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siroy\Desktop\"/>
    </mc:Choice>
  </mc:AlternateContent>
  <bookViews>
    <workbookView xWindow="0" yWindow="0" windowWidth="19200" windowHeight="6945" tabRatio="803" firstSheet="1" activeTab="1"/>
  </bookViews>
  <sheets>
    <sheet name="Controle" sheetId="37" state="hidden" r:id="rId1"/>
    <sheet name="BUDGET PRINCIPAL" sheetId="21" r:id="rId2"/>
    <sheet name="Feuil1" sheetId="40" r:id="rId3"/>
    <sheet name="Explication DOB17-18" sheetId="12" state="hidden" r:id="rId4"/>
    <sheet name="Réalisation PPI" sheetId="10" state="hidden" r:id="rId5"/>
  </sheets>
  <externalReferences>
    <externalReference r:id="rId6"/>
    <externalReference r:id="rId7"/>
  </externalReferences>
  <definedNames>
    <definedName name="_xlnm._FilterDatabase" localSheetId="1" hidden="1">'BUDGET PRINCIPAL'!$A$1:$AF$8670</definedName>
    <definedName name="_xlnm._FilterDatabase" localSheetId="3" hidden="1">'Explication DOB17-18'!$C$5:$V$25</definedName>
    <definedName name="Ajustement_N">'BUDGET PRINCIPAL'!#REF!</definedName>
    <definedName name="Ajustement_N1">'BUDGET PRINCIPAL'!#REF!</definedName>
    <definedName name="Ajustement_N2">'BUDGET PRINCIPAL'!#REF!</definedName>
    <definedName name="ANNEE_DEPART">[1]PRINCIPAL!$E$3</definedName>
    <definedName name="ANNEE_EN_COURS">[1]PRINCIPAL!$E$2</definedName>
    <definedName name="BASE">[2]BASE!$A$1:$T$3423</definedName>
    <definedName name="BASE_ANTENNE">#REF!</definedName>
    <definedName name="BASE_BG">#REF!</definedName>
    <definedName name="BASE_BP">#REF!</definedName>
    <definedName name="BASE_BS">#REF!</definedName>
    <definedName name="BASE_BUDGET">#REF!</definedName>
    <definedName name="BASE_CHAPITRE">#REF!</definedName>
    <definedName name="BASE_ENS">#REF!</definedName>
    <definedName name="BASE_EXERCICE">#REF!</definedName>
    <definedName name="BASE_FONCTION">#REF!</definedName>
    <definedName name="BASE_MANDAT">[1]!BASE_EXECUTION[V_CB_CALMANS]</definedName>
    <definedName name="BASE_MOUVEMENT">#REF!</definedName>
    <definedName name="BASE_N4_ANTENNE">#REF!</definedName>
    <definedName name="BASE_N4_BP">[1]!BASE_N4[V_CB_BPCBS]</definedName>
    <definedName name="BASE_N4_BUDGET">#REF!</definedName>
    <definedName name="BASE_N4_CHAPITRE">#REF!</definedName>
    <definedName name="BASE_N4_EXERCICE">#REF!</definedName>
    <definedName name="BASE_N4_FONCTION">#REF!</definedName>
    <definedName name="BASE_N4_MVT">#REF!</definedName>
    <definedName name="BASE_N4_NATURE">#REF!</definedName>
    <definedName name="BASE_N4_OPE">#REF!</definedName>
    <definedName name="BASE_N4_REALISATION">#REF!</definedName>
    <definedName name="BASE_N4_SENS">#REF!</definedName>
    <definedName name="BASE_N4_SERVICE">#REF!</definedName>
    <definedName name="BASE_N4_SUPOP">[1]!BASE_N4[V_CB_CALSUPOPE]</definedName>
    <definedName name="BASE_N4_SUPOPE">#REF!</definedName>
    <definedName name="BASE_NATURE">#REF!</definedName>
    <definedName name="BASE_OP">[1]!BASE_EXECUTION[V_CB_NUMOPE]</definedName>
    <definedName name="BASE_OPERATION">#REF!</definedName>
    <definedName name="BASE_PREPA_ANTENNE">#REF!</definedName>
    <definedName name="BASE_PREPA_BUDGET">#REF!</definedName>
    <definedName name="BASE_PREPA_CHAPITRE">#REF!</definedName>
    <definedName name="BASE_PREPA_ETAPE">#REF!</definedName>
    <definedName name="BASE_PREPA_EXERCICE">#REF!</definedName>
    <definedName name="BASE_PREPA_FONCTION">#REF!</definedName>
    <definedName name="BASE_PREPA_INSCRIPTION">#REF!</definedName>
    <definedName name="BASE_PREPA_MOUVEMENT">#REF!</definedName>
    <definedName name="BASE_PREPA_NATURE">#REF!</definedName>
    <definedName name="BASE_PREPA_OPERATION">#REF!</definedName>
    <definedName name="BASE_PREPA_SENS">#REF!</definedName>
    <definedName name="BASE_PREPA_SERVICE">#REF!</definedName>
    <definedName name="BASE_REALISATION">#REF!</definedName>
    <definedName name="BASE_REPORTS">#REF!</definedName>
    <definedName name="BASE_SENS">#REF!</definedName>
    <definedName name="BASE_SERVICE">#REF!</definedName>
    <definedName name="BASE_SUP_OP">[1]!BASE_EXECUTION[V_CB_CALSUPOPE]</definedName>
    <definedName name="BASE_SUPER_OP">#REF!</definedName>
    <definedName name="BASE_VC">#REF!</definedName>
    <definedName name="BASE_VIREMENT">[1]!BASE_EXECUTION[V_CB_ASCBS]</definedName>
    <definedName name="BASE_VVVV">#REF!</definedName>
    <definedName name="_xlnm.Extract" localSheetId="2">Feuil1!$A$1:$AF$1</definedName>
    <definedName name="_xlnm.Print_Titles" localSheetId="1">'BUDGET PRINCIPAL'!$1:$11</definedName>
    <definedName name="IMPUTATIONSPPI" localSheetId="1">'BUDGET PRINCIPAL'!#REF!</definedName>
    <definedName name="ListeSO">#REF!</definedName>
    <definedName name="OPINDIV" localSheetId="1">'BUDGET PRINCIPAL'!#REF!</definedName>
    <definedName name="PPITAB">'BUDGET PRINCIPAL'!$A$15:$AS$79</definedName>
    <definedName name="SUPEROP">[2]Feuil1!$H$3:$H$54</definedName>
    <definedName name="TAB_21">'BUDGET PRINCIPAL'!$B$14</definedName>
    <definedName name="TAB_22">#REF!</definedName>
    <definedName name="TAB_23">#REF!</definedName>
    <definedName name="TAB_24">#REF!</definedName>
    <definedName name="TAB_25">#REF!</definedName>
    <definedName name="TAB_26">#REF!</definedName>
    <definedName name="TAB_28">#REF!</definedName>
    <definedName name="tableau" localSheetId="1">'BUDGET PRINCIPAL'!$F$9:$AT$96</definedName>
    <definedName name="TEST">'BUDGET PRINCIPAL'!$F$13:$L$79</definedName>
    <definedName name="TOTAL_2018" localSheetId="1">'BUDGET PRINCIPAL'!#REF!</definedName>
    <definedName name="TOTAL_2019" localSheetId="1">'BUDGET PRINCIPAL'!#REF!</definedName>
    <definedName name="TOTAL_2020" localSheetId="1">'BUDGET PRINCIPAL'!#REF!</definedName>
    <definedName name="TOTAL_OP_INDIV_N">'BUDGET PRINCIPAL'!#REF!</definedName>
    <definedName name="TOTAL_OP_INDIV_N1">'BUDGET PRINCIPAL'!#REF!</definedName>
    <definedName name="TOTAL_OP_INDIV_N2">'BUDGET PRINCIPAL'!#REF!</definedName>
    <definedName name="Total_refection_N">'BUDGET PRINCIPAL'!#REF!</definedName>
    <definedName name="Total_refection_N1">'BUDGET PRINCIPAL'!#REF!</definedName>
    <definedName name="Total_refection_N2">'BUDGET PRINCIPAL'!#REF!</definedName>
    <definedName name="TX_REGIE_N">'BUDGET PRINCIPAL'!#REF!</definedName>
    <definedName name="TX_REGIE_N1">'BUDGET PRINCIPAL'!#REF!</definedName>
    <definedName name="TX_REGIE_N2">'BUDGET PRINCIPAL'!#REF!</definedName>
    <definedName name="Z_2359F91B_41FC_4D18_BDB3_A34B0B3A1F1E_.wvu.Cols" localSheetId="1" hidden="1">'BUDGET PRINCIPAL'!$F:$J,'BUDGET PRINCIPAL'!#REF!,'BUDGET PRINCIPAL'!#REF!</definedName>
    <definedName name="Z_2359F91B_41FC_4D18_BDB3_A34B0B3A1F1E_.wvu.FilterData" localSheetId="1" hidden="1">'BUDGET PRINCIPAL'!$F$9:$AT$79</definedName>
    <definedName name="Z_2359F91B_41FC_4D18_BDB3_A34B0B3A1F1E_.wvu.PrintArea" localSheetId="1" hidden="1">'BUDGET PRINCIPAL'!$F$1:$AT$79</definedName>
    <definedName name="Z_2359F91B_41FC_4D18_BDB3_A34B0B3A1F1E_.wvu.PrintTitles" localSheetId="1" hidden="1">'BUDGET PRINCIPAL'!$1:$11</definedName>
    <definedName name="_xlnm.Print_Area" localSheetId="1">'BUDGET PRINCIPAL'!$F$1:$AS$79</definedName>
  </definedNames>
  <calcPr calcId="162913"/>
  <customWorkbookViews>
    <customWorkbookView name="Impression" guid="{2359F91B-41FC-4D18-BDB3-A34B0B3A1F1E}" maximized="1" xWindow="1" yWindow="1" windowWidth="1676" windowHeight="820" activeSheetId="1"/>
  </customWorkbookViews>
</workbook>
</file>

<file path=xl/calcChain.xml><?xml version="1.0" encoding="utf-8"?>
<calcChain xmlns="http://schemas.openxmlformats.org/spreadsheetml/2006/main">
  <c r="V12" i="21" l="1"/>
  <c r="T12" i="21"/>
  <c r="R12" i="21"/>
  <c r="AX78" i="21" l="1"/>
  <c r="AX77" i="21"/>
  <c r="AX76" i="21"/>
  <c r="AX75" i="21"/>
  <c r="AX73" i="21"/>
  <c r="AX72" i="21"/>
  <c r="AX71" i="21"/>
  <c r="AX70" i="21"/>
  <c r="AX69" i="21"/>
  <c r="AX68" i="21"/>
  <c r="AX67" i="21"/>
  <c r="AX66" i="21"/>
  <c r="AX65" i="21"/>
  <c r="AX64" i="21"/>
  <c r="AX63" i="21"/>
  <c r="AX62" i="21"/>
  <c r="AX60" i="21"/>
  <c r="AX59" i="21"/>
  <c r="AX57" i="21"/>
  <c r="AX56" i="21"/>
  <c r="AX55" i="21"/>
  <c r="AX54" i="21"/>
  <c r="AX53" i="21"/>
  <c r="AX52" i="21"/>
  <c r="AX51" i="21"/>
  <c r="AX50" i="21"/>
  <c r="AX49" i="21"/>
  <c r="AX48" i="21"/>
  <c r="AX47" i="21"/>
  <c r="AX45" i="21"/>
  <c r="AX44" i="21"/>
  <c r="AX43" i="21"/>
  <c r="AX42" i="21"/>
  <c r="AX41" i="21"/>
  <c r="AX40" i="21"/>
  <c r="AX39" i="21"/>
  <c r="AX38" i="21"/>
  <c r="AX37" i="21"/>
  <c r="AX36" i="21"/>
  <c r="AX35" i="21"/>
  <c r="AX34" i="21"/>
  <c r="AX33" i="21"/>
  <c r="AX32" i="21"/>
  <c r="AX31" i="21"/>
  <c r="AX30" i="21"/>
  <c r="AX29" i="21"/>
  <c r="AX28" i="21"/>
  <c r="AX27" i="21"/>
  <c r="AX26" i="21"/>
  <c r="AX25" i="21"/>
  <c r="AX24" i="21"/>
  <c r="AX23" i="21"/>
  <c r="AX22" i="21"/>
  <c r="AX21" i="21"/>
  <c r="AX20" i="21"/>
  <c r="AX19" i="21"/>
  <c r="AX18" i="21"/>
  <c r="AX17" i="21"/>
  <c r="AX16" i="21"/>
  <c r="AX15" i="21"/>
  <c r="AX14" i="21"/>
  <c r="AX46" i="21"/>
  <c r="AR12" i="21"/>
  <c r="AR9" i="21"/>
  <c r="AO79" i="21" l="1"/>
  <c r="AO61" i="21"/>
  <c r="AO58" i="21"/>
  <c r="AY59" i="21" l="1"/>
  <c r="AY58" i="21"/>
  <c r="AY79" i="21"/>
  <c r="N59" i="21" l="1"/>
  <c r="O59" i="21"/>
  <c r="P59" i="21"/>
  <c r="Q59" i="21"/>
  <c r="S59" i="21"/>
  <c r="U59" i="21"/>
  <c r="W59" i="21"/>
  <c r="X59" i="21"/>
  <c r="Y59" i="21"/>
  <c r="Z59" i="21"/>
  <c r="AN14" i="21" l="1"/>
  <c r="AM14" i="21" s="1"/>
  <c r="AN15" i="21"/>
  <c r="AM15" i="21" s="1"/>
  <c r="AN16" i="21"/>
  <c r="AM16" i="21" s="1"/>
  <c r="AN17" i="21"/>
  <c r="AM17" i="21" s="1"/>
  <c r="AN18" i="21"/>
  <c r="AM18" i="21" s="1"/>
  <c r="AN19" i="21"/>
  <c r="AM19" i="21" s="1"/>
  <c r="AN20" i="21"/>
  <c r="AM20" i="21" s="1"/>
  <c r="AN21" i="21"/>
  <c r="AM21" i="21" s="1"/>
  <c r="AN22" i="21"/>
  <c r="AM22" i="21" s="1"/>
  <c r="AN23" i="21"/>
  <c r="AM23" i="21" s="1"/>
  <c r="AN24" i="21"/>
  <c r="AM24" i="21" s="1"/>
  <c r="AN25" i="21"/>
  <c r="AM25" i="21" s="1"/>
  <c r="AN26" i="21"/>
  <c r="AM26" i="21" s="1"/>
  <c r="AN27" i="21"/>
  <c r="AM27" i="21" s="1"/>
  <c r="AN28" i="21"/>
  <c r="AM28" i="21" s="1"/>
  <c r="AN29" i="21"/>
  <c r="AM29" i="21" s="1"/>
  <c r="AN30" i="21"/>
  <c r="AM30" i="21" s="1"/>
  <c r="AN31" i="21"/>
  <c r="AM31" i="21" s="1"/>
  <c r="AN32" i="21"/>
  <c r="AM32" i="21" s="1"/>
  <c r="AN33" i="21"/>
  <c r="AM33" i="21" s="1"/>
  <c r="AN34" i="21"/>
  <c r="AM34" i="21" s="1"/>
  <c r="AN35" i="21"/>
  <c r="AM35" i="21" s="1"/>
  <c r="AN36" i="21"/>
  <c r="AM36" i="21" s="1"/>
  <c r="AN37" i="21"/>
  <c r="AM37" i="21" s="1"/>
  <c r="AN38" i="21"/>
  <c r="AM38" i="21" s="1"/>
  <c r="AN39" i="21"/>
  <c r="AM39" i="21" s="1"/>
  <c r="AN40" i="21"/>
  <c r="AM40" i="21" s="1"/>
  <c r="AN41" i="21"/>
  <c r="AM41" i="21" s="1"/>
  <c r="AN42" i="21"/>
  <c r="AM42" i="21" s="1"/>
  <c r="AN43" i="21"/>
  <c r="AM43" i="21" s="1"/>
  <c r="AN44" i="21"/>
  <c r="AM44" i="21" s="1"/>
  <c r="AN45" i="21"/>
  <c r="AM45" i="21" s="1"/>
  <c r="AN47" i="21"/>
  <c r="AM47" i="21" s="1"/>
  <c r="AN48" i="21"/>
  <c r="AM48" i="21" s="1"/>
  <c r="AN49" i="21"/>
  <c r="AM49" i="21" s="1"/>
  <c r="AN50" i="21"/>
  <c r="AM50" i="21" s="1"/>
  <c r="AN51" i="21"/>
  <c r="AM51" i="21" s="1"/>
  <c r="AN52" i="21"/>
  <c r="AM52" i="21" s="1"/>
  <c r="AN53" i="21"/>
  <c r="AM53" i="21" s="1"/>
  <c r="AN54" i="21"/>
  <c r="AM54" i="21" s="1"/>
  <c r="AN55" i="21"/>
  <c r="AM55" i="21" s="1"/>
  <c r="AN56" i="21"/>
  <c r="AM56" i="21" s="1"/>
  <c r="AN57" i="21"/>
  <c r="AM57" i="21" s="1"/>
  <c r="AM58" i="21"/>
  <c r="AN58" i="21"/>
  <c r="AN59" i="21"/>
  <c r="AM59" i="21" s="1"/>
  <c r="AN60" i="21"/>
  <c r="AM60" i="21" s="1"/>
  <c r="AM61" i="21"/>
  <c r="AN61" i="21"/>
  <c r="AN62" i="21"/>
  <c r="AM62" i="21" s="1"/>
  <c r="AN63" i="21"/>
  <c r="AM63" i="21" s="1"/>
  <c r="AN64" i="21"/>
  <c r="AM64" i="21" s="1"/>
  <c r="AN65" i="21"/>
  <c r="AM65" i="21" s="1"/>
  <c r="AN66" i="21"/>
  <c r="AM66" i="21" s="1"/>
  <c r="AN67" i="21"/>
  <c r="AM67" i="21" s="1"/>
  <c r="AN68" i="21"/>
  <c r="AM68" i="21" s="1"/>
  <c r="AN69" i="21"/>
  <c r="AM69" i="21" s="1"/>
  <c r="AN70" i="21"/>
  <c r="AM70" i="21" s="1"/>
  <c r="AN71" i="21"/>
  <c r="AM71" i="21" s="1"/>
  <c r="AN72" i="21"/>
  <c r="AM72" i="21" s="1"/>
  <c r="AN73" i="21"/>
  <c r="AM73" i="21" s="1"/>
  <c r="AN74" i="21"/>
  <c r="AM74" i="21" s="1"/>
  <c r="AN75" i="21"/>
  <c r="AM75" i="21" s="1"/>
  <c r="AN76" i="21"/>
  <c r="AM76" i="21" s="1"/>
  <c r="AN77" i="21"/>
  <c r="AM77" i="21" s="1"/>
  <c r="AN78" i="21"/>
  <c r="AM78" i="21" s="1"/>
  <c r="AM79" i="21"/>
  <c r="AN79" i="21"/>
  <c r="AN46" i="21"/>
  <c r="AM46" i="21" s="1"/>
  <c r="AR78" i="21" l="1"/>
  <c r="AR77" i="21"/>
  <c r="AR76" i="21"/>
  <c r="AR75" i="21"/>
  <c r="AR73" i="21"/>
  <c r="AR72" i="21"/>
  <c r="AR71" i="21"/>
  <c r="AR69" i="21"/>
  <c r="AR68" i="21"/>
  <c r="AR67" i="21"/>
  <c r="AR66" i="21"/>
  <c r="AR65" i="21"/>
  <c r="AR64" i="21"/>
  <c r="AR63" i="21"/>
  <c r="AR62" i="21"/>
  <c r="AR60" i="21"/>
  <c r="AR59" i="21"/>
  <c r="AR57" i="21"/>
  <c r="AR56" i="21"/>
  <c r="AR55" i="21"/>
  <c r="AR54" i="21"/>
  <c r="AR53" i="21"/>
  <c r="AR52" i="21"/>
  <c r="AR51" i="21"/>
  <c r="AR50" i="21"/>
  <c r="AR49" i="21"/>
  <c r="AR48" i="21"/>
  <c r="AR45" i="21"/>
  <c r="AR44" i="21"/>
  <c r="AR43" i="21"/>
  <c r="AR42" i="21"/>
  <c r="AR41" i="21"/>
  <c r="AR40" i="21"/>
  <c r="AR39" i="21"/>
  <c r="AR38" i="21"/>
  <c r="AR37" i="21"/>
  <c r="AR36" i="21"/>
  <c r="AR35" i="21"/>
  <c r="AR34" i="21"/>
  <c r="AR33" i="21"/>
  <c r="AR32" i="21"/>
  <c r="AR31" i="21"/>
  <c r="AR30" i="21"/>
  <c r="AR29" i="21"/>
  <c r="AR28" i="21"/>
  <c r="AR27" i="21"/>
  <c r="AR26" i="21"/>
  <c r="AR25" i="21"/>
  <c r="AR24" i="21"/>
  <c r="AR23" i="21"/>
  <c r="AR22" i="21"/>
  <c r="AR21" i="21"/>
  <c r="AR20" i="21"/>
  <c r="AR19" i="21"/>
  <c r="AR18" i="21"/>
  <c r="AR17" i="21"/>
  <c r="AR16" i="21"/>
  <c r="AR15" i="21"/>
  <c r="AR14" i="21"/>
  <c r="AR46" i="21"/>
  <c r="AR47" i="21" l="1"/>
  <c r="AR70" i="21" l="1"/>
  <c r="A120" i="37" l="1"/>
  <c r="A103" i="37"/>
  <c r="A86" i="37"/>
  <c r="A69" i="37"/>
  <c r="A52" i="37"/>
  <c r="C108" i="37" l="1"/>
  <c r="C109" i="37"/>
  <c r="I109" i="37" s="1"/>
  <c r="C110" i="37"/>
  <c r="I110" i="37" s="1"/>
  <c r="C111" i="37"/>
  <c r="J111" i="37" s="1"/>
  <c r="C112" i="37"/>
  <c r="I112" i="37" s="1"/>
  <c r="C113" i="37"/>
  <c r="I113" i="37" s="1"/>
  <c r="C114" i="37"/>
  <c r="I114" i="37" s="1"/>
  <c r="C115" i="37"/>
  <c r="H115" i="37" s="1"/>
  <c r="C116" i="37"/>
  <c r="C117" i="37"/>
  <c r="I117" i="37" s="1"/>
  <c r="C118" i="37"/>
  <c r="G118" i="37" s="1"/>
  <c r="C119" i="37"/>
  <c r="J119" i="37" s="1"/>
  <c r="C107" i="37"/>
  <c r="G107" i="37" s="1"/>
  <c r="C91" i="37"/>
  <c r="I91" i="37" s="1"/>
  <c r="C92" i="37"/>
  <c r="H92" i="37" s="1"/>
  <c r="C93" i="37"/>
  <c r="H93" i="37" s="1"/>
  <c r="C94" i="37"/>
  <c r="G94" i="37" s="1"/>
  <c r="C95" i="37"/>
  <c r="I95" i="37" s="1"/>
  <c r="C96" i="37"/>
  <c r="H96" i="37" s="1"/>
  <c r="C97" i="37"/>
  <c r="I97" i="37" s="1"/>
  <c r="C98" i="37"/>
  <c r="I98" i="37" s="1"/>
  <c r="C99" i="37"/>
  <c r="I99" i="37" s="1"/>
  <c r="C100" i="37"/>
  <c r="I100" i="37" s="1"/>
  <c r="C101" i="37"/>
  <c r="C102" i="37"/>
  <c r="G102" i="37" s="1"/>
  <c r="C90" i="37"/>
  <c r="J90" i="37" s="1"/>
  <c r="C74" i="37"/>
  <c r="C75" i="37"/>
  <c r="I75" i="37" s="1"/>
  <c r="C76" i="37"/>
  <c r="I76" i="37" s="1"/>
  <c r="C77" i="37"/>
  <c r="J77" i="37" s="1"/>
  <c r="C78" i="37"/>
  <c r="C79" i="37"/>
  <c r="H79" i="37" s="1"/>
  <c r="C80" i="37"/>
  <c r="H80" i="37" s="1"/>
  <c r="C81" i="37"/>
  <c r="H81" i="37" s="1"/>
  <c r="C82" i="37"/>
  <c r="C83" i="37"/>
  <c r="I83" i="37" s="1"/>
  <c r="C84" i="37"/>
  <c r="I84" i="37" s="1"/>
  <c r="C85" i="37"/>
  <c r="J85" i="37" s="1"/>
  <c r="C73" i="37"/>
  <c r="C57" i="37"/>
  <c r="C58" i="37"/>
  <c r="H58" i="37" s="1"/>
  <c r="C59" i="37"/>
  <c r="H59" i="37" s="1"/>
  <c r="C60" i="37"/>
  <c r="I60" i="37" s="1"/>
  <c r="C61" i="37"/>
  <c r="C62" i="37"/>
  <c r="I62" i="37" s="1"/>
  <c r="C63" i="37"/>
  <c r="G63" i="37" s="1"/>
  <c r="C64" i="37"/>
  <c r="G64" i="37" s="1"/>
  <c r="C65" i="37"/>
  <c r="I65" i="37" s="1"/>
  <c r="C66" i="37"/>
  <c r="H66" i="37" s="1"/>
  <c r="C67" i="37"/>
  <c r="H67" i="37" s="1"/>
  <c r="C68" i="37"/>
  <c r="I68" i="37" s="1"/>
  <c r="C56" i="37"/>
  <c r="C40" i="37"/>
  <c r="C41" i="37"/>
  <c r="C42" i="37"/>
  <c r="C43" i="37"/>
  <c r="C44" i="37"/>
  <c r="C45" i="37"/>
  <c r="C46" i="37"/>
  <c r="C47" i="37"/>
  <c r="C48" i="37"/>
  <c r="C49" i="37"/>
  <c r="J49" i="37" s="1"/>
  <c r="C50" i="37"/>
  <c r="I50" i="37" s="1"/>
  <c r="C51" i="37"/>
  <c r="I51" i="37" s="1"/>
  <c r="C39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22" i="37"/>
  <c r="I119" i="37"/>
  <c r="H119" i="37"/>
  <c r="H118" i="37"/>
  <c r="I116" i="37"/>
  <c r="G115" i="37"/>
  <c r="J115" i="37"/>
  <c r="I111" i="37"/>
  <c r="G111" i="37"/>
  <c r="G110" i="37"/>
  <c r="I108" i="37"/>
  <c r="I107" i="37"/>
  <c r="H107" i="37"/>
  <c r="J107" i="37"/>
  <c r="J106" i="37"/>
  <c r="I106" i="37"/>
  <c r="H106" i="37"/>
  <c r="G106" i="37"/>
  <c r="I102" i="37"/>
  <c r="H102" i="37"/>
  <c r="I101" i="37"/>
  <c r="H101" i="37"/>
  <c r="G101" i="37"/>
  <c r="G98" i="37"/>
  <c r="J98" i="37"/>
  <c r="H97" i="37"/>
  <c r="G97" i="37"/>
  <c r="J94" i="37"/>
  <c r="I93" i="37"/>
  <c r="G93" i="37"/>
  <c r="J89" i="37"/>
  <c r="I89" i="37"/>
  <c r="H89" i="37"/>
  <c r="G89" i="37"/>
  <c r="G85" i="37"/>
  <c r="I82" i="37"/>
  <c r="I79" i="37"/>
  <c r="I78" i="37"/>
  <c r="I74" i="37"/>
  <c r="I73" i="37"/>
  <c r="H73" i="37"/>
  <c r="G73" i="37"/>
  <c r="J73" i="37"/>
  <c r="J72" i="37"/>
  <c r="I72" i="37"/>
  <c r="H72" i="37"/>
  <c r="G72" i="37"/>
  <c r="H68" i="37"/>
  <c r="G67" i="37"/>
  <c r="I64" i="37"/>
  <c r="I61" i="37"/>
  <c r="H60" i="37"/>
  <c r="I59" i="37"/>
  <c r="I58" i="37"/>
  <c r="I57" i="37"/>
  <c r="C6" i="37"/>
  <c r="C7" i="37"/>
  <c r="C8" i="37"/>
  <c r="C9" i="37"/>
  <c r="C10" i="37"/>
  <c r="C11" i="37"/>
  <c r="C12" i="37"/>
  <c r="C13" i="37"/>
  <c r="C14" i="37"/>
  <c r="C15" i="37"/>
  <c r="C16" i="37"/>
  <c r="C17" i="37"/>
  <c r="C5" i="37"/>
  <c r="H51" i="37" l="1"/>
  <c r="H110" i="37"/>
  <c r="G114" i="37"/>
  <c r="I118" i="37"/>
  <c r="H114" i="37"/>
  <c r="G119" i="37"/>
  <c r="I90" i="37"/>
  <c r="I96" i="37"/>
  <c r="H76" i="37"/>
  <c r="G76" i="37"/>
  <c r="I80" i="37"/>
  <c r="J60" i="37"/>
  <c r="J64" i="37"/>
  <c r="J68" i="37"/>
  <c r="G60" i="37"/>
  <c r="H64" i="37"/>
  <c r="G68" i="37"/>
  <c r="I49" i="37"/>
  <c r="G49" i="37"/>
  <c r="H49" i="37"/>
  <c r="G34" i="37"/>
  <c r="J34" i="37"/>
  <c r="I34" i="37"/>
  <c r="H34" i="37"/>
  <c r="G30" i="37"/>
  <c r="J30" i="37"/>
  <c r="I30" i="37"/>
  <c r="H30" i="37"/>
  <c r="H33" i="37"/>
  <c r="I33" i="37"/>
  <c r="J33" i="37"/>
  <c r="G33" i="37"/>
  <c r="I29" i="37"/>
  <c r="G29" i="37"/>
  <c r="H29" i="37"/>
  <c r="J29" i="37"/>
  <c r="H32" i="37"/>
  <c r="I32" i="37"/>
  <c r="G32" i="37"/>
  <c r="J32" i="37"/>
  <c r="G31" i="37"/>
  <c r="J31" i="37"/>
  <c r="I31" i="37"/>
  <c r="H31" i="37"/>
  <c r="G90" i="37"/>
  <c r="H94" i="37"/>
  <c r="H98" i="37"/>
  <c r="H90" i="37"/>
  <c r="I94" i="37"/>
  <c r="J102" i="37"/>
  <c r="H83" i="37"/>
  <c r="G77" i="37"/>
  <c r="G84" i="37"/>
  <c r="H75" i="37"/>
  <c r="I81" i="37"/>
  <c r="H84" i="37"/>
  <c r="G59" i="37"/>
  <c r="H63" i="37"/>
  <c r="I67" i="37"/>
  <c r="I63" i="37"/>
  <c r="I66" i="37"/>
  <c r="H111" i="37"/>
  <c r="I115" i="37"/>
  <c r="H113" i="37"/>
  <c r="H109" i="37"/>
  <c r="H117" i="37"/>
  <c r="H100" i="37"/>
  <c r="I92" i="37"/>
  <c r="H77" i="37"/>
  <c r="J81" i="37"/>
  <c r="H85" i="37"/>
  <c r="I77" i="37"/>
  <c r="G80" i="37"/>
  <c r="G81" i="37"/>
  <c r="I85" i="37"/>
  <c r="H62" i="37"/>
  <c r="J108" i="37"/>
  <c r="J116" i="37"/>
  <c r="J112" i="37"/>
  <c r="G108" i="37"/>
  <c r="J109" i="37"/>
  <c r="G112" i="37"/>
  <c r="J113" i="37"/>
  <c r="G116" i="37"/>
  <c r="J117" i="37"/>
  <c r="H108" i="37"/>
  <c r="G109" i="37"/>
  <c r="J110" i="37"/>
  <c r="H112" i="37"/>
  <c r="G113" i="37"/>
  <c r="J114" i="37"/>
  <c r="H116" i="37"/>
  <c r="G117" i="37"/>
  <c r="J118" i="37"/>
  <c r="J95" i="37"/>
  <c r="G91" i="37"/>
  <c r="J92" i="37"/>
  <c r="J91" i="37"/>
  <c r="J99" i="37"/>
  <c r="G95" i="37"/>
  <c r="J96" i="37"/>
  <c r="G99" i="37"/>
  <c r="J100" i="37"/>
  <c r="H91" i="37"/>
  <c r="G92" i="37"/>
  <c r="J93" i="37"/>
  <c r="H95" i="37"/>
  <c r="G96" i="37"/>
  <c r="J97" i="37"/>
  <c r="H99" i="37"/>
  <c r="G100" i="37"/>
  <c r="J101" i="37"/>
  <c r="J82" i="37"/>
  <c r="J74" i="37"/>
  <c r="J78" i="37"/>
  <c r="G74" i="37"/>
  <c r="J75" i="37"/>
  <c r="G78" i="37"/>
  <c r="J79" i="37"/>
  <c r="G82" i="37"/>
  <c r="J83" i="37"/>
  <c r="H74" i="37"/>
  <c r="G75" i="37"/>
  <c r="J76" i="37"/>
  <c r="H78" i="37"/>
  <c r="G79" i="37"/>
  <c r="J80" i="37"/>
  <c r="H82" i="37"/>
  <c r="G83" i="37"/>
  <c r="J84" i="37"/>
  <c r="J61" i="37"/>
  <c r="J57" i="37"/>
  <c r="J65" i="37"/>
  <c r="G57" i="37"/>
  <c r="J58" i="37"/>
  <c r="G61" i="37"/>
  <c r="J62" i="37"/>
  <c r="G65" i="37"/>
  <c r="J66" i="37"/>
  <c r="H57" i="37"/>
  <c r="G58" i="37"/>
  <c r="J59" i="37"/>
  <c r="H61" i="37"/>
  <c r="G62" i="37"/>
  <c r="J63" i="37"/>
  <c r="H65" i="37"/>
  <c r="G66" i="37"/>
  <c r="J67" i="37"/>
  <c r="J50" i="37"/>
  <c r="G50" i="37"/>
  <c r="J51" i="37"/>
  <c r="H50" i="37"/>
  <c r="G51" i="37"/>
  <c r="P12" i="21" l="1"/>
  <c r="Q12" i="21"/>
  <c r="S12" i="21"/>
  <c r="U12" i="21"/>
  <c r="W12" i="21"/>
  <c r="X12" i="21"/>
  <c r="Y12" i="21"/>
  <c r="Z12" i="21"/>
  <c r="AA12" i="21"/>
  <c r="AB12" i="21"/>
  <c r="O12" i="21"/>
  <c r="G55" i="37" l="1"/>
  <c r="P46" i="21" l="1"/>
  <c r="P14" i="21"/>
  <c r="P15" i="21"/>
  <c r="P16" i="21"/>
  <c r="P17" i="21"/>
  <c r="P18" i="21"/>
  <c r="P19" i="21"/>
  <c r="P20" i="21"/>
  <c r="P21" i="21"/>
  <c r="P22" i="21"/>
  <c r="P23" i="21"/>
  <c r="P24" i="21"/>
  <c r="P25" i="21"/>
  <c r="P26" i="21"/>
  <c r="P27" i="21"/>
  <c r="P28" i="21"/>
  <c r="P29" i="21"/>
  <c r="P30" i="21"/>
  <c r="P31" i="21"/>
  <c r="P32" i="21"/>
  <c r="P33" i="21"/>
  <c r="P34" i="21"/>
  <c r="P35" i="21"/>
  <c r="P36" i="21"/>
  <c r="P37" i="21"/>
  <c r="P38" i="21"/>
  <c r="P39" i="21"/>
  <c r="P40" i="21"/>
  <c r="P41" i="21"/>
  <c r="P42" i="21"/>
  <c r="P43" i="21"/>
  <c r="P44" i="21"/>
  <c r="P45" i="21"/>
  <c r="P47" i="21"/>
  <c r="P48" i="21"/>
  <c r="P49" i="21"/>
  <c r="P50" i="21"/>
  <c r="P51" i="21"/>
  <c r="P52" i="21"/>
  <c r="P53" i="21"/>
  <c r="P54" i="21"/>
  <c r="P55" i="21"/>
  <c r="P56" i="21"/>
  <c r="P57" i="21"/>
  <c r="P60" i="21"/>
  <c r="P61" i="21" s="1"/>
  <c r="P62" i="21"/>
  <c r="P63" i="21"/>
  <c r="P64" i="21"/>
  <c r="P65" i="21"/>
  <c r="P66" i="21"/>
  <c r="P67" i="21"/>
  <c r="P68" i="21"/>
  <c r="P69" i="21"/>
  <c r="P70" i="21"/>
  <c r="P71" i="21"/>
  <c r="P72" i="21"/>
  <c r="P73" i="21"/>
  <c r="P74" i="21"/>
  <c r="P75" i="21"/>
  <c r="P76" i="21"/>
  <c r="P77" i="21"/>
  <c r="P78" i="21"/>
  <c r="A46" i="21"/>
  <c r="AY46" i="21" s="1"/>
  <c r="A14" i="21"/>
  <c r="AY14" i="21" s="1"/>
  <c r="A15" i="21"/>
  <c r="AY15" i="21" s="1"/>
  <c r="A16" i="21"/>
  <c r="AY16" i="21" s="1"/>
  <c r="A17" i="21"/>
  <c r="AY17" i="21" s="1"/>
  <c r="A18" i="21"/>
  <c r="AY18" i="21" s="1"/>
  <c r="A19" i="21"/>
  <c r="AY19" i="21" s="1"/>
  <c r="A20" i="21"/>
  <c r="AY20" i="21" s="1"/>
  <c r="A21" i="21"/>
  <c r="AY21" i="21" s="1"/>
  <c r="A22" i="21"/>
  <c r="AY22" i="21" s="1"/>
  <c r="A23" i="21"/>
  <c r="AY23" i="21" s="1"/>
  <c r="A24" i="21"/>
  <c r="AY24" i="21" s="1"/>
  <c r="A25" i="21"/>
  <c r="AY25" i="21" s="1"/>
  <c r="A26" i="21"/>
  <c r="AY26" i="21" s="1"/>
  <c r="A27" i="21"/>
  <c r="AY27" i="21" s="1"/>
  <c r="A28" i="21"/>
  <c r="AY28" i="21" s="1"/>
  <c r="A29" i="21"/>
  <c r="AY29" i="21" s="1"/>
  <c r="A30" i="21"/>
  <c r="AY30" i="21" s="1"/>
  <c r="A31" i="21"/>
  <c r="AY31" i="21" s="1"/>
  <c r="A32" i="21"/>
  <c r="AY32" i="21" s="1"/>
  <c r="A33" i="21"/>
  <c r="AY33" i="21" s="1"/>
  <c r="A34" i="21"/>
  <c r="AY34" i="21" s="1"/>
  <c r="A35" i="21"/>
  <c r="AY35" i="21" s="1"/>
  <c r="A36" i="21"/>
  <c r="AY36" i="21" s="1"/>
  <c r="A37" i="21"/>
  <c r="AY37" i="21" s="1"/>
  <c r="A38" i="21"/>
  <c r="AY38" i="21" s="1"/>
  <c r="A39" i="21"/>
  <c r="AY39" i="21" s="1"/>
  <c r="A40" i="21"/>
  <c r="AY40" i="21" s="1"/>
  <c r="A41" i="21"/>
  <c r="AY41" i="21" s="1"/>
  <c r="A42" i="21"/>
  <c r="AY42" i="21" s="1"/>
  <c r="A43" i="21"/>
  <c r="AY43" i="21" s="1"/>
  <c r="A44" i="21"/>
  <c r="AY44" i="21" s="1"/>
  <c r="A45" i="21"/>
  <c r="AY45" i="21" s="1"/>
  <c r="P58" i="21" l="1"/>
  <c r="P79" i="21"/>
  <c r="AK12" i="21" l="1"/>
  <c r="AW14" i="21"/>
  <c r="AW15" i="21"/>
  <c r="AW16" i="21"/>
  <c r="AW17" i="21"/>
  <c r="AW18" i="21"/>
  <c r="AW19" i="21"/>
  <c r="AW20" i="21"/>
  <c r="AW21" i="21"/>
  <c r="AW22" i="21"/>
  <c r="AW23" i="21"/>
  <c r="AW24" i="21"/>
  <c r="AW25" i="21"/>
  <c r="AW26" i="21"/>
  <c r="AW27" i="21"/>
  <c r="AW28" i="21"/>
  <c r="AW29" i="21"/>
  <c r="AW30" i="21"/>
  <c r="AW31" i="21"/>
  <c r="AW32" i="21"/>
  <c r="AW33" i="21"/>
  <c r="AW34" i="21"/>
  <c r="AW35" i="21"/>
  <c r="AW36" i="21"/>
  <c r="AW37" i="21"/>
  <c r="AW38" i="21"/>
  <c r="AW39" i="21"/>
  <c r="AW40" i="21"/>
  <c r="AW41" i="21"/>
  <c r="AW42" i="21"/>
  <c r="AW43" i="21"/>
  <c r="AW44" i="21"/>
  <c r="AW45" i="21"/>
  <c r="AW47" i="21"/>
  <c r="AW48" i="21"/>
  <c r="AW49" i="21"/>
  <c r="AW50" i="21"/>
  <c r="AW51" i="21"/>
  <c r="AW52" i="21"/>
  <c r="AW53" i="21"/>
  <c r="AW54" i="21"/>
  <c r="AW55" i="21"/>
  <c r="AW56" i="21"/>
  <c r="AW57" i="21"/>
  <c r="AW58" i="21"/>
  <c r="AW59" i="21"/>
  <c r="AW60" i="21"/>
  <c r="AW61" i="21"/>
  <c r="AW62" i="21"/>
  <c r="AW63" i="21"/>
  <c r="AW64" i="21"/>
  <c r="AW65" i="21"/>
  <c r="AW66" i="21"/>
  <c r="AW67" i="21"/>
  <c r="AW68" i="21"/>
  <c r="AW69" i="21"/>
  <c r="AW70" i="21"/>
  <c r="AW71" i="21"/>
  <c r="N78" i="21" l="1"/>
  <c r="N46" i="21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40" i="21"/>
  <c r="N41" i="21"/>
  <c r="N42" i="21"/>
  <c r="O78" i="21"/>
  <c r="Q78" i="21"/>
  <c r="S78" i="21"/>
  <c r="U78" i="21"/>
  <c r="W78" i="21"/>
  <c r="X78" i="21"/>
  <c r="Y78" i="21"/>
  <c r="Z78" i="21"/>
  <c r="O46" i="21"/>
  <c r="Q46" i="21"/>
  <c r="S46" i="21"/>
  <c r="U46" i="21"/>
  <c r="W46" i="21"/>
  <c r="X46" i="21"/>
  <c r="Y46" i="21"/>
  <c r="Z46" i="21"/>
  <c r="O14" i="21"/>
  <c r="Q14" i="21"/>
  <c r="S14" i="21"/>
  <c r="U14" i="21"/>
  <c r="W14" i="21"/>
  <c r="X14" i="21"/>
  <c r="Y14" i="21"/>
  <c r="Z14" i="21"/>
  <c r="O15" i="21"/>
  <c r="Q15" i="21"/>
  <c r="S15" i="21"/>
  <c r="U15" i="21"/>
  <c r="W15" i="21"/>
  <c r="X15" i="21"/>
  <c r="Y15" i="21"/>
  <c r="Z15" i="21"/>
  <c r="O16" i="21"/>
  <c r="Q16" i="21"/>
  <c r="S16" i="21"/>
  <c r="U16" i="21"/>
  <c r="W16" i="21"/>
  <c r="X16" i="21"/>
  <c r="Y16" i="21"/>
  <c r="Z16" i="21"/>
  <c r="O17" i="21"/>
  <c r="Q17" i="21"/>
  <c r="S17" i="21"/>
  <c r="U17" i="21"/>
  <c r="W17" i="21"/>
  <c r="X17" i="21"/>
  <c r="Y17" i="21"/>
  <c r="Z17" i="21"/>
  <c r="O18" i="21"/>
  <c r="Q18" i="21"/>
  <c r="S18" i="21"/>
  <c r="U18" i="21"/>
  <c r="W18" i="21"/>
  <c r="X18" i="21"/>
  <c r="Y18" i="21"/>
  <c r="Z18" i="21"/>
  <c r="O19" i="21"/>
  <c r="Q19" i="21"/>
  <c r="S19" i="21"/>
  <c r="U19" i="21"/>
  <c r="W19" i="21"/>
  <c r="X19" i="21"/>
  <c r="Y19" i="21"/>
  <c r="Z19" i="21"/>
  <c r="O20" i="21"/>
  <c r="Q20" i="21"/>
  <c r="S20" i="21"/>
  <c r="U20" i="21"/>
  <c r="W20" i="21"/>
  <c r="X20" i="21"/>
  <c r="Y20" i="21"/>
  <c r="Z20" i="21"/>
  <c r="O21" i="21"/>
  <c r="Q21" i="21"/>
  <c r="S21" i="21"/>
  <c r="U21" i="21"/>
  <c r="W21" i="21"/>
  <c r="X21" i="21"/>
  <c r="Y21" i="21"/>
  <c r="Z21" i="21"/>
  <c r="O22" i="21"/>
  <c r="Q22" i="21"/>
  <c r="S22" i="21"/>
  <c r="U22" i="21"/>
  <c r="W22" i="21"/>
  <c r="X22" i="21"/>
  <c r="Y22" i="21"/>
  <c r="Z22" i="21"/>
  <c r="O23" i="21"/>
  <c r="Q23" i="21"/>
  <c r="S23" i="21"/>
  <c r="U23" i="21"/>
  <c r="W23" i="21"/>
  <c r="X23" i="21"/>
  <c r="Y23" i="21"/>
  <c r="Z23" i="21"/>
  <c r="O24" i="21"/>
  <c r="Q24" i="21"/>
  <c r="S24" i="21"/>
  <c r="U24" i="21"/>
  <c r="W24" i="21"/>
  <c r="X24" i="21"/>
  <c r="Y24" i="21"/>
  <c r="Z24" i="21"/>
  <c r="O25" i="21"/>
  <c r="Q25" i="21"/>
  <c r="S25" i="21"/>
  <c r="U25" i="21"/>
  <c r="W25" i="21"/>
  <c r="X25" i="21"/>
  <c r="Y25" i="21"/>
  <c r="Z25" i="21"/>
  <c r="O26" i="21"/>
  <c r="Q26" i="21"/>
  <c r="S26" i="21"/>
  <c r="U26" i="21"/>
  <c r="W26" i="21"/>
  <c r="X26" i="21"/>
  <c r="Y26" i="21"/>
  <c r="Z26" i="21"/>
  <c r="O27" i="21"/>
  <c r="Q27" i="21"/>
  <c r="S27" i="21"/>
  <c r="U27" i="21"/>
  <c r="W27" i="21"/>
  <c r="X27" i="21"/>
  <c r="Y27" i="21"/>
  <c r="Z27" i="21"/>
  <c r="O28" i="21"/>
  <c r="Q28" i="21"/>
  <c r="S28" i="21"/>
  <c r="U28" i="21"/>
  <c r="W28" i="21"/>
  <c r="X28" i="21"/>
  <c r="Y28" i="21"/>
  <c r="Z28" i="21"/>
  <c r="O29" i="21"/>
  <c r="Q29" i="21"/>
  <c r="S29" i="21"/>
  <c r="U29" i="21"/>
  <c r="W29" i="21"/>
  <c r="X29" i="21"/>
  <c r="Y29" i="21"/>
  <c r="Z29" i="21"/>
  <c r="O30" i="21"/>
  <c r="Q30" i="21"/>
  <c r="S30" i="21"/>
  <c r="U30" i="21"/>
  <c r="W30" i="21"/>
  <c r="X30" i="21"/>
  <c r="Y30" i="21"/>
  <c r="Z30" i="21"/>
  <c r="O31" i="21"/>
  <c r="Q31" i="21"/>
  <c r="S31" i="21"/>
  <c r="U31" i="21"/>
  <c r="W31" i="21"/>
  <c r="X31" i="21"/>
  <c r="Y31" i="21"/>
  <c r="Z31" i="21"/>
  <c r="O32" i="21"/>
  <c r="Q32" i="21"/>
  <c r="S32" i="21"/>
  <c r="U32" i="21"/>
  <c r="W32" i="21"/>
  <c r="X32" i="21"/>
  <c r="Y32" i="21"/>
  <c r="Z32" i="21"/>
  <c r="O33" i="21"/>
  <c r="Q33" i="21"/>
  <c r="S33" i="21"/>
  <c r="U33" i="21"/>
  <c r="W33" i="21"/>
  <c r="X33" i="21"/>
  <c r="Y33" i="21"/>
  <c r="Z33" i="21"/>
  <c r="O34" i="21"/>
  <c r="Q34" i="21"/>
  <c r="S34" i="21"/>
  <c r="U34" i="21"/>
  <c r="W34" i="21"/>
  <c r="X34" i="21"/>
  <c r="Y34" i="21"/>
  <c r="Z34" i="21"/>
  <c r="O35" i="21"/>
  <c r="Q35" i="21"/>
  <c r="S35" i="21"/>
  <c r="U35" i="21"/>
  <c r="W35" i="21"/>
  <c r="X35" i="21"/>
  <c r="Y35" i="21"/>
  <c r="Z35" i="21"/>
  <c r="O36" i="21"/>
  <c r="Q36" i="21"/>
  <c r="S36" i="21"/>
  <c r="U36" i="21"/>
  <c r="W36" i="21"/>
  <c r="X36" i="21"/>
  <c r="Y36" i="21"/>
  <c r="Z36" i="21"/>
  <c r="O37" i="21"/>
  <c r="Q37" i="21"/>
  <c r="S37" i="21"/>
  <c r="U37" i="21"/>
  <c r="W37" i="21"/>
  <c r="X37" i="21"/>
  <c r="Y37" i="21"/>
  <c r="Z37" i="21"/>
  <c r="O38" i="21"/>
  <c r="Q38" i="21"/>
  <c r="S38" i="21"/>
  <c r="U38" i="21"/>
  <c r="W38" i="21"/>
  <c r="X38" i="21"/>
  <c r="Y38" i="21"/>
  <c r="Z38" i="21"/>
  <c r="O39" i="21"/>
  <c r="Q39" i="21"/>
  <c r="S39" i="21"/>
  <c r="U39" i="21"/>
  <c r="W39" i="21"/>
  <c r="X39" i="21"/>
  <c r="Y39" i="21"/>
  <c r="Z39" i="21"/>
  <c r="O40" i="21"/>
  <c r="Q40" i="21"/>
  <c r="S40" i="21"/>
  <c r="U40" i="21"/>
  <c r="W40" i="21"/>
  <c r="X40" i="21"/>
  <c r="Y40" i="21"/>
  <c r="Z40" i="21"/>
  <c r="O41" i="21"/>
  <c r="Q41" i="21"/>
  <c r="S41" i="21"/>
  <c r="U41" i="21"/>
  <c r="W41" i="21"/>
  <c r="X41" i="21"/>
  <c r="Y41" i="21"/>
  <c r="Z41" i="21"/>
  <c r="O42" i="21"/>
  <c r="Q42" i="21"/>
  <c r="S42" i="21"/>
  <c r="U42" i="21"/>
  <c r="W42" i="21"/>
  <c r="X42" i="21"/>
  <c r="Y42" i="21"/>
  <c r="Z42" i="21"/>
  <c r="O43" i="21"/>
  <c r="Q43" i="21"/>
  <c r="S43" i="21"/>
  <c r="U43" i="21"/>
  <c r="W43" i="21"/>
  <c r="X43" i="21"/>
  <c r="Y43" i="21"/>
  <c r="Z43" i="21"/>
  <c r="J44" i="37"/>
  <c r="I44" i="37"/>
  <c r="H44" i="37"/>
  <c r="G44" i="37"/>
  <c r="G38" i="37"/>
  <c r="G45" i="37" l="1"/>
  <c r="G42" i="37"/>
  <c r="G41" i="37"/>
  <c r="G43" i="37"/>
  <c r="G40" i="37"/>
  <c r="J45" i="37"/>
  <c r="J41" i="37"/>
  <c r="H38" i="37"/>
  <c r="H40" i="37"/>
  <c r="J42" i="37"/>
  <c r="I43" i="37"/>
  <c r="H39" i="37"/>
  <c r="I42" i="37"/>
  <c r="H43" i="37"/>
  <c r="I38" i="37"/>
  <c r="I40" i="37"/>
  <c r="H41" i="37"/>
  <c r="J43" i="37"/>
  <c r="H45" i="37"/>
  <c r="J38" i="37"/>
  <c r="J40" i="37"/>
  <c r="I41" i="37"/>
  <c r="H42" i="37"/>
  <c r="I45" i="37"/>
  <c r="AU37" i="21"/>
  <c r="AU36" i="21"/>
  <c r="AU35" i="21"/>
  <c r="AU42" i="21"/>
  <c r="AU38" i="21"/>
  <c r="AU34" i="21"/>
  <c r="AU33" i="21"/>
  <c r="AU32" i="21"/>
  <c r="AU31" i="21"/>
  <c r="AU30" i="21"/>
  <c r="AU29" i="21"/>
  <c r="AU28" i="21"/>
  <c r="AU27" i="21"/>
  <c r="AU26" i="21"/>
  <c r="AU25" i="21"/>
  <c r="AU24" i="21"/>
  <c r="AU23" i="21"/>
  <c r="AU22" i="21"/>
  <c r="AU21" i="21"/>
  <c r="AU20" i="21"/>
  <c r="AU19" i="21"/>
  <c r="AU18" i="21"/>
  <c r="AU17" i="21"/>
  <c r="AU16" i="21"/>
  <c r="AU15" i="21"/>
  <c r="AU14" i="21"/>
  <c r="AU46" i="21"/>
  <c r="AU41" i="21"/>
  <c r="AU40" i="21"/>
  <c r="AU39" i="21"/>
  <c r="AV43" i="21"/>
  <c r="AV42" i="21"/>
  <c r="AV41" i="21"/>
  <c r="AV40" i="21"/>
  <c r="AV39" i="21"/>
  <c r="AV38" i="21"/>
  <c r="AV37" i="21"/>
  <c r="AV36" i="21"/>
  <c r="AV35" i="21"/>
  <c r="AV34" i="21"/>
  <c r="AV33" i="21"/>
  <c r="AV32" i="21"/>
  <c r="AV31" i="21"/>
  <c r="AV30" i="21"/>
  <c r="AV29" i="21"/>
  <c r="AV28" i="21"/>
  <c r="AV27" i="21"/>
  <c r="AV26" i="21"/>
  <c r="AV25" i="21"/>
  <c r="AV24" i="21"/>
  <c r="AV23" i="21"/>
  <c r="AV22" i="21"/>
  <c r="AV21" i="21"/>
  <c r="AV20" i="21"/>
  <c r="AV19" i="21"/>
  <c r="AV18" i="21"/>
  <c r="AV17" i="21"/>
  <c r="AV16" i="21"/>
  <c r="AV15" i="21"/>
  <c r="AV14" i="21"/>
  <c r="AV46" i="21"/>
  <c r="I39" i="37"/>
  <c r="J39" i="37"/>
  <c r="G39" i="37" l="1"/>
  <c r="J27" i="37"/>
  <c r="I27" i="37"/>
  <c r="H27" i="37"/>
  <c r="G27" i="37"/>
  <c r="I24" i="37" l="1"/>
  <c r="H25" i="37"/>
  <c r="I28" i="37"/>
  <c r="G24" i="37"/>
  <c r="J24" i="37"/>
  <c r="I25" i="37"/>
  <c r="H26" i="37"/>
  <c r="G28" i="37"/>
  <c r="J28" i="37"/>
  <c r="G25" i="37"/>
  <c r="J25" i="37"/>
  <c r="I26" i="37"/>
  <c r="H24" i="37"/>
  <c r="G26" i="37"/>
  <c r="J26" i="37"/>
  <c r="H28" i="37"/>
  <c r="J23" i="37" l="1"/>
  <c r="G22" i="37"/>
  <c r="G23" i="37"/>
  <c r="I22" i="37"/>
  <c r="J22" i="37"/>
  <c r="H23" i="37"/>
  <c r="H22" i="37"/>
  <c r="J21" i="37"/>
  <c r="I21" i="37"/>
  <c r="I23" i="37"/>
  <c r="H21" i="37"/>
  <c r="G21" i="37"/>
  <c r="AA73" i="21" l="1"/>
  <c r="AB79" i="21"/>
  <c r="AB61" i="21"/>
  <c r="AB58" i="21"/>
  <c r="AB9" i="21"/>
  <c r="N51" i="21" l="1"/>
  <c r="O51" i="21"/>
  <c r="AP74" i="21" l="1"/>
  <c r="AX74" i="21" s="1"/>
  <c r="AR74" i="21" l="1"/>
  <c r="AK53" i="21" l="1"/>
  <c r="Z53" i="21"/>
  <c r="Y53" i="21"/>
  <c r="X53" i="21"/>
  <c r="W53" i="21"/>
  <c r="U53" i="21"/>
  <c r="S53" i="21"/>
  <c r="Q53" i="21"/>
  <c r="O53" i="21"/>
  <c r="N53" i="21"/>
  <c r="A53" i="21"/>
  <c r="AY53" i="21" s="1"/>
  <c r="AQ79" i="21" l="1"/>
  <c r="AP79" i="21"/>
  <c r="AQ61" i="21"/>
  <c r="AP61" i="21"/>
  <c r="AQ58" i="21"/>
  <c r="AP58" i="21"/>
  <c r="O60" i="21"/>
  <c r="O57" i="21"/>
  <c r="AX79" i="21" l="1"/>
  <c r="AX61" i="21"/>
  <c r="AR58" i="21"/>
  <c r="AX58" i="21"/>
  <c r="AR61" i="21"/>
  <c r="O61" i="21"/>
  <c r="AR79" i="21" l="1"/>
  <c r="A78" i="21" l="1"/>
  <c r="AY78" i="21" s="1"/>
  <c r="AK38" i="21" l="1"/>
  <c r="AK39" i="21"/>
  <c r="AK40" i="21"/>
  <c r="AH70" i="21" l="1"/>
  <c r="AK75" i="21"/>
  <c r="Z75" i="21"/>
  <c r="Y75" i="21"/>
  <c r="X75" i="21"/>
  <c r="W75" i="21"/>
  <c r="U75" i="21"/>
  <c r="S75" i="21"/>
  <c r="Q75" i="21"/>
  <c r="O75" i="21"/>
  <c r="N75" i="21"/>
  <c r="A75" i="21"/>
  <c r="AY75" i="21" s="1"/>
  <c r="AH64" i="21" l="1"/>
  <c r="AK36" i="21" l="1"/>
  <c r="AK35" i="21"/>
  <c r="AH77" i="21"/>
  <c r="AK77" i="21" s="1"/>
  <c r="Z77" i="21"/>
  <c r="Y77" i="21"/>
  <c r="X77" i="21"/>
  <c r="W77" i="21"/>
  <c r="U77" i="21"/>
  <c r="S77" i="21"/>
  <c r="Q77" i="21"/>
  <c r="O77" i="21"/>
  <c r="N77" i="21"/>
  <c r="A77" i="21"/>
  <c r="AY77" i="21" s="1"/>
  <c r="AK54" i="21" l="1"/>
  <c r="Z54" i="21"/>
  <c r="Y54" i="21"/>
  <c r="X54" i="21"/>
  <c r="W54" i="21"/>
  <c r="U54" i="21"/>
  <c r="S54" i="21"/>
  <c r="Q54" i="21"/>
  <c r="O54" i="21"/>
  <c r="N54" i="21"/>
  <c r="A54" i="21"/>
  <c r="AY54" i="21" s="1"/>
  <c r="AJ61" i="21" l="1"/>
  <c r="AI61" i="21"/>
  <c r="AH61" i="21"/>
  <c r="AG61" i="21"/>
  <c r="AF61" i="21"/>
  <c r="AE61" i="21"/>
  <c r="AD61" i="21"/>
  <c r="AC61" i="21"/>
  <c r="AA61" i="21"/>
  <c r="AJ58" i="21"/>
  <c r="AI58" i="21"/>
  <c r="AH58" i="21"/>
  <c r="AG58" i="21"/>
  <c r="AF58" i="21"/>
  <c r="AE58" i="21"/>
  <c r="AD58" i="21"/>
  <c r="AC58" i="21"/>
  <c r="AA58" i="21"/>
  <c r="AJ79" i="21"/>
  <c r="AI79" i="21"/>
  <c r="AG79" i="21"/>
  <c r="AF79" i="21"/>
  <c r="AE79" i="21"/>
  <c r="AD79" i="21"/>
  <c r="AC79" i="21"/>
  <c r="AA79" i="21"/>
  <c r="A76" i="21" l="1"/>
  <c r="AY76" i="21" s="1"/>
  <c r="A74" i="21"/>
  <c r="AY74" i="21" s="1"/>
  <c r="A73" i="21"/>
  <c r="AY73" i="21" s="1"/>
  <c r="A72" i="21"/>
  <c r="AY72" i="21" s="1"/>
  <c r="A71" i="21"/>
  <c r="AY71" i="21" s="1"/>
  <c r="A70" i="21"/>
  <c r="AY70" i="21" s="1"/>
  <c r="A69" i="21"/>
  <c r="AY69" i="21" s="1"/>
  <c r="A68" i="21"/>
  <c r="AY68" i="21" s="1"/>
  <c r="A67" i="21"/>
  <c r="AY67" i="21" s="1"/>
  <c r="A66" i="21"/>
  <c r="AY66" i="21" s="1"/>
  <c r="A65" i="21"/>
  <c r="AY65" i="21" s="1"/>
  <c r="A64" i="21"/>
  <c r="AY64" i="21" s="1"/>
  <c r="A63" i="21" l="1"/>
  <c r="AY63" i="21" s="1"/>
  <c r="A47" i="21"/>
  <c r="AY47" i="21" s="1"/>
  <c r="A48" i="21"/>
  <c r="AY48" i="21" s="1"/>
  <c r="A56" i="21"/>
  <c r="AY56" i="21" s="1"/>
  <c r="A55" i="21"/>
  <c r="AY55" i="21" s="1"/>
  <c r="A49" i="21"/>
  <c r="AY49" i="21" s="1"/>
  <c r="A50" i="21"/>
  <c r="AY50" i="21" s="1"/>
  <c r="A51" i="21"/>
  <c r="AY51" i="21" s="1"/>
  <c r="A57" i="21"/>
  <c r="AY57" i="21" s="1"/>
  <c r="A52" i="21"/>
  <c r="AY52" i="21" s="1"/>
  <c r="A60" i="21"/>
  <c r="N43" i="21" l="1"/>
  <c r="AU43" i="21" s="1"/>
  <c r="Z45" i="21" l="1"/>
  <c r="Y45" i="21"/>
  <c r="X45" i="21"/>
  <c r="W45" i="21"/>
  <c r="U45" i="21"/>
  <c r="S45" i="21"/>
  <c r="Q45" i="21"/>
  <c r="O45" i="21"/>
  <c r="N45" i="21"/>
  <c r="Z44" i="21"/>
  <c r="Y44" i="21"/>
  <c r="X44" i="21"/>
  <c r="W44" i="21"/>
  <c r="U44" i="21"/>
  <c r="S44" i="21"/>
  <c r="Q44" i="21"/>
  <c r="O44" i="21"/>
  <c r="N44" i="21"/>
  <c r="Z76" i="21"/>
  <c r="Y76" i="21"/>
  <c r="X76" i="21"/>
  <c r="W76" i="21"/>
  <c r="U76" i="21"/>
  <c r="S76" i="21"/>
  <c r="Q76" i="21"/>
  <c r="O76" i="21"/>
  <c r="N76" i="21"/>
  <c r="Z74" i="21"/>
  <c r="Y74" i="21"/>
  <c r="X74" i="21"/>
  <c r="W74" i="21"/>
  <c r="U74" i="21"/>
  <c r="S74" i="21"/>
  <c r="Q74" i="21"/>
  <c r="O74" i="21"/>
  <c r="N74" i="21"/>
  <c r="Z73" i="21"/>
  <c r="Y73" i="21"/>
  <c r="X73" i="21"/>
  <c r="W73" i="21"/>
  <c r="U73" i="21"/>
  <c r="S73" i="21"/>
  <c r="Q73" i="21"/>
  <c r="O73" i="21"/>
  <c r="N73" i="21"/>
  <c r="Z72" i="21"/>
  <c r="Y72" i="21"/>
  <c r="X72" i="21"/>
  <c r="W72" i="21"/>
  <c r="U72" i="21"/>
  <c r="S72" i="21"/>
  <c r="Q72" i="21"/>
  <c r="O72" i="21"/>
  <c r="N72" i="21"/>
  <c r="Z71" i="21"/>
  <c r="Y71" i="21"/>
  <c r="X71" i="21"/>
  <c r="W71" i="21"/>
  <c r="U71" i="21"/>
  <c r="S71" i="21"/>
  <c r="Q71" i="21"/>
  <c r="O71" i="21"/>
  <c r="N71" i="21"/>
  <c r="Z70" i="21"/>
  <c r="Y70" i="21"/>
  <c r="X70" i="21"/>
  <c r="W70" i="21"/>
  <c r="U70" i="21"/>
  <c r="S70" i="21"/>
  <c r="Q70" i="21"/>
  <c r="O70" i="21"/>
  <c r="N70" i="21"/>
  <c r="Z69" i="21"/>
  <c r="Y69" i="21"/>
  <c r="X69" i="21"/>
  <c r="W69" i="21"/>
  <c r="U69" i="21"/>
  <c r="S69" i="21"/>
  <c r="Q69" i="21"/>
  <c r="O69" i="21"/>
  <c r="N69" i="21"/>
  <c r="Z68" i="21"/>
  <c r="Y68" i="21"/>
  <c r="X68" i="21"/>
  <c r="W68" i="21"/>
  <c r="U68" i="21"/>
  <c r="S68" i="21"/>
  <c r="Q68" i="21"/>
  <c r="O68" i="21"/>
  <c r="N68" i="21"/>
  <c r="Z67" i="21"/>
  <c r="Y67" i="21"/>
  <c r="X67" i="21"/>
  <c r="W67" i="21"/>
  <c r="U67" i="21"/>
  <c r="S67" i="21"/>
  <c r="Q67" i="21"/>
  <c r="O67" i="21"/>
  <c r="N67" i="21"/>
  <c r="Z66" i="21"/>
  <c r="Y66" i="21"/>
  <c r="X66" i="21"/>
  <c r="W66" i="21"/>
  <c r="U66" i="21"/>
  <c r="S66" i="21"/>
  <c r="Q66" i="21"/>
  <c r="O66" i="21"/>
  <c r="N66" i="21"/>
  <c r="Z65" i="21"/>
  <c r="Y65" i="21"/>
  <c r="X65" i="21"/>
  <c r="W65" i="21"/>
  <c r="U65" i="21"/>
  <c r="S65" i="21"/>
  <c r="Q65" i="21"/>
  <c r="O65" i="21"/>
  <c r="N65" i="21"/>
  <c r="Z64" i="21"/>
  <c r="Y64" i="21"/>
  <c r="X64" i="21"/>
  <c r="W64" i="21"/>
  <c r="U64" i="21"/>
  <c r="S64" i="21"/>
  <c r="Q64" i="21"/>
  <c r="O64" i="21"/>
  <c r="N64" i="21"/>
  <c r="Z62" i="21"/>
  <c r="Y62" i="21"/>
  <c r="X62" i="21"/>
  <c r="W62" i="21"/>
  <c r="U62" i="21"/>
  <c r="S62" i="21"/>
  <c r="Q62" i="21"/>
  <c r="O62" i="21"/>
  <c r="N62" i="21"/>
  <c r="Z60" i="21"/>
  <c r="Y60" i="21"/>
  <c r="X60" i="21"/>
  <c r="W60" i="21"/>
  <c r="U60" i="21"/>
  <c r="S60" i="21"/>
  <c r="Q60" i="21"/>
  <c r="N60" i="21"/>
  <c r="Z52" i="21"/>
  <c r="Y52" i="21"/>
  <c r="X52" i="21"/>
  <c r="W52" i="21"/>
  <c r="U52" i="21"/>
  <c r="S52" i="21"/>
  <c r="Q52" i="21"/>
  <c r="O52" i="21"/>
  <c r="N52" i="21"/>
  <c r="Z57" i="21"/>
  <c r="Y57" i="21"/>
  <c r="X57" i="21"/>
  <c r="W57" i="21"/>
  <c r="U57" i="21"/>
  <c r="S57" i="21"/>
  <c r="Q57" i="21"/>
  <c r="N57" i="21"/>
  <c r="Z51" i="21"/>
  <c r="Y51" i="21"/>
  <c r="X51" i="21"/>
  <c r="W51" i="21"/>
  <c r="U51" i="21"/>
  <c r="S51" i="21"/>
  <c r="Q51" i="21"/>
  <c r="Z50" i="21"/>
  <c r="Y50" i="21"/>
  <c r="X50" i="21"/>
  <c r="W50" i="21"/>
  <c r="U50" i="21"/>
  <c r="S50" i="21"/>
  <c r="Q50" i="21"/>
  <c r="O50" i="21"/>
  <c r="N50" i="21"/>
  <c r="Z49" i="21"/>
  <c r="Y49" i="21"/>
  <c r="X49" i="21"/>
  <c r="W49" i="21"/>
  <c r="U49" i="21"/>
  <c r="S49" i="21"/>
  <c r="Q49" i="21"/>
  <c r="O49" i="21"/>
  <c r="N49" i="21"/>
  <c r="Z55" i="21"/>
  <c r="Y55" i="21"/>
  <c r="X55" i="21"/>
  <c r="W55" i="21"/>
  <c r="U55" i="21"/>
  <c r="S55" i="21"/>
  <c r="Q55" i="21"/>
  <c r="O55" i="21"/>
  <c r="N55" i="21"/>
  <c r="Z56" i="21"/>
  <c r="Y56" i="21"/>
  <c r="X56" i="21"/>
  <c r="W56" i="21"/>
  <c r="U56" i="21"/>
  <c r="S56" i="21"/>
  <c r="Q56" i="21"/>
  <c r="O56" i="21"/>
  <c r="N56" i="21"/>
  <c r="Z48" i="21"/>
  <c r="Y48" i="21"/>
  <c r="X48" i="21"/>
  <c r="W48" i="21"/>
  <c r="U48" i="21"/>
  <c r="S48" i="21"/>
  <c r="Q48" i="21"/>
  <c r="O48" i="21"/>
  <c r="N48" i="21"/>
  <c r="Z63" i="21"/>
  <c r="Y63" i="21"/>
  <c r="X63" i="21"/>
  <c r="W63" i="21"/>
  <c r="U63" i="21"/>
  <c r="S63" i="21"/>
  <c r="Q63" i="21"/>
  <c r="O63" i="21"/>
  <c r="N63" i="21"/>
  <c r="W47" i="21"/>
  <c r="U47" i="21"/>
  <c r="X47" i="21"/>
  <c r="Y47" i="21"/>
  <c r="Z47" i="21"/>
  <c r="S47" i="21"/>
  <c r="Q47" i="21"/>
  <c r="O47" i="21"/>
  <c r="H9" i="37" l="1"/>
  <c r="J9" i="37"/>
  <c r="H14" i="37"/>
  <c r="I14" i="37"/>
  <c r="J14" i="37"/>
  <c r="H15" i="37"/>
  <c r="I15" i="37"/>
  <c r="J15" i="37"/>
  <c r="AV44" i="21"/>
  <c r="AU45" i="21"/>
  <c r="AU44" i="21"/>
  <c r="AV45" i="21"/>
  <c r="AV56" i="21"/>
  <c r="AV57" i="21"/>
  <c r="AU60" i="21"/>
  <c r="AV63" i="21"/>
  <c r="AV60" i="21"/>
  <c r="AV59" i="21"/>
  <c r="AU49" i="21"/>
  <c r="AU77" i="21"/>
  <c r="AU48" i="21"/>
  <c r="G14" i="37"/>
  <c r="G15" i="37"/>
  <c r="U61" i="21"/>
  <c r="Z61" i="21"/>
  <c r="W61" i="21"/>
  <c r="Q61" i="21"/>
  <c r="X61" i="21"/>
  <c r="Y61" i="21"/>
  <c r="G16" i="37"/>
  <c r="H16" i="37"/>
  <c r="J16" i="37"/>
  <c r="I16" i="37"/>
  <c r="I12" i="37"/>
  <c r="H13" i="37"/>
  <c r="I13" i="37"/>
  <c r="J12" i="37"/>
  <c r="G12" i="37"/>
  <c r="J13" i="37"/>
  <c r="H12" i="37"/>
  <c r="G13" i="37"/>
  <c r="I17" i="37"/>
  <c r="G17" i="37"/>
  <c r="J17" i="37"/>
  <c r="H17" i="37"/>
  <c r="AV51" i="21"/>
  <c r="AV55" i="21"/>
  <c r="AV48" i="21"/>
  <c r="AV53" i="21"/>
  <c r="AV54" i="21"/>
  <c r="AV50" i="21"/>
  <c r="AV47" i="21"/>
  <c r="AV49" i="21"/>
  <c r="AV52" i="21"/>
  <c r="AV77" i="21"/>
  <c r="S61" i="21"/>
  <c r="AV74" i="21" s="1"/>
  <c r="N61" i="21"/>
  <c r="AU74" i="21" s="1"/>
  <c r="O58" i="21"/>
  <c r="AV76" i="21" s="1"/>
  <c r="Z58" i="21"/>
  <c r="Z79" i="21"/>
  <c r="H46" i="37"/>
  <c r="G47" i="37"/>
  <c r="I46" i="37"/>
  <c r="G46" i="37"/>
  <c r="J46" i="37"/>
  <c r="X58" i="21"/>
  <c r="U58" i="21"/>
  <c r="Y58" i="21"/>
  <c r="I9" i="37"/>
  <c r="G9" i="37"/>
  <c r="S58" i="21"/>
  <c r="Q58" i="21"/>
  <c r="X79" i="21"/>
  <c r="Q79" i="21"/>
  <c r="N79" i="21"/>
  <c r="S79" i="21"/>
  <c r="Y79" i="21"/>
  <c r="W58" i="21"/>
  <c r="O79" i="21"/>
  <c r="U79" i="21"/>
  <c r="W79" i="21"/>
  <c r="AK60" i="21"/>
  <c r="AK61" i="21" s="1"/>
  <c r="N47" i="21"/>
  <c r="AU56" i="21" s="1"/>
  <c r="I11" i="37" l="1"/>
  <c r="AU47" i="21"/>
  <c r="AV58" i="21"/>
  <c r="AV61" i="21"/>
  <c r="AU51" i="21"/>
  <c r="AU50" i="21"/>
  <c r="AV62" i="21"/>
  <c r="AV64" i="21"/>
  <c r="AU52" i="21"/>
  <c r="AU53" i="21"/>
  <c r="AV65" i="21"/>
  <c r="AU54" i="21"/>
  <c r="AV66" i="21"/>
  <c r="AV67" i="21"/>
  <c r="AU55" i="21"/>
  <c r="AV68" i="21"/>
  <c r="AU59" i="21"/>
  <c r="AU57" i="21"/>
  <c r="AV72" i="21"/>
  <c r="AV69" i="21"/>
  <c r="AU72" i="21"/>
  <c r="AV73" i="21"/>
  <c r="AV70" i="21"/>
  <c r="AU73" i="21"/>
  <c r="I55" i="37"/>
  <c r="I47" i="37"/>
  <c r="H55" i="37"/>
  <c r="H47" i="37"/>
  <c r="J55" i="37"/>
  <c r="J47" i="37"/>
  <c r="J56" i="37"/>
  <c r="J48" i="37"/>
  <c r="I48" i="37"/>
  <c r="I56" i="37"/>
  <c r="H48" i="37"/>
  <c r="H56" i="37"/>
  <c r="G56" i="37"/>
  <c r="G48" i="37"/>
  <c r="AV71" i="21"/>
  <c r="AV75" i="21"/>
  <c r="AU63" i="21"/>
  <c r="AV78" i="21"/>
  <c r="G5" i="37"/>
  <c r="I7" i="37"/>
  <c r="H7" i="37"/>
  <c r="J11" i="37"/>
  <c r="I6" i="37"/>
  <c r="H4" i="37"/>
  <c r="I5" i="37"/>
  <c r="G4" i="37"/>
  <c r="H5" i="37"/>
  <c r="H10" i="37"/>
  <c r="G7" i="37"/>
  <c r="G6" i="37"/>
  <c r="J10" i="37"/>
  <c r="G10" i="37"/>
  <c r="J8" i="37"/>
  <c r="G8" i="37"/>
  <c r="I8" i="37"/>
  <c r="H6" i="37"/>
  <c r="H8" i="37"/>
  <c r="J5" i="37"/>
  <c r="J7" i="37"/>
  <c r="I10" i="37"/>
  <c r="J6" i="37"/>
  <c r="J4" i="37"/>
  <c r="I4" i="37"/>
  <c r="H11" i="37"/>
  <c r="G11" i="37"/>
  <c r="AV79" i="21"/>
  <c r="N58" i="21"/>
  <c r="AU61" i="21" s="1"/>
  <c r="AW72" i="21"/>
  <c r="AW73" i="21"/>
  <c r="AW74" i="21"/>
  <c r="AW75" i="21"/>
  <c r="AW76" i="21"/>
  <c r="AW77" i="21"/>
  <c r="AW78" i="21"/>
  <c r="AW79" i="21"/>
  <c r="H6" i="21" l="1"/>
  <c r="AU58" i="21"/>
  <c r="AU64" i="21"/>
  <c r="AU62" i="21"/>
  <c r="AU67" i="21"/>
  <c r="AU65" i="21"/>
  <c r="AU66" i="21"/>
  <c r="AU69" i="21"/>
  <c r="AU68" i="21"/>
  <c r="AU71" i="21"/>
  <c r="AU70" i="21"/>
  <c r="AU76" i="21"/>
  <c r="AU75" i="21"/>
  <c r="AU78" i="21"/>
  <c r="AK43" i="21" l="1"/>
  <c r="AK42" i="21"/>
  <c r="AK37" i="21"/>
  <c r="AK45" i="21"/>
  <c r="AK44" i="21"/>
  <c r="AK34" i="21"/>
  <c r="AK29" i="21"/>
  <c r="AK28" i="21"/>
  <c r="AK76" i="21"/>
  <c r="AH79" i="21"/>
  <c r="AU79" i="21" s="1"/>
  <c r="AK73" i="21"/>
  <c r="AK72" i="21"/>
  <c r="AK62" i="21"/>
  <c r="AK52" i="21"/>
  <c r="AK57" i="21"/>
  <c r="AK51" i="21"/>
  <c r="AK50" i="21"/>
  <c r="AK49" i="21"/>
  <c r="AK9" i="21"/>
  <c r="AA9" i="21"/>
  <c r="Z9" i="21"/>
  <c r="Y9" i="21"/>
  <c r="X9" i="21"/>
  <c r="W9" i="21"/>
  <c r="U9" i="21"/>
  <c r="S9" i="21"/>
  <c r="P9" i="21"/>
  <c r="O9" i="21"/>
  <c r="AK58" i="21" l="1"/>
  <c r="AK74" i="21"/>
  <c r="AK79" i="21" s="1"/>
  <c r="B16" i="12" l="1"/>
  <c r="B17" i="12"/>
  <c r="D7" i="12" l="1"/>
  <c r="I7" i="12"/>
  <c r="N7" i="12"/>
  <c r="O7" i="12"/>
  <c r="S7" i="12"/>
  <c r="U7" i="12"/>
  <c r="D19" i="12"/>
  <c r="I19" i="12"/>
  <c r="N19" i="12"/>
  <c r="O19" i="12"/>
  <c r="S19" i="12"/>
  <c r="U19" i="12"/>
  <c r="D12" i="12"/>
  <c r="I12" i="12"/>
  <c r="J12" i="12"/>
  <c r="N12" i="12"/>
  <c r="O12" i="12"/>
  <c r="U12" i="12"/>
  <c r="D23" i="12"/>
  <c r="I23" i="12"/>
  <c r="N23" i="12"/>
  <c r="O23" i="12"/>
  <c r="S23" i="12"/>
  <c r="U23" i="12"/>
  <c r="D24" i="12"/>
  <c r="I24" i="12"/>
  <c r="N24" i="12"/>
  <c r="O24" i="12"/>
  <c r="S24" i="12"/>
  <c r="U24" i="12"/>
  <c r="D14" i="12"/>
  <c r="I14" i="12"/>
  <c r="N14" i="12"/>
  <c r="O14" i="12"/>
  <c r="S14" i="12"/>
  <c r="U14" i="12"/>
  <c r="D18" i="12"/>
  <c r="I18" i="12"/>
  <c r="N18" i="12"/>
  <c r="O18" i="12"/>
  <c r="S18" i="12"/>
  <c r="U18" i="12"/>
  <c r="D10" i="12"/>
  <c r="I10" i="12"/>
  <c r="N10" i="12"/>
  <c r="O10" i="12"/>
  <c r="S10" i="12"/>
  <c r="U10" i="12"/>
  <c r="D13" i="12"/>
  <c r="I13" i="12"/>
  <c r="N13" i="12"/>
  <c r="O13" i="12"/>
  <c r="S13" i="12"/>
  <c r="U13" i="12"/>
  <c r="D25" i="12"/>
  <c r="I25" i="12"/>
  <c r="N25" i="12"/>
  <c r="O25" i="12"/>
  <c r="S25" i="12"/>
  <c r="U25" i="12"/>
  <c r="D22" i="12"/>
  <c r="I22" i="12"/>
  <c r="N22" i="12"/>
  <c r="O22" i="12"/>
  <c r="S22" i="12"/>
  <c r="U22" i="12"/>
  <c r="D6" i="12"/>
  <c r="I6" i="12"/>
  <c r="N6" i="12"/>
  <c r="O6" i="12"/>
  <c r="S6" i="12"/>
  <c r="U6" i="12"/>
  <c r="D21" i="12"/>
  <c r="I21" i="12"/>
  <c r="N21" i="12"/>
  <c r="O21" i="12"/>
  <c r="S21" i="12"/>
  <c r="U21" i="12"/>
  <c r="D15" i="12"/>
  <c r="I15" i="12"/>
  <c r="N15" i="12"/>
  <c r="O15" i="12"/>
  <c r="S15" i="12"/>
  <c r="U15" i="12"/>
  <c r="D11" i="12"/>
  <c r="I11" i="12"/>
  <c r="N11" i="12"/>
  <c r="O11" i="12"/>
  <c r="S11" i="12"/>
  <c r="U11" i="12"/>
  <c r="D20" i="12"/>
  <c r="I20" i="12"/>
  <c r="N20" i="12"/>
  <c r="O20" i="12"/>
  <c r="U20" i="12"/>
  <c r="D8" i="12"/>
  <c r="I8" i="12"/>
  <c r="N8" i="12"/>
  <c r="O8" i="12"/>
  <c r="S8" i="12"/>
  <c r="U8" i="12"/>
  <c r="C8" i="12"/>
  <c r="C20" i="12"/>
  <c r="B20" i="12" s="1"/>
  <c r="C11" i="12"/>
  <c r="B11" i="12" s="1"/>
  <c r="C15" i="12"/>
  <c r="B15" i="12" s="1"/>
  <c r="C21" i="12"/>
  <c r="B21" i="12" s="1"/>
  <c r="C6" i="12"/>
  <c r="B6" i="12" s="1"/>
  <c r="C22" i="12"/>
  <c r="B22" i="12" s="1"/>
  <c r="C25" i="12"/>
  <c r="B25" i="12" s="1"/>
  <c r="C13" i="12"/>
  <c r="B13" i="12" s="1"/>
  <c r="C10" i="12"/>
  <c r="C18" i="12"/>
  <c r="B18" i="12" s="1"/>
  <c r="C14" i="12"/>
  <c r="B14" i="12" s="1"/>
  <c r="C24" i="12"/>
  <c r="B24" i="12" s="1"/>
  <c r="C23" i="12"/>
  <c r="B23" i="12" s="1"/>
  <c r="C12" i="12"/>
  <c r="B12" i="12" s="1"/>
  <c r="C19" i="12"/>
  <c r="B19" i="12" s="1"/>
  <c r="C7" i="12"/>
  <c r="B7" i="12" s="1"/>
  <c r="S9" i="12"/>
  <c r="U9" i="12"/>
  <c r="N9" i="12"/>
  <c r="O9" i="12"/>
  <c r="D9" i="12"/>
  <c r="I9" i="12"/>
  <c r="C9" i="12"/>
  <c r="B9" i="12" s="1"/>
  <c r="H59" i="10" l="1"/>
  <c r="I59" i="10"/>
  <c r="I58" i="10" l="1"/>
  <c r="H58" i="10"/>
  <c r="G59" i="10"/>
  <c r="G58" i="10"/>
  <c r="G71" i="10" s="1"/>
  <c r="Q9" i="12"/>
  <c r="Q12" i="12"/>
  <c r="R12" i="12"/>
  <c r="C77" i="10"/>
  <c r="I57" i="10" l="1"/>
  <c r="F76" i="10"/>
  <c r="R7" i="12"/>
  <c r="G9" i="10" l="1"/>
  <c r="V24" i="12"/>
  <c r="P24" i="12"/>
  <c r="P25" i="12"/>
  <c r="V25" i="12"/>
  <c r="V11" i="12"/>
  <c r="P11" i="12"/>
  <c r="V23" i="12"/>
  <c r="P23" i="12"/>
  <c r="P15" i="12"/>
  <c r="V15" i="12"/>
  <c r="P7" i="12"/>
  <c r="V7" i="12"/>
  <c r="V10" i="12"/>
  <c r="P10" i="12"/>
  <c r="P19" i="12"/>
  <c r="V19" i="12"/>
  <c r="P12" i="12"/>
  <c r="V12" i="12"/>
  <c r="V18" i="12"/>
  <c r="P18" i="12"/>
  <c r="V22" i="12"/>
  <c r="P22" i="12"/>
  <c r="V6" i="12"/>
  <c r="P6" i="12"/>
  <c r="V20" i="12"/>
  <c r="P20" i="12"/>
  <c r="V14" i="12"/>
  <c r="P14" i="12"/>
  <c r="V17" i="12" l="1"/>
  <c r="L20" i="12" l="1"/>
  <c r="K20" i="12"/>
  <c r="J20" i="12"/>
  <c r="S20" i="12"/>
  <c r="R20" i="12"/>
  <c r="Q20" i="12" l="1"/>
  <c r="S12" i="12" l="1"/>
  <c r="R6" i="12"/>
  <c r="K9" i="12"/>
  <c r="L9" i="12"/>
  <c r="J9" i="12"/>
  <c r="R9" i="12"/>
  <c r="Q6" i="12" l="1"/>
  <c r="P9" i="12"/>
  <c r="V9" i="12"/>
  <c r="R14" i="12"/>
  <c r="Q14" i="12" l="1"/>
  <c r="V21" i="12"/>
  <c r="P21" i="12"/>
  <c r="V13" i="12"/>
  <c r="P13" i="12"/>
  <c r="T14" i="12"/>
  <c r="L21" i="12" l="1"/>
  <c r="J21" i="12"/>
  <c r="Q7" i="12" l="1"/>
  <c r="K6" i="12"/>
  <c r="L6" i="12"/>
  <c r="J6" i="12"/>
  <c r="J19" i="12"/>
  <c r="K7" i="12"/>
  <c r="L7" i="12"/>
  <c r="G8" i="10" l="1"/>
  <c r="G21" i="10" s="1"/>
  <c r="G27" i="10" s="1"/>
  <c r="R11" i="12"/>
  <c r="R15" i="12"/>
  <c r="R21" i="12"/>
  <c r="R22" i="12"/>
  <c r="R25" i="12"/>
  <c r="R13" i="12"/>
  <c r="R10" i="12"/>
  <c r="R18" i="12"/>
  <c r="R24" i="12"/>
  <c r="R23" i="12"/>
  <c r="K13" i="12"/>
  <c r="L13" i="12"/>
  <c r="J13" i="12"/>
  <c r="K19" i="12"/>
  <c r="L19" i="12"/>
  <c r="V16" i="12" l="1"/>
  <c r="Q24" i="12"/>
  <c r="Q15" i="12"/>
  <c r="Q22" i="12"/>
  <c r="Q10" i="12"/>
  <c r="Q25" i="12"/>
  <c r="Q23" i="12"/>
  <c r="Q18" i="12"/>
  <c r="Q13" i="12"/>
  <c r="Q21" i="12"/>
  <c r="Q11" i="12"/>
  <c r="R19" i="12"/>
  <c r="H9" i="10"/>
  <c r="Q19" i="12"/>
  <c r="T15" i="12"/>
  <c r="T22" i="12"/>
  <c r="M13" i="12"/>
  <c r="T21" i="12"/>
  <c r="T12" i="12"/>
  <c r="T7" i="12"/>
  <c r="T19" i="12"/>
  <c r="T20" i="12"/>
  <c r="T11" i="12"/>
  <c r="T6" i="12"/>
  <c r="T25" i="12"/>
  <c r="T13" i="12"/>
  <c r="T10" i="12"/>
  <c r="T18" i="12"/>
  <c r="T24" i="12"/>
  <c r="T23" i="12"/>
  <c r="T9" i="12"/>
  <c r="H8" i="10" l="1"/>
  <c r="I9" i="10"/>
  <c r="I8" i="10" s="1"/>
  <c r="R8" i="12" l="1"/>
  <c r="V8" i="12"/>
  <c r="P8" i="12"/>
  <c r="Q8" i="12"/>
  <c r="T8" i="12"/>
  <c r="W26" i="12" l="1"/>
  <c r="J18" i="12" l="1"/>
  <c r="K22" i="12" l="1"/>
  <c r="L22" i="12"/>
  <c r="J22" i="12"/>
  <c r="K10" i="12"/>
  <c r="L10" i="12"/>
  <c r="J10" i="12"/>
  <c r="M22" i="12" l="1"/>
  <c r="M10" i="12"/>
  <c r="K18" i="12"/>
  <c r="L18" i="12"/>
  <c r="K14" i="12"/>
  <c r="L14" i="12"/>
  <c r="J14" i="12"/>
  <c r="M14" i="12" l="1"/>
  <c r="J23" i="12"/>
  <c r="K23" i="12"/>
  <c r="L23" i="12"/>
  <c r="J7" i="12" l="1"/>
  <c r="K11" i="12"/>
  <c r="L11" i="12"/>
  <c r="J11" i="12"/>
  <c r="K15" i="12"/>
  <c r="L15" i="12"/>
  <c r="J15" i="12"/>
  <c r="M15" i="12" l="1"/>
  <c r="M11" i="12"/>
  <c r="K25" i="12"/>
  <c r="L25" i="12"/>
  <c r="J25" i="12"/>
  <c r="M25" i="12" l="1"/>
  <c r="M6" i="12"/>
  <c r="L24" i="12" l="1"/>
  <c r="L12" i="12"/>
  <c r="G57" i="10" l="1"/>
  <c r="H57" i="10"/>
  <c r="L8" i="12" l="1"/>
  <c r="K21" i="12"/>
  <c r="K24" i="12"/>
  <c r="K12" i="12"/>
  <c r="M23" i="12" l="1"/>
  <c r="M20" i="12"/>
  <c r="M9" i="12"/>
  <c r="M21" i="12"/>
  <c r="M12" i="12"/>
  <c r="M7" i="12"/>
  <c r="M18" i="12"/>
  <c r="J24" i="12"/>
  <c r="M19" i="12" l="1"/>
  <c r="M24" i="12"/>
  <c r="J8" i="12"/>
  <c r="K8" i="12" l="1"/>
  <c r="M8" i="12"/>
  <c r="E19" i="12" l="1"/>
  <c r="F19" i="12"/>
  <c r="I11" i="10" l="1"/>
  <c r="I12" i="10" s="1"/>
  <c r="F12" i="12"/>
  <c r="G12" i="12"/>
  <c r="E12" i="12"/>
  <c r="F18" i="12"/>
  <c r="G18" i="12"/>
  <c r="E18" i="12"/>
  <c r="H18" i="12" l="1"/>
  <c r="H12" i="12"/>
  <c r="F10" i="12"/>
  <c r="G10" i="12"/>
  <c r="E10" i="12"/>
  <c r="E11" i="12"/>
  <c r="H10" i="12" l="1"/>
  <c r="G11" i="12"/>
  <c r="F11" i="12"/>
  <c r="G15" i="12"/>
  <c r="F15" i="12"/>
  <c r="E15" i="12"/>
  <c r="G6" i="12"/>
  <c r="F6" i="12"/>
  <c r="G14" i="12"/>
  <c r="F14" i="12"/>
  <c r="E14" i="12"/>
  <c r="G7" i="12"/>
  <c r="E79" i="10"/>
  <c r="E73" i="10"/>
  <c r="E24" i="10"/>
  <c r="E48" i="10"/>
  <c r="E52" i="10" s="1"/>
  <c r="I40" i="10"/>
  <c r="I46" i="10" s="1"/>
  <c r="I48" i="10" s="1"/>
  <c r="I52" i="10" s="1"/>
  <c r="H40" i="10"/>
  <c r="H46" i="10" s="1"/>
  <c r="H48" i="10" s="1"/>
  <c r="H52" i="10" s="1"/>
  <c r="G40" i="10"/>
  <c r="G46" i="10" s="1"/>
  <c r="G48" i="10" s="1"/>
  <c r="G52" i="10" s="1"/>
  <c r="F40" i="10"/>
  <c r="D40" i="10"/>
  <c r="D46" i="10" s="1"/>
  <c r="E30" i="10"/>
  <c r="H15" i="12" l="1"/>
  <c r="H11" i="12"/>
  <c r="H14" i="12"/>
  <c r="I60" i="10"/>
  <c r="F18" i="10"/>
  <c r="F67" i="10" l="1"/>
  <c r="E40" i="10" l="1"/>
  <c r="E7" i="12" l="1"/>
  <c r="F7" i="12"/>
  <c r="G19" i="12"/>
  <c r="H19" i="12" l="1"/>
  <c r="H7" i="12"/>
  <c r="E6" i="12" l="1"/>
  <c r="G20" i="12"/>
  <c r="F20" i="12"/>
  <c r="E20" i="12"/>
  <c r="G21" i="12"/>
  <c r="F21" i="12"/>
  <c r="E21" i="12"/>
  <c r="G22" i="12"/>
  <c r="F22" i="12"/>
  <c r="E22" i="12"/>
  <c r="G25" i="12"/>
  <c r="F25" i="12"/>
  <c r="E25" i="12"/>
  <c r="G13" i="12"/>
  <c r="F13" i="12"/>
  <c r="E13" i="12"/>
  <c r="G24" i="12"/>
  <c r="F24" i="12"/>
  <c r="E24" i="12"/>
  <c r="G23" i="12"/>
  <c r="F23" i="12"/>
  <c r="E23" i="12"/>
  <c r="G9" i="12"/>
  <c r="F9" i="12"/>
  <c r="E9" i="12"/>
  <c r="H13" i="12" l="1"/>
  <c r="H21" i="12"/>
  <c r="H24" i="12"/>
  <c r="H23" i="12"/>
  <c r="H6" i="12"/>
  <c r="H25" i="12"/>
  <c r="H20" i="12"/>
  <c r="H9" i="12"/>
  <c r="H22" i="12"/>
  <c r="F8" i="12" l="1"/>
  <c r="G8" i="12"/>
  <c r="E8" i="12"/>
  <c r="G23" i="10"/>
  <c r="H8" i="12" l="1"/>
  <c r="G29" i="10"/>
  <c r="H17" i="10" s="1"/>
  <c r="H23" i="10" s="1"/>
  <c r="G11" i="10" l="1"/>
  <c r="G12" i="10" s="1"/>
  <c r="H29" i="10"/>
  <c r="I17" i="10" s="1"/>
  <c r="I23" i="10" l="1"/>
  <c r="I29" i="10" s="1"/>
  <c r="F72" i="10" l="1"/>
  <c r="F71" i="10" l="1"/>
  <c r="G72" i="10"/>
  <c r="G77" i="10" l="1"/>
  <c r="G60" i="10"/>
  <c r="H60" i="10"/>
  <c r="G78" i="10"/>
  <c r="H72" i="10" s="1"/>
  <c r="F70" i="10" l="1"/>
  <c r="H61" i="10"/>
  <c r="H65" i="10"/>
  <c r="H71" i="10" s="1"/>
  <c r="H77" i="10" s="1"/>
  <c r="G61" i="10"/>
  <c r="H78" i="10"/>
  <c r="I72" i="10" s="1"/>
  <c r="I78" i="10" s="1"/>
  <c r="I65" i="10" l="1"/>
  <c r="I71" i="10" s="1"/>
  <c r="I77" i="10" s="1"/>
  <c r="F11" i="10" l="1"/>
  <c r="G22" i="10"/>
  <c r="G28" i="10" s="1"/>
  <c r="F48" i="10" l="1"/>
  <c r="F52" i="10" s="1"/>
  <c r="F24" i="10" l="1"/>
  <c r="H15" i="10"/>
  <c r="F30" i="10"/>
  <c r="G18" i="10" l="1"/>
  <c r="G24" i="10"/>
  <c r="H16" i="10" l="1"/>
  <c r="H22" i="10" s="1"/>
  <c r="H28" i="10" s="1"/>
  <c r="G30" i="10"/>
  <c r="H18" i="10" l="1"/>
  <c r="I16" i="10" l="1"/>
  <c r="I22" i="10" s="1"/>
  <c r="I28" i="10" s="1"/>
  <c r="H21" i="10" l="1"/>
  <c r="H27" i="10" s="1"/>
  <c r="H11" i="10"/>
  <c r="H12" i="10" s="1"/>
  <c r="H24" i="10" l="1"/>
  <c r="F60" i="10"/>
  <c r="F61" i="10" s="1"/>
  <c r="I15" i="10" l="1"/>
  <c r="H30" i="10"/>
  <c r="F73" i="10"/>
  <c r="I21" i="10" l="1"/>
  <c r="I27" i="10" s="1"/>
  <c r="I18" i="10"/>
  <c r="F79" i="10"/>
  <c r="F85" i="10" s="1"/>
  <c r="G70" i="10"/>
  <c r="G67" i="10"/>
  <c r="I30" i="10" l="1"/>
  <c r="I24" i="10"/>
  <c r="G76" i="10"/>
  <c r="G73" i="10"/>
  <c r="H64" i="10" l="1"/>
  <c r="H70" i="10" s="1"/>
  <c r="G79" i="10"/>
  <c r="G85" i="10" s="1"/>
  <c r="H67" i="10" l="1"/>
  <c r="H76" i="10"/>
  <c r="H73" i="10"/>
  <c r="I64" i="10" l="1"/>
  <c r="I70" i="10" s="1"/>
  <c r="I76" i="10" s="1"/>
  <c r="H79" i="10"/>
  <c r="H85" i="10" s="1"/>
  <c r="I67" i="10" l="1"/>
  <c r="I73" i="10"/>
  <c r="I79" i="10"/>
  <c r="I85" i="10" s="1"/>
</calcChain>
</file>

<file path=xl/comments1.xml><?xml version="1.0" encoding="utf-8"?>
<comments xmlns="http://schemas.openxmlformats.org/spreadsheetml/2006/main">
  <authors>
    <author>sdrevillon</author>
  </authors>
  <commentList>
    <comment ref="D33" authorId="0" shapeId="0">
      <text>
        <r>
          <rPr>
            <b/>
            <sz val="9"/>
            <color indexed="81"/>
            <rFont val="Tahoma"/>
            <family val="2"/>
          </rPr>
          <t>sdrevillon:</t>
        </r>
        <r>
          <rPr>
            <sz val="9"/>
            <color indexed="81"/>
            <rFont val="Tahoma"/>
            <family val="2"/>
          </rPr>
          <t xml:space="preserve">
Actualisé le 19 janvier</t>
        </r>
      </text>
    </comment>
  </commentList>
</comments>
</file>

<file path=xl/sharedStrings.xml><?xml version="1.0" encoding="utf-8"?>
<sst xmlns="http://schemas.openxmlformats.org/spreadsheetml/2006/main" count="706" uniqueCount="187">
  <si>
    <t>SERVICE</t>
  </si>
  <si>
    <t>ANTENNE</t>
  </si>
  <si>
    <t xml:space="preserve">NATURE </t>
  </si>
  <si>
    <t>FONCTION</t>
  </si>
  <si>
    <t>OPERATION</t>
  </si>
  <si>
    <t>2188</t>
  </si>
  <si>
    <t>020</t>
  </si>
  <si>
    <t>BATI</t>
  </si>
  <si>
    <t>FINA</t>
  </si>
  <si>
    <t>01</t>
  </si>
  <si>
    <t>COMM</t>
  </si>
  <si>
    <t>11RG001</t>
  </si>
  <si>
    <t>JURI</t>
  </si>
  <si>
    <t>PADM</t>
  </si>
  <si>
    <t>Construction bâtiment</t>
  </si>
  <si>
    <t>TRAVAUX</t>
  </si>
  <si>
    <t>AMO</t>
  </si>
  <si>
    <t>Maitrise d'œuvre et annonces légales</t>
  </si>
  <si>
    <t>AMEN</t>
  </si>
  <si>
    <t>Opération d'aménagement - Participation définitive de la Ville - CPA Hauts Saumons</t>
  </si>
  <si>
    <t>SEM</t>
  </si>
  <si>
    <t>ROSERAIE</t>
  </si>
  <si>
    <t>COURTILLE</t>
  </si>
  <si>
    <t>BEAULIEU</t>
  </si>
  <si>
    <t>RECETTES</t>
  </si>
  <si>
    <t>HQE</t>
  </si>
  <si>
    <t>824</t>
  </si>
  <si>
    <t>Travaux en régie</t>
  </si>
  <si>
    <t>Sous-total</t>
  </si>
  <si>
    <t>1 - OPERATIONS INDIVIDUALISEES</t>
  </si>
  <si>
    <t>TOTAL</t>
  </si>
  <si>
    <t>Pôle administratif</t>
  </si>
  <si>
    <t>Pôle administratif - Bâtiment</t>
  </si>
  <si>
    <t>2019</t>
  </si>
  <si>
    <t>BUDGET PRINCIPAL</t>
  </si>
  <si>
    <t>DEPENSES</t>
  </si>
  <si>
    <t>Inscriptions au PPI</t>
  </si>
  <si>
    <t>Contrôle</t>
  </si>
  <si>
    <t>Reports</t>
  </si>
  <si>
    <t xml:space="preserve">Budget </t>
  </si>
  <si>
    <t>Estimation réalisations</t>
  </si>
  <si>
    <t>TOTAL dépenses d'investissement inscrites en prospective</t>
  </si>
  <si>
    <t>Réalisations 2014</t>
  </si>
  <si>
    <t>Chap 13</t>
  </si>
  <si>
    <t>Chap 20</t>
  </si>
  <si>
    <t>Chap 21</t>
  </si>
  <si>
    <t>Chap 23</t>
  </si>
  <si>
    <t>Chap 26</t>
  </si>
  <si>
    <t>Chap 27</t>
  </si>
  <si>
    <t>Total chap 2*</t>
  </si>
  <si>
    <t>Chap 204</t>
  </si>
  <si>
    <t>Chap 45</t>
  </si>
  <si>
    <t>TOTAL INVESTISSEMENT  hors pôle administratif</t>
  </si>
  <si>
    <t>TOTAL INVESTISSEMENT  hors pôle administratif avec taux de réalisation de 70%</t>
  </si>
  <si>
    <t>TOTAL REALISATION INVESTISSEMENT</t>
  </si>
  <si>
    <t>024</t>
  </si>
  <si>
    <t>Investissements hors PADM et travaux en régie</t>
  </si>
  <si>
    <t>Produits des cessions</t>
  </si>
  <si>
    <t>Investissements hors PADM, travaux en régie</t>
  </si>
  <si>
    <t>Investissements hors PADM et produits des cessions</t>
  </si>
  <si>
    <t>FCTVA</t>
  </si>
  <si>
    <t>Taxe d'aménagement</t>
  </si>
  <si>
    <t>Amendes de police</t>
  </si>
  <si>
    <r>
      <t xml:space="preserve">PADM </t>
    </r>
    <r>
      <rPr>
        <i/>
        <sz val="9"/>
        <rFont val="Tahoma"/>
        <family val="2"/>
      </rPr>
      <t>(dont cession hôtel Maleyssie)</t>
    </r>
  </si>
  <si>
    <t>OPERATIONS</t>
  </si>
  <si>
    <t>2313</t>
  </si>
  <si>
    <t>CHAPITRE</t>
  </si>
  <si>
    <t>20</t>
  </si>
  <si>
    <t>21</t>
  </si>
  <si>
    <t>040</t>
  </si>
  <si>
    <t>2020</t>
  </si>
  <si>
    <t>COMMENTAIRES</t>
  </si>
  <si>
    <t>2031</t>
  </si>
  <si>
    <t>ASSU</t>
  </si>
  <si>
    <t>Assurance dommage ouvrage</t>
  </si>
  <si>
    <t>2021</t>
  </si>
  <si>
    <t>Participation aux opérations SPL et opérations d'aménagement</t>
  </si>
  <si>
    <t>Inscriptions nouvelles</t>
  </si>
  <si>
    <t>&lt;&gt;</t>
  </si>
  <si>
    <t>Recensement principales variations PPI DOB 2017 / DOB 2018</t>
  </si>
  <si>
    <t>Petite enfance</t>
  </si>
  <si>
    <t>Camping et auberge de jeunesse</t>
  </si>
  <si>
    <t>Total des réfections, équipements et matériels</t>
  </si>
  <si>
    <t>installations sportives et socio-culturelles</t>
  </si>
  <si>
    <t>Hausse inscriptions 2018 au DOB 2018 par rapport au DOB 2017</t>
  </si>
  <si>
    <t>Opération d'aménagement  CPA gare - avance de trésorerie</t>
  </si>
  <si>
    <t>Opération d'aménagement des Petits Clos - particip. budget annexe</t>
  </si>
  <si>
    <t>ILE</t>
  </si>
  <si>
    <t>Contribution locale temporaire</t>
  </si>
  <si>
    <t>23</t>
  </si>
  <si>
    <t>165</t>
  </si>
  <si>
    <t>16</t>
  </si>
  <si>
    <t>Sens</t>
  </si>
  <si>
    <t>D</t>
  </si>
  <si>
    <t xml:space="preserve"> </t>
  </si>
  <si>
    <t>R</t>
  </si>
  <si>
    <t>CONCESSION</t>
  </si>
  <si>
    <t>12SV001</t>
  </si>
  <si>
    <t>MONTESCOT</t>
  </si>
  <si>
    <t>VITRAIL</t>
  </si>
  <si>
    <t>27</t>
  </si>
  <si>
    <t>274</t>
  </si>
  <si>
    <t>BS</t>
  </si>
  <si>
    <t>BP</t>
  </si>
  <si>
    <t>VC</t>
  </si>
  <si>
    <t>DM2</t>
  </si>
  <si>
    <t>DM3</t>
  </si>
  <si>
    <t>Budget</t>
  </si>
  <si>
    <t>Mouvement</t>
  </si>
  <si>
    <t>URBA</t>
  </si>
  <si>
    <t>Mandats</t>
  </si>
  <si>
    <t>ENS</t>
  </si>
  <si>
    <t>CA anticipé</t>
  </si>
  <si>
    <t>BG</t>
  </si>
  <si>
    <t>POLEGARE</t>
  </si>
  <si>
    <t>MOE</t>
  </si>
  <si>
    <t>GP</t>
  </si>
  <si>
    <t>SUPER OPERATION</t>
  </si>
  <si>
    <t>SPL-AMEN</t>
  </si>
  <si>
    <t>RC</t>
  </si>
  <si>
    <t>RC 2018</t>
  </si>
  <si>
    <t>45*</t>
  </si>
  <si>
    <t>Ligne à mettre en blanc</t>
  </si>
  <si>
    <t>Participation aux opérations SPL et opérations d'aménagement - recettes</t>
  </si>
  <si>
    <t>Années antérieures (jusqu'à 2014)</t>
  </si>
  <si>
    <t>DOB 2018 - RAPPEL</t>
  </si>
  <si>
    <t>Imputé en AMEN à évoquer</t>
  </si>
  <si>
    <t>ACDV</t>
  </si>
  <si>
    <t>Etude plannification travaux gare</t>
  </si>
  <si>
    <t>Pas de nouvelles inscriptions sollicitées au BP 2019. Confirmation K. Geffroy 10.09.2018.</t>
  </si>
  <si>
    <t>Montant à préciser par J.P. Foussereau</t>
  </si>
  <si>
    <t>Vidéo-protection pôle administratif</t>
  </si>
  <si>
    <t>Aménagement et équipement</t>
  </si>
  <si>
    <t>Communication</t>
  </si>
  <si>
    <t>Travaux annexes</t>
  </si>
  <si>
    <t>Assistance à maîtrise d'ouvrage</t>
  </si>
  <si>
    <t>Travaux réalisés par les concessionnaires</t>
  </si>
  <si>
    <t>Certification HQE</t>
  </si>
  <si>
    <t>Travaux hôtel Montescot</t>
  </si>
  <si>
    <t>Vitrail tableau Marceau</t>
  </si>
  <si>
    <t>CSU + archives + divers services + signalétique</t>
  </si>
  <si>
    <t>Sécurité, espace, multimédia, cuisiniste)</t>
  </si>
  <si>
    <t>Signalétique, sécurité, extincteurs</t>
  </si>
  <si>
    <t>CORDELIERS</t>
  </si>
  <si>
    <t>Abri à Vélo sécurisé - cloître des Cordeliers</t>
  </si>
  <si>
    <t>28 K€ MOE réfection cour, 40 K€ requalification accès (grille), 183 K€ réfection de la cour</t>
  </si>
  <si>
    <t>DOB 2019 - Propositions des services</t>
  </si>
  <si>
    <t>600 K€ 2020 retiré. Pas d'affichage.</t>
  </si>
  <si>
    <t>72 K€. Matériel qui sera dispatché sur l'espace public</t>
  </si>
  <si>
    <t>Décalage totalité sur 2020</t>
  </si>
  <si>
    <t>Signalétique</t>
  </si>
  <si>
    <t>RAR anticipé</t>
  </si>
  <si>
    <t>Frais d'étude - Courtille</t>
  </si>
  <si>
    <t>Code</t>
  </si>
  <si>
    <t>BP2018</t>
  </si>
  <si>
    <t>BG 2018</t>
  </si>
  <si>
    <t>Mandats 2018</t>
  </si>
  <si>
    <t>ENS 2018</t>
  </si>
  <si>
    <t>Réinscription des crédits 2018 non utilisés</t>
  </si>
  <si>
    <t>&lt;&gt;106*</t>
  </si>
  <si>
    <t>Budget Principal</t>
  </si>
  <si>
    <t>Tourisme et Loisirs</t>
  </si>
  <si>
    <t>Parking Souterrains</t>
  </si>
  <si>
    <t>Activites soumises à TVA</t>
  </si>
  <si>
    <t>Restauration</t>
  </si>
  <si>
    <t>Aménagement</t>
  </si>
  <si>
    <t>Petite Enfance</t>
  </si>
  <si>
    <t>45 K€ pour un trimestre en 2018</t>
  </si>
  <si>
    <t>28 K€ MOE réfection cour, 40 K€ requalification accès (grille) enlevé (réunion arbitrage 15.01.2019), 183 K€ réfection de la cour</t>
  </si>
  <si>
    <t>Recettes DSIL en face.</t>
  </si>
  <si>
    <t>Frais juridiques</t>
  </si>
  <si>
    <t>Etude reconquête galeries commerciales - action Cœur de Ville</t>
  </si>
  <si>
    <t>DSTP</t>
  </si>
  <si>
    <t>ZAC de la Porte Guillaume - études</t>
  </si>
  <si>
    <t>PPI_N</t>
  </si>
  <si>
    <t>V/F</t>
  </si>
  <si>
    <t>Opération d'aménagement  CPA Courtille - avance</t>
  </si>
  <si>
    <t>Opération d'aménagement  CPA Roseraie - avance</t>
  </si>
  <si>
    <t>DOB 2019</t>
  </si>
  <si>
    <t>Montescot (raffraichissement, remise en état…) - Refection de la cour</t>
  </si>
  <si>
    <t>Prépa BS 2018</t>
  </si>
  <si>
    <t>Prépa DM2 2018</t>
  </si>
  <si>
    <t>Prépa DM3 2018</t>
  </si>
  <si>
    <t>&lt;&gt;19*</t>
  </si>
  <si>
    <t>Dernière mise à jour : Le 28/02/2019 à 11:53:27</t>
  </si>
  <si>
    <t>**</t>
  </si>
  <si>
    <t>*11rg001*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</si>
</sst>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_-* #,##0\ _€_-;\-* #,##0\ _€_-;_-* &quot;-&quot;??\ _€_-;_-@_-"/>
    <numFmt numFmtId="166" formatCode="\+\ ###,###,##0;\-\ ###,###,##0;\="/>
    <numFmt numFmtId="168" formatCode="\+\ ###,###,###,###;\-\ ###,###,###,###"/>
    <numFmt numFmtId="169" formatCode="_-* #,##0_ _F_-;\-* #,##0_ _F_-;_-* &quot;-&quot;??_ _F_-;_-@_-"/>
    <numFmt numFmtId="170" formatCode="_-* #,##0.00_ _F_-;\-* #,##0.00_ _F_-;_-* &quot;-&quot;??_ _F_-;_-@_-"/>
    <numFmt numFmtId="171" formatCode="\+\ ###,###,&quot; K€&quot;"/>
  </numFmts>
  <fonts count="105" x14ac:knownFonts="1">
    <font>
      <sz val="10"/>
      <color theme="1"/>
      <name val="Comic Sans MS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sz val="10"/>
      <color rgb="FFFF0000"/>
      <name val="Tahoma"/>
      <family val="2"/>
    </font>
    <font>
      <i/>
      <sz val="10"/>
      <color theme="1"/>
      <name val="Tahoma"/>
      <family val="2"/>
    </font>
    <font>
      <b/>
      <sz val="10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name val="Tahoma"/>
      <family val="2"/>
    </font>
    <font>
      <sz val="9"/>
      <color theme="1"/>
      <name val="Tahoma"/>
      <family val="2"/>
    </font>
    <font>
      <sz val="9"/>
      <color rgb="FFFF0000"/>
      <name val="Tahoma"/>
      <family val="2"/>
    </font>
    <font>
      <b/>
      <sz val="9"/>
      <color theme="1"/>
      <name val="Tahoma"/>
      <family val="2"/>
    </font>
    <font>
      <i/>
      <sz val="9"/>
      <color theme="1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i/>
      <sz val="9"/>
      <name val="Tahoma"/>
      <family val="2"/>
    </font>
    <font>
      <b/>
      <sz val="10"/>
      <color theme="0"/>
      <name val="Tahoma"/>
      <family val="2"/>
    </font>
    <font>
      <sz val="10"/>
      <color theme="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omic Sans MS"/>
      <family val="4"/>
    </font>
    <font>
      <sz val="10"/>
      <color rgb="FF0070C0"/>
      <name val="Tahoma"/>
      <family val="2"/>
    </font>
    <font>
      <b/>
      <sz val="10"/>
      <color rgb="FF0070C0"/>
      <name val="Tahoma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9" tint="-0.249977111117893"/>
      <name val="Tahoma"/>
      <family val="2"/>
    </font>
    <font>
      <b/>
      <sz val="10"/>
      <color theme="9" tint="-0.249977111117893"/>
      <name val="Tahoma"/>
      <family val="2"/>
    </font>
    <font>
      <b/>
      <sz val="10"/>
      <name val="Comic Sans MS"/>
      <family val="4"/>
    </font>
    <font>
      <sz val="18"/>
      <color theme="1"/>
      <name val="Tahoma"/>
      <family val="2"/>
    </font>
    <font>
      <sz val="10"/>
      <color theme="3" tint="0.39997558519241921"/>
      <name val="Tahoma"/>
      <family val="2"/>
    </font>
    <font>
      <u/>
      <sz val="10"/>
      <color theme="10"/>
      <name val="Comic Sans MS"/>
      <family val="2"/>
    </font>
    <font>
      <u/>
      <sz val="14"/>
      <color theme="10"/>
      <name val="Tahoma"/>
      <family val="2"/>
    </font>
    <font>
      <sz val="10"/>
      <color rgb="FFFF0000"/>
      <name val="Wingdings 3"/>
      <family val="1"/>
      <charset val="2"/>
    </font>
    <font>
      <sz val="12"/>
      <color theme="1"/>
      <name val="Tahoma"/>
      <family val="2"/>
    </font>
    <font>
      <b/>
      <sz val="14"/>
      <color theme="1"/>
      <name val="Tahoma"/>
      <family val="2"/>
    </font>
    <font>
      <sz val="14"/>
      <color theme="10"/>
      <name val="Comic Sans MS"/>
      <family val="2"/>
    </font>
  </fonts>
  <fills count="3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70">
    <xf numFmtId="0" fontId="0" fillId="0" borderId="0"/>
    <xf numFmtId="164" fontId="50" fillId="0" borderId="0" applyFont="0" applyFill="0" applyBorder="0" applyAlignment="0" applyProtection="0"/>
    <xf numFmtId="0" fontId="50" fillId="0" borderId="0"/>
    <xf numFmtId="164" fontId="50" fillId="0" borderId="0" applyFont="0" applyFill="0" applyBorder="0" applyAlignment="0" applyProtection="0"/>
    <xf numFmtId="0" fontId="49" fillId="0" borderId="0"/>
    <xf numFmtId="0" fontId="48" fillId="0" borderId="0"/>
    <xf numFmtId="164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59" fillId="0" borderId="0"/>
    <xf numFmtId="0" fontId="60" fillId="3" borderId="0" applyNumberFormat="0" applyBorder="0" applyProtection="0">
      <alignment vertical="center" wrapText="1"/>
    </xf>
    <xf numFmtId="3" fontId="60" fillId="3" borderId="0" applyBorder="0" applyProtection="0">
      <alignment horizontal="right" vertical="center" wrapText="1"/>
    </xf>
    <xf numFmtId="0" fontId="61" fillId="4" borderId="0" applyNumberFormat="0" applyBorder="0" applyProtection="0">
      <alignment horizontal="center" vertical="center" wrapText="1"/>
    </xf>
    <xf numFmtId="0" fontId="46" fillId="0" borderId="0"/>
    <xf numFmtId="164" fontId="46" fillId="0" borderId="0" applyFont="0" applyFill="0" applyBorder="0" applyAlignment="0" applyProtection="0"/>
    <xf numFmtId="0" fontId="59" fillId="0" borderId="0"/>
    <xf numFmtId="0" fontId="72" fillId="0" borderId="0" applyNumberFormat="0" applyFill="0" applyBorder="0" applyAlignment="0" applyProtection="0"/>
    <xf numFmtId="0" fontId="73" fillId="0" borderId="12" applyNumberFormat="0" applyFill="0" applyAlignment="0" applyProtection="0"/>
    <xf numFmtId="0" fontId="74" fillId="0" borderId="13" applyNumberFormat="0" applyFill="0" applyAlignment="0" applyProtection="0"/>
    <xf numFmtId="0" fontId="75" fillId="0" borderId="14" applyNumberFormat="0" applyFill="0" applyAlignment="0" applyProtection="0"/>
    <xf numFmtId="0" fontId="75" fillId="0" borderId="0" applyNumberFormat="0" applyFill="0" applyBorder="0" applyAlignment="0" applyProtection="0"/>
    <xf numFmtId="0" fontId="76" fillId="7" borderId="0" applyNumberFormat="0" applyBorder="0" applyAlignment="0" applyProtection="0"/>
    <xf numFmtId="0" fontId="77" fillId="8" borderId="0" applyNumberFormat="0" applyBorder="0" applyAlignment="0" applyProtection="0"/>
    <xf numFmtId="0" fontId="78" fillId="9" borderId="0" applyNumberFormat="0" applyBorder="0" applyAlignment="0" applyProtection="0"/>
    <xf numFmtId="0" fontId="79" fillId="10" borderId="15" applyNumberFormat="0" applyAlignment="0" applyProtection="0"/>
    <xf numFmtId="0" fontId="80" fillId="11" borderId="16" applyNumberFormat="0" applyAlignment="0" applyProtection="0"/>
    <xf numFmtId="0" fontId="81" fillId="11" borderId="15" applyNumberFormat="0" applyAlignment="0" applyProtection="0"/>
    <xf numFmtId="0" fontId="82" fillId="0" borderId="17" applyNumberFormat="0" applyFill="0" applyAlignment="0" applyProtection="0"/>
    <xf numFmtId="0" fontId="83" fillId="12" borderId="18" applyNumberFormat="0" applyAlignment="0" applyProtection="0"/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0" applyNumberFormat="0" applyFill="0" applyAlignment="0" applyProtection="0"/>
    <xf numFmtId="0" fontId="87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87" fillId="17" borderId="0" applyNumberFormat="0" applyBorder="0" applyAlignment="0" applyProtection="0"/>
    <xf numFmtId="0" fontId="87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87" fillId="21" borderId="0" applyNumberFormat="0" applyBorder="0" applyAlignment="0" applyProtection="0"/>
    <xf numFmtId="0" fontId="87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87" fillId="25" borderId="0" applyNumberFormat="0" applyBorder="0" applyAlignment="0" applyProtection="0"/>
    <xf numFmtId="0" fontId="87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87" fillId="29" borderId="0" applyNumberFormat="0" applyBorder="0" applyAlignment="0" applyProtection="0"/>
    <xf numFmtId="0" fontId="87" fillId="30" borderId="0" applyNumberFormat="0" applyBorder="0" applyAlignment="0" applyProtection="0"/>
    <xf numFmtId="0" fontId="41" fillId="31" borderId="0" applyNumberFormat="0" applyBorder="0" applyAlignment="0" applyProtection="0"/>
    <xf numFmtId="0" fontId="41" fillId="32" borderId="0" applyNumberFormat="0" applyBorder="0" applyAlignment="0" applyProtection="0"/>
    <xf numFmtId="0" fontId="87" fillId="33" borderId="0" applyNumberFormat="0" applyBorder="0" applyAlignment="0" applyProtection="0"/>
    <xf numFmtId="0" fontId="87" fillId="34" borderId="0" applyNumberFormat="0" applyBorder="0" applyAlignment="0" applyProtection="0"/>
    <xf numFmtId="0" fontId="41" fillId="35" borderId="0" applyNumberFormat="0" applyBorder="0" applyAlignment="0" applyProtection="0"/>
    <xf numFmtId="0" fontId="41" fillId="36" borderId="0" applyNumberFormat="0" applyBorder="0" applyAlignment="0" applyProtection="0"/>
    <xf numFmtId="0" fontId="87" fillId="37" borderId="0" applyNumberFormat="0" applyBorder="0" applyAlignment="0" applyProtection="0"/>
    <xf numFmtId="0" fontId="41" fillId="13" borderId="19" applyNumberFormat="0" applyFont="0" applyAlignment="0" applyProtection="0"/>
    <xf numFmtId="164" fontId="59" fillId="0" borderId="0" applyFont="0" applyFill="0" applyBorder="0" applyAlignment="0" applyProtection="0"/>
    <xf numFmtId="0" fontId="40" fillId="0" borderId="0"/>
    <xf numFmtId="0" fontId="40" fillId="0" borderId="0"/>
    <xf numFmtId="164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40" fillId="0" borderId="0"/>
    <xf numFmtId="164" fontId="40" fillId="0" borderId="0" applyFont="0" applyFill="0" applyBorder="0" applyAlignment="0" applyProtection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164" fontId="39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39" fillId="0" borderId="0"/>
    <xf numFmtId="164" fontId="39" fillId="0" borderId="0" applyFont="0" applyFill="0" applyBorder="0" applyAlignment="0" applyProtection="0"/>
    <xf numFmtId="0" fontId="38" fillId="0" borderId="0"/>
    <xf numFmtId="0" fontId="38" fillId="0" borderId="0"/>
    <xf numFmtId="164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8" fillId="0" borderId="0"/>
    <xf numFmtId="164" fontId="38" fillId="0" borderId="0" applyFont="0" applyFill="0" applyBorder="0" applyAlignment="0" applyProtection="0"/>
    <xf numFmtId="0" fontId="37" fillId="0" borderId="0"/>
    <xf numFmtId="0" fontId="37" fillId="0" borderId="0"/>
    <xf numFmtId="164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7" fillId="0" borderId="0"/>
    <xf numFmtId="164" fontId="37" fillId="0" borderId="0" applyFont="0" applyFill="0" applyBorder="0" applyAlignment="0" applyProtection="0"/>
    <xf numFmtId="0" fontId="36" fillId="0" borderId="0"/>
    <xf numFmtId="0" fontId="36" fillId="0" borderId="0"/>
    <xf numFmtId="164" fontId="36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6" fillId="0" borderId="0"/>
    <xf numFmtId="164" fontId="36" fillId="0" borderId="0" applyFont="0" applyFill="0" applyBorder="0" applyAlignment="0" applyProtection="0"/>
    <xf numFmtId="0" fontId="91" fillId="0" borderId="0"/>
    <xf numFmtId="0" fontId="91" fillId="0" borderId="0"/>
    <xf numFmtId="0" fontId="35" fillId="13" borderId="19" applyNumberFormat="0" applyFont="0" applyAlignment="0" applyProtection="0"/>
    <xf numFmtId="0" fontId="35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31" borderId="0" applyNumberFormat="0" applyBorder="0" applyAlignment="0" applyProtection="0"/>
    <xf numFmtId="0" fontId="35" fillId="32" borderId="0" applyNumberFormat="0" applyBorder="0" applyAlignment="0" applyProtection="0"/>
    <xf numFmtId="0" fontId="35" fillId="35" borderId="0" applyNumberFormat="0" applyBorder="0" applyAlignment="0" applyProtection="0"/>
    <xf numFmtId="0" fontId="35" fillId="36" borderId="0" applyNumberFormat="0" applyBorder="0" applyAlignment="0" applyProtection="0"/>
    <xf numFmtId="0" fontId="34" fillId="15" borderId="0" applyNumberFormat="0" applyBorder="0" applyAlignment="0" applyProtection="0"/>
    <xf numFmtId="0" fontId="34" fillId="19" borderId="0" applyNumberFormat="0" applyBorder="0" applyAlignment="0" applyProtection="0"/>
    <xf numFmtId="0" fontId="34" fillId="23" borderId="0" applyNumberFormat="0" applyBorder="0" applyAlignment="0" applyProtection="0"/>
    <xf numFmtId="0" fontId="34" fillId="27" borderId="0" applyNumberFormat="0" applyBorder="0" applyAlignment="0" applyProtection="0"/>
    <xf numFmtId="0" fontId="34" fillId="31" borderId="0" applyNumberFormat="0" applyBorder="0" applyAlignment="0" applyProtection="0"/>
    <xf numFmtId="0" fontId="34" fillId="35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0" fontId="34" fillId="36" borderId="0" applyNumberFormat="0" applyBorder="0" applyAlignment="0" applyProtection="0"/>
    <xf numFmtId="0" fontId="34" fillId="13" borderId="19" applyNumberFormat="0" applyFont="0" applyAlignment="0" applyProtection="0"/>
    <xf numFmtId="0" fontId="34" fillId="13" borderId="19" applyNumberFormat="0" applyFont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164" fontId="34" fillId="0" borderId="0" applyFont="0" applyFill="0" applyBorder="0" applyAlignment="0" applyProtection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59" fillId="0" borderId="0"/>
    <xf numFmtId="0" fontId="59" fillId="0" borderId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3" fillId="0" borderId="0"/>
    <xf numFmtId="0" fontId="3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13" borderId="19" applyNumberFormat="0" applyFont="0" applyAlignment="0" applyProtection="0"/>
    <xf numFmtId="0" fontId="33" fillId="0" borderId="0"/>
    <xf numFmtId="0" fontId="3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33" fillId="0" borderId="0"/>
    <xf numFmtId="0" fontId="3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33" fillId="0" borderId="0"/>
    <xf numFmtId="0" fontId="3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33" fillId="0" borderId="0"/>
    <xf numFmtId="0" fontId="3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33" fillId="0" borderId="0"/>
    <xf numFmtId="0" fontId="33" fillId="0" borderId="0"/>
    <xf numFmtId="164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3" fillId="0" borderId="0"/>
    <xf numFmtId="164" fontId="33" fillId="0" borderId="0" applyFont="0" applyFill="0" applyBorder="0" applyAlignment="0" applyProtection="0"/>
    <xf numFmtId="0" fontId="33" fillId="13" borderId="19" applyNumberFormat="0" applyFont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7" borderId="0" applyNumberFormat="0" applyBorder="0" applyAlignment="0" applyProtection="0"/>
    <xf numFmtId="0" fontId="33" fillId="28" borderId="0" applyNumberFormat="0" applyBorder="0" applyAlignment="0" applyProtection="0"/>
    <xf numFmtId="0" fontId="33" fillId="31" borderId="0" applyNumberFormat="0" applyBorder="0" applyAlignment="0" applyProtection="0"/>
    <xf numFmtId="0" fontId="33" fillId="32" borderId="0" applyNumberFormat="0" applyBorder="0" applyAlignment="0" applyProtection="0"/>
    <xf numFmtId="0" fontId="33" fillId="35" borderId="0" applyNumberFormat="0" applyBorder="0" applyAlignment="0" applyProtection="0"/>
    <xf numFmtId="0" fontId="33" fillId="36" borderId="0" applyNumberFormat="0" applyBorder="0" applyAlignment="0" applyProtection="0"/>
    <xf numFmtId="0" fontId="33" fillId="15" borderId="0" applyNumberFormat="0" applyBorder="0" applyAlignment="0" applyProtection="0"/>
    <xf numFmtId="0" fontId="33" fillId="19" borderId="0" applyNumberFormat="0" applyBorder="0" applyAlignment="0" applyProtection="0"/>
    <xf numFmtId="0" fontId="33" fillId="23" borderId="0" applyNumberFormat="0" applyBorder="0" applyAlignment="0" applyProtection="0"/>
    <xf numFmtId="0" fontId="33" fillId="27" borderId="0" applyNumberFormat="0" applyBorder="0" applyAlignment="0" applyProtection="0"/>
    <xf numFmtId="0" fontId="33" fillId="31" borderId="0" applyNumberFormat="0" applyBorder="0" applyAlignment="0" applyProtection="0"/>
    <xf numFmtId="0" fontId="33" fillId="35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33" fillId="36" borderId="0" applyNumberFormat="0" applyBorder="0" applyAlignment="0" applyProtection="0"/>
    <xf numFmtId="0" fontId="33" fillId="13" borderId="19" applyNumberFormat="0" applyFont="0" applyAlignment="0" applyProtection="0"/>
    <xf numFmtId="0" fontId="33" fillId="13" borderId="19" applyNumberFormat="0" applyFon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99" fillId="0" borderId="0" applyNumberFormat="0" applyFill="0" applyBorder="0" applyAlignment="0" applyProtection="0"/>
  </cellStyleXfs>
  <cellXfs count="367">
    <xf numFmtId="0" fontId="0" fillId="0" borderId="0" xfId="0"/>
    <xf numFmtId="0" fontId="51" fillId="0" borderId="0" xfId="0" applyFont="1"/>
    <xf numFmtId="0" fontId="51" fillId="0" borderId="0" xfId="0" applyFont="1" applyAlignment="1">
      <alignment wrapText="1"/>
    </xf>
    <xf numFmtId="0" fontId="51" fillId="0" borderId="0" xfId="0" applyFont="1" applyAlignment="1">
      <alignment vertical="center" wrapText="1"/>
    </xf>
    <xf numFmtId="0" fontId="51" fillId="0" borderId="0" xfId="0" applyFont="1" applyAlignment="1">
      <alignment vertical="center"/>
    </xf>
    <xf numFmtId="0" fontId="53" fillId="0" borderId="0" xfId="0" applyFont="1"/>
    <xf numFmtId="0" fontId="51" fillId="0" borderId="0" xfId="0" applyFont="1" applyFill="1" applyBorder="1" applyAlignment="1">
      <alignment vertical="center" wrapText="1"/>
    </xf>
    <xf numFmtId="0" fontId="51" fillId="0" borderId="0" xfId="0" applyFont="1" applyFill="1"/>
    <xf numFmtId="165" fontId="51" fillId="0" borderId="0" xfId="1" applyNumberFormat="1" applyFont="1" applyFill="1" applyBorder="1"/>
    <xf numFmtId="0" fontId="51" fillId="0" borderId="0" xfId="0" applyFont="1" applyAlignment="1">
      <alignment horizontal="center" vertical="center"/>
    </xf>
    <xf numFmtId="0" fontId="51" fillId="0" borderId="0" xfId="0" applyNumberFormat="1" applyFont="1" applyAlignment="1">
      <alignment vertical="center" wrapText="1"/>
    </xf>
    <xf numFmtId="0" fontId="63" fillId="0" borderId="0" xfId="12" applyFont="1"/>
    <xf numFmtId="0" fontId="66" fillId="0" borderId="0" xfId="12" applyFont="1" applyAlignment="1">
      <alignment horizontal="center" vertical="center"/>
    </xf>
    <xf numFmtId="0" fontId="65" fillId="6" borderId="0" xfId="12" applyFont="1" applyFill="1" applyAlignment="1">
      <alignment horizontal="center"/>
    </xf>
    <xf numFmtId="0" fontId="67" fillId="0" borderId="1" xfId="12" applyFont="1" applyBorder="1" applyAlignment="1">
      <alignment horizontal="center"/>
    </xf>
    <xf numFmtId="0" fontId="67" fillId="0" borderId="1" xfId="12" applyFont="1" applyBorder="1"/>
    <xf numFmtId="169" fontId="68" fillId="0" borderId="1" xfId="12" applyNumberFormat="1" applyFont="1" applyBorder="1"/>
    <xf numFmtId="0" fontId="67" fillId="0" borderId="1" xfId="12" applyFont="1" applyBorder="1" applyAlignment="1">
      <alignment horizontal="left"/>
    </xf>
    <xf numFmtId="169" fontId="65" fillId="0" borderId="1" xfId="13" applyNumberFormat="1" applyFont="1" applyBorder="1"/>
    <xf numFmtId="0" fontId="69" fillId="0" borderId="0" xfId="12" applyFont="1" applyBorder="1"/>
    <xf numFmtId="169" fontId="63" fillId="0" borderId="0" xfId="13" applyNumberFormat="1" applyFont="1" applyBorder="1"/>
    <xf numFmtId="169" fontId="63" fillId="0" borderId="0" xfId="12" applyNumberFormat="1" applyFont="1"/>
    <xf numFmtId="9" fontId="66" fillId="0" borderId="0" xfId="12" applyNumberFormat="1" applyFont="1" applyAlignment="1">
      <alignment horizontal="center" vertical="center"/>
    </xf>
    <xf numFmtId="0" fontId="67" fillId="0" borderId="4" xfId="12" applyFont="1" applyBorder="1"/>
    <xf numFmtId="169" fontId="68" fillId="0" borderId="4" xfId="12" applyNumberFormat="1" applyFont="1" applyBorder="1"/>
    <xf numFmtId="169" fontId="68" fillId="0" borderId="4" xfId="13" applyNumberFormat="1" applyFont="1" applyFill="1" applyBorder="1"/>
    <xf numFmtId="0" fontId="66" fillId="0" borderId="0" xfId="12" applyFont="1" applyBorder="1" applyAlignment="1">
      <alignment horizontal="center" vertical="center"/>
    </xf>
    <xf numFmtId="9" fontId="66" fillId="0" borderId="0" xfId="12" applyNumberFormat="1" applyFont="1" applyBorder="1" applyAlignment="1">
      <alignment horizontal="center" vertical="center"/>
    </xf>
    <xf numFmtId="0" fontId="63" fillId="0" borderId="0" xfId="12" applyFont="1" applyBorder="1"/>
    <xf numFmtId="169" fontId="68" fillId="0" borderId="2" xfId="12" applyNumberFormat="1" applyFont="1" applyBorder="1"/>
    <xf numFmtId="169" fontId="68" fillId="0" borderId="2" xfId="13" applyNumberFormat="1" applyFont="1" applyFill="1" applyBorder="1"/>
    <xf numFmtId="169" fontId="63" fillId="0" borderId="1" xfId="13" applyNumberFormat="1" applyFont="1" applyBorder="1"/>
    <xf numFmtId="0" fontId="63" fillId="0" borderId="4" xfId="12" applyFont="1" applyBorder="1"/>
    <xf numFmtId="169" fontId="63" fillId="0" borderId="4" xfId="12" applyNumberFormat="1" applyFont="1" applyBorder="1"/>
    <xf numFmtId="169" fontId="63" fillId="0" borderId="2" xfId="12" applyNumberFormat="1" applyFont="1" applyBorder="1"/>
    <xf numFmtId="169" fontId="63" fillId="0" borderId="1" xfId="12" applyNumberFormat="1" applyFont="1" applyBorder="1"/>
    <xf numFmtId="0" fontId="67" fillId="0" borderId="1" xfId="12" applyFont="1" applyBorder="1" applyAlignment="1">
      <alignment wrapText="1"/>
    </xf>
    <xf numFmtId="169" fontId="67" fillId="0" borderId="1" xfId="12" applyNumberFormat="1" applyFont="1" applyBorder="1"/>
    <xf numFmtId="0" fontId="65" fillId="0" borderId="5" xfId="12" applyFont="1" applyBorder="1" applyAlignment="1">
      <alignment horizontal="center"/>
    </xf>
    <xf numFmtId="0" fontId="64" fillId="0" borderId="0" xfId="12" applyFont="1" applyFill="1"/>
    <xf numFmtId="170" fontId="63" fillId="0" borderId="0" xfId="13" applyNumberFormat="1" applyFont="1"/>
    <xf numFmtId="0" fontId="67" fillId="0" borderId="0" xfId="12" applyFont="1"/>
    <xf numFmtId="170" fontId="65" fillId="0" borderId="0" xfId="12" applyNumberFormat="1" applyFont="1"/>
    <xf numFmtId="165" fontId="67" fillId="0" borderId="1" xfId="13" applyNumberFormat="1" applyFont="1" applyFill="1" applyBorder="1" applyAlignment="1">
      <alignment horizontal="right" vertical="center"/>
    </xf>
    <xf numFmtId="0" fontId="65" fillId="0" borderId="0" xfId="12" applyFont="1"/>
    <xf numFmtId="170" fontId="65" fillId="0" borderId="0" xfId="13" applyNumberFormat="1" applyFont="1"/>
    <xf numFmtId="164" fontId="67" fillId="0" borderId="0" xfId="12" applyNumberFormat="1" applyFont="1"/>
    <xf numFmtId="0" fontId="67" fillId="0" borderId="0" xfId="12" applyFont="1" applyAlignment="1">
      <alignment wrapText="1"/>
    </xf>
    <xf numFmtId="164" fontId="65" fillId="0" borderId="0" xfId="13" applyFont="1"/>
    <xf numFmtId="164" fontId="63" fillId="0" borderId="0" xfId="13" applyFont="1"/>
    <xf numFmtId="165" fontId="63" fillId="0" borderId="0" xfId="1" applyNumberFormat="1" applyFont="1"/>
    <xf numFmtId="0" fontId="66" fillId="0" borderId="0" xfId="12" applyFont="1"/>
    <xf numFmtId="165" fontId="66" fillId="0" borderId="0" xfId="1" applyNumberFormat="1" applyFont="1"/>
    <xf numFmtId="0" fontId="51" fillId="0" borderId="0" xfId="0" applyFont="1" applyProtection="1"/>
    <xf numFmtId="165" fontId="51" fillId="0" borderId="0" xfId="1" applyNumberFormat="1" applyFont="1" applyFill="1" applyBorder="1" applyProtection="1"/>
    <xf numFmtId="0" fontId="51" fillId="0" borderId="0" xfId="0" applyFont="1" applyAlignment="1" applyProtection="1">
      <alignment horizontal="center" vertical="center"/>
    </xf>
    <xf numFmtId="0" fontId="52" fillId="0" borderId="0" xfId="0" applyNumberFormat="1" applyFont="1" applyBorder="1" applyAlignment="1" applyProtection="1">
      <alignment horizontal="centerContinuous" vertical="center" wrapText="1"/>
    </xf>
    <xf numFmtId="0" fontId="51" fillId="0" borderId="0" xfId="0" applyFont="1" applyAlignment="1" applyProtection="1">
      <alignment wrapText="1"/>
    </xf>
    <xf numFmtId="0" fontId="52" fillId="0" borderId="0" xfId="1" applyNumberFormat="1" applyFont="1" applyFill="1" applyBorder="1" applyAlignment="1" applyProtection="1">
      <alignment horizontal="centerContinuous" wrapText="1"/>
    </xf>
    <xf numFmtId="0" fontId="52" fillId="0" borderId="0" xfId="1" applyNumberFormat="1" applyFont="1" applyFill="1" applyBorder="1" applyAlignment="1" applyProtection="1">
      <alignment horizontal="centerContinuous"/>
    </xf>
    <xf numFmtId="0" fontId="52" fillId="0" borderId="1" xfId="0" applyFont="1" applyBorder="1" applyAlignment="1" applyProtection="1">
      <alignment horizontal="center" vertical="center" wrapText="1"/>
    </xf>
    <xf numFmtId="0" fontId="52" fillId="0" borderId="1" xfId="0" applyNumberFormat="1" applyFont="1" applyBorder="1" applyAlignment="1" applyProtection="1">
      <alignment horizontal="center" vertical="center" wrapText="1"/>
    </xf>
    <xf numFmtId="0" fontId="51" fillId="0" borderId="0" xfId="0" applyFont="1" applyBorder="1" applyAlignment="1" applyProtection="1">
      <alignment vertical="center" wrapText="1"/>
    </xf>
    <xf numFmtId="49" fontId="56" fillId="0" borderId="1" xfId="1" applyNumberFormat="1" applyFont="1" applyBorder="1" applyAlignment="1" applyProtection="1">
      <alignment horizontal="center" vertical="center" wrapText="1"/>
    </xf>
    <xf numFmtId="49" fontId="52" fillId="0" borderId="0" xfId="1" applyNumberFormat="1" applyFont="1" applyFill="1" applyBorder="1" applyAlignment="1" applyProtection="1">
      <alignment horizontal="center" vertical="center" wrapText="1"/>
    </xf>
    <xf numFmtId="0" fontId="51" fillId="0" borderId="0" xfId="0" applyFont="1" applyAlignment="1" applyProtection="1">
      <alignment vertical="center" wrapText="1"/>
    </xf>
    <xf numFmtId="0" fontId="51" fillId="0" borderId="0" xfId="0" applyFont="1" applyFill="1" applyBorder="1" applyAlignment="1" applyProtection="1">
      <alignment vertical="center" wrapText="1"/>
    </xf>
    <xf numFmtId="49" fontId="53" fillId="0" borderId="0" xfId="1" applyNumberFormat="1" applyFont="1" applyFill="1" applyBorder="1" applyAlignment="1" applyProtection="1">
      <alignment horizontal="center" vertical="center" wrapText="1"/>
    </xf>
    <xf numFmtId="0" fontId="52" fillId="0" borderId="0" xfId="0" applyFont="1" applyFill="1" applyBorder="1" applyAlignment="1" applyProtection="1">
      <alignment horizontal="centerContinuous"/>
    </xf>
    <xf numFmtId="0" fontId="53" fillId="2" borderId="6" xfId="0" applyFont="1" applyFill="1" applyBorder="1" applyProtection="1"/>
    <xf numFmtId="0" fontId="51" fillId="0" borderId="0" xfId="0" applyFont="1" applyFill="1" applyBorder="1" applyProtection="1"/>
    <xf numFmtId="0" fontId="51" fillId="0" borderId="0" xfId="0" applyFont="1" applyFill="1" applyProtection="1"/>
    <xf numFmtId="165" fontId="56" fillId="0" borderId="0" xfId="1" applyNumberFormat="1" applyFont="1" applyFill="1" applyBorder="1" applyProtection="1"/>
    <xf numFmtId="0" fontId="53" fillId="0" borderId="0" xfId="0" applyFont="1" applyProtection="1"/>
    <xf numFmtId="165" fontId="52" fillId="0" borderId="0" xfId="0" applyNumberFormat="1" applyFont="1" applyFill="1" applyBorder="1" applyAlignment="1" applyProtection="1">
      <alignment vertical="center"/>
    </xf>
    <xf numFmtId="0" fontId="51" fillId="0" borderId="0" xfId="0" applyFont="1" applyFill="1" applyBorder="1" applyAlignment="1" applyProtection="1">
      <alignment vertical="center"/>
    </xf>
    <xf numFmtId="0" fontId="56" fillId="0" borderId="0" xfId="0" applyFont="1" applyFill="1" applyBorder="1" applyProtection="1"/>
    <xf numFmtId="166" fontId="54" fillId="0" borderId="0" xfId="1" applyNumberFormat="1" applyFont="1" applyFill="1" applyBorder="1" applyProtection="1"/>
    <xf numFmtId="0" fontId="51" fillId="0" borderId="0" xfId="0" applyNumberFormat="1" applyFont="1" applyAlignment="1" applyProtection="1">
      <alignment vertical="center" wrapText="1"/>
    </xf>
    <xf numFmtId="165" fontId="56" fillId="0" borderId="1" xfId="1" applyNumberFormat="1" applyFont="1" applyBorder="1" applyAlignment="1" applyProtection="1">
      <alignment horizontal="center" vertical="center" wrapText="1"/>
    </xf>
    <xf numFmtId="165" fontId="52" fillId="0" borderId="0" xfId="1" applyNumberFormat="1" applyFont="1" applyFill="1" applyBorder="1" applyAlignment="1" applyProtection="1">
      <alignment horizontal="center" vertical="center"/>
    </xf>
    <xf numFmtId="165" fontId="89" fillId="0" borderId="0" xfId="1" applyNumberFormat="1" applyFont="1"/>
    <xf numFmtId="165" fontId="89" fillId="0" borderId="0" xfId="1" applyNumberFormat="1" applyFont="1" applyProtection="1"/>
    <xf numFmtId="165" fontId="89" fillId="0" borderId="0" xfId="1" applyNumberFormat="1" applyFont="1" applyAlignment="1" applyProtection="1">
      <alignment vertical="center"/>
      <protection locked="0"/>
    </xf>
    <xf numFmtId="11" fontId="51" fillId="0" borderId="0" xfId="0" applyNumberFormat="1" applyFont="1" applyAlignment="1" applyProtection="1">
      <alignment horizontal="center" vertical="center"/>
    </xf>
    <xf numFmtId="11" fontId="52" fillId="0" borderId="1" xfId="0" applyNumberFormat="1" applyFont="1" applyBorder="1" applyAlignment="1" applyProtection="1">
      <alignment horizontal="center" vertical="center" wrapText="1"/>
    </xf>
    <xf numFmtId="11" fontId="52" fillId="0" borderId="1" xfId="0" applyNumberFormat="1" applyFont="1" applyFill="1" applyBorder="1" applyAlignment="1" applyProtection="1">
      <alignment horizontal="center" vertical="center"/>
      <protection locked="0"/>
    </xf>
    <xf numFmtId="11" fontId="52" fillId="0" borderId="1" xfId="0" applyNumberFormat="1" applyFont="1" applyBorder="1" applyAlignment="1" applyProtection="1">
      <alignment horizontal="center" vertical="center"/>
      <protection locked="0"/>
    </xf>
    <xf numFmtId="0" fontId="92" fillId="0" borderId="0" xfId="0" applyFont="1"/>
    <xf numFmtId="0" fontId="92" fillId="0" borderId="4" xfId="0" applyFont="1" applyBorder="1"/>
    <xf numFmtId="171" fontId="93" fillId="0" borderId="11" xfId="1" applyNumberFormat="1" applyFont="1" applyFill="1" applyBorder="1" applyAlignment="1" applyProtection="1">
      <alignment vertical="center"/>
      <protection locked="0"/>
    </xf>
    <xf numFmtId="0" fontId="92" fillId="0" borderId="0" xfId="0" applyFont="1" applyBorder="1"/>
    <xf numFmtId="171" fontId="93" fillId="0" borderId="21" xfId="1" applyNumberFormat="1" applyFont="1" applyFill="1" applyBorder="1" applyAlignment="1" applyProtection="1">
      <alignment vertical="center"/>
      <protection locked="0"/>
    </xf>
    <xf numFmtId="0" fontId="92" fillId="0" borderId="2" xfId="0" applyFont="1" applyBorder="1"/>
    <xf numFmtId="171" fontId="93" fillId="0" borderId="10" xfId="1" applyNumberFormat="1" applyFont="1" applyFill="1" applyBorder="1" applyAlignment="1" applyProtection="1">
      <alignment vertical="center"/>
      <protection locked="0"/>
    </xf>
    <xf numFmtId="0" fontId="92" fillId="0" borderId="1" xfId="0" applyFont="1" applyBorder="1" applyAlignment="1">
      <alignment horizontal="center" vertical="center" wrapText="1"/>
    </xf>
    <xf numFmtId="0" fontId="92" fillId="0" borderId="22" xfId="0" applyFont="1" applyBorder="1"/>
    <xf numFmtId="0" fontId="92" fillId="0" borderId="23" xfId="0" applyFont="1" applyBorder="1"/>
    <xf numFmtId="0" fontId="92" fillId="0" borderId="3" xfId="0" applyFont="1" applyBorder="1"/>
    <xf numFmtId="0" fontId="94" fillId="0" borderId="0" xfId="0" applyFont="1" applyProtection="1"/>
    <xf numFmtId="0" fontId="94" fillId="0" borderId="0" xfId="0" applyFont="1"/>
    <xf numFmtId="165" fontId="53" fillId="0" borderId="1" xfId="1" applyNumberFormat="1" applyFont="1" applyFill="1" applyBorder="1" applyAlignment="1" applyProtection="1">
      <alignment vertical="center"/>
      <protection locked="0"/>
    </xf>
    <xf numFmtId="165" fontId="56" fillId="0" borderId="1" xfId="1" applyNumberFormat="1" applyFont="1" applyFill="1" applyBorder="1" applyAlignment="1" applyProtection="1">
      <alignment vertical="center"/>
      <protection locked="0"/>
    </xf>
    <xf numFmtId="0" fontId="53" fillId="0" borderId="0" xfId="0" applyFont="1" applyFill="1" applyBorder="1" applyProtection="1"/>
    <xf numFmtId="166" fontId="53" fillId="0" borderId="0" xfId="1" applyNumberFormat="1" applyFont="1" applyFill="1" applyBorder="1" applyProtection="1"/>
    <xf numFmtId="165" fontId="53" fillId="0" borderId="1" xfId="1" applyNumberFormat="1" applyFont="1" applyFill="1" applyBorder="1" applyAlignment="1" applyProtection="1">
      <alignment vertical="center" wrapText="1"/>
      <protection locked="0"/>
    </xf>
    <xf numFmtId="0" fontId="53" fillId="0" borderId="0" xfId="0" applyFont="1" applyFill="1" applyBorder="1" applyAlignment="1" applyProtection="1">
      <alignment vertical="center"/>
    </xf>
    <xf numFmtId="165" fontId="90" fillId="0" borderId="0" xfId="1" applyNumberFormat="1" applyFont="1" applyBorder="1" applyAlignment="1" applyProtection="1">
      <alignment horizontal="center"/>
    </xf>
    <xf numFmtId="49" fontId="51" fillId="0" borderId="1" xfId="0" applyNumberFormat="1" applyFont="1" applyBorder="1" applyAlignment="1" applyProtection="1">
      <alignment horizontal="center" vertical="center"/>
      <protection locked="0"/>
    </xf>
    <xf numFmtId="49" fontId="42" fillId="0" borderId="1" xfId="0" quotePrefix="1" applyNumberFormat="1" applyFont="1" applyBorder="1" applyAlignment="1" applyProtection="1">
      <alignment horizontal="center" vertical="center"/>
      <protection locked="0"/>
    </xf>
    <xf numFmtId="0" fontId="52" fillId="0" borderId="1" xfId="0" applyFont="1" applyBorder="1" applyAlignment="1" applyProtection="1">
      <alignment horizontal="center" vertical="center"/>
      <protection locked="0"/>
    </xf>
    <xf numFmtId="0" fontId="51" fillId="0" borderId="1" xfId="0" applyFont="1" applyBorder="1" applyAlignment="1" applyProtection="1">
      <alignment horizontal="center" vertical="center"/>
      <protection locked="0"/>
    </xf>
    <xf numFmtId="49" fontId="45" fillId="0" borderId="1" xfId="0" applyNumberFormat="1" applyFont="1" applyBorder="1" applyAlignment="1" applyProtection="1">
      <alignment horizontal="center" vertical="center"/>
      <protection locked="0"/>
    </xf>
    <xf numFmtId="49" fontId="42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44" fillId="0" borderId="1" xfId="0" applyNumberFormat="1" applyFont="1" applyBorder="1" applyAlignment="1" applyProtection="1">
      <alignment horizontal="center" vertical="center"/>
      <protection locked="0"/>
    </xf>
    <xf numFmtId="0" fontId="53" fillId="0" borderId="1" xfId="0" applyFont="1" applyFill="1" applyBorder="1" applyAlignment="1" applyProtection="1">
      <alignment horizontal="center" vertical="center"/>
      <protection locked="0"/>
    </xf>
    <xf numFmtId="0" fontId="51" fillId="0" borderId="1" xfId="0" applyFont="1" applyBorder="1" applyAlignment="1">
      <alignment horizontal="center" vertical="center"/>
    </xf>
    <xf numFmtId="0" fontId="53" fillId="0" borderId="1" xfId="0" applyFont="1" applyBorder="1" applyAlignment="1" applyProtection="1">
      <alignment horizontal="center" vertical="center"/>
      <protection locked="0"/>
    </xf>
    <xf numFmtId="0" fontId="51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1" fillId="0" borderId="1" xfId="0" applyNumberFormat="1" applyFont="1" applyFill="1" applyBorder="1" applyAlignment="1" applyProtection="1">
      <alignment horizontal="center" vertical="center"/>
      <protection locked="0"/>
    </xf>
    <xf numFmtId="0" fontId="42" fillId="0" borderId="1" xfId="0" applyFont="1" applyFill="1" applyBorder="1" applyAlignment="1" applyProtection="1">
      <alignment horizontal="center" vertical="center"/>
      <protection locked="0"/>
    </xf>
    <xf numFmtId="0" fontId="47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1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42" fillId="0" borderId="1" xfId="0" applyNumberFormat="1" applyFont="1" applyFill="1" applyBorder="1" applyAlignment="1" applyProtection="1">
      <alignment horizontal="center" vertical="center"/>
      <protection locked="0"/>
    </xf>
    <xf numFmtId="0" fontId="51" fillId="0" borderId="1" xfId="0" applyFont="1" applyFill="1" applyBorder="1" applyAlignment="1" applyProtection="1">
      <alignment horizontal="center" vertical="center"/>
      <protection locked="0"/>
    </xf>
    <xf numFmtId="0" fontId="47" fillId="0" borderId="1" xfId="0" applyNumberFormat="1" applyFont="1" applyBorder="1" applyAlignment="1" applyProtection="1">
      <alignment horizontal="center" vertical="center"/>
      <protection locked="0"/>
    </xf>
    <xf numFmtId="0" fontId="51" fillId="0" borderId="1" xfId="0" applyNumberFormat="1" applyFont="1" applyBorder="1" applyAlignment="1" applyProtection="1">
      <alignment horizontal="center" vertical="center"/>
      <protection locked="0"/>
    </xf>
    <xf numFmtId="0" fontId="51" fillId="0" borderId="1" xfId="0" applyNumberFormat="1" applyFont="1" applyFill="1" applyBorder="1" applyAlignment="1" applyProtection="1">
      <alignment horizontal="center" vertical="center"/>
      <protection locked="0"/>
    </xf>
    <xf numFmtId="0" fontId="53" fillId="0" borderId="1" xfId="0" applyNumberFormat="1" applyFont="1" applyBorder="1" applyAlignment="1" applyProtection="1">
      <alignment horizontal="center" vertical="center"/>
      <protection locked="0"/>
    </xf>
    <xf numFmtId="0" fontId="52" fillId="0" borderId="1" xfId="0" applyNumberFormat="1" applyFont="1" applyFill="1" applyBorder="1" applyAlignment="1" applyProtection="1">
      <alignment horizontal="center" vertical="center"/>
      <protection locked="0"/>
    </xf>
    <xf numFmtId="164" fontId="89" fillId="0" borderId="0" xfId="1" applyFont="1"/>
    <xf numFmtId="164" fontId="89" fillId="0" borderId="0" xfId="1" applyFont="1" applyProtection="1"/>
    <xf numFmtId="164" fontId="53" fillId="2" borderId="5" xfId="1" applyFont="1" applyFill="1" applyBorder="1" applyProtection="1"/>
    <xf numFmtId="165" fontId="90" fillId="0" borderId="0" xfId="1" applyNumberFormat="1" applyFont="1" applyProtection="1"/>
    <xf numFmtId="0" fontId="52" fillId="0" borderId="4" xfId="0" applyFont="1" applyBorder="1" applyAlignment="1" applyProtection="1">
      <alignment horizontal="center" vertical="center" wrapText="1"/>
    </xf>
    <xf numFmtId="0" fontId="52" fillId="0" borderId="4" xfId="0" applyNumberFormat="1" applyFont="1" applyBorder="1" applyAlignment="1" applyProtection="1">
      <alignment horizontal="center" vertical="center" wrapText="1"/>
    </xf>
    <xf numFmtId="165" fontId="56" fillId="0" borderId="0" xfId="1" applyNumberFormat="1" applyFont="1" applyBorder="1" applyAlignment="1" applyProtection="1">
      <alignment horizontal="center" vertical="center" wrapText="1"/>
    </xf>
    <xf numFmtId="49" fontId="56" fillId="0" borderId="0" xfId="1" applyNumberFormat="1" applyFont="1" applyBorder="1" applyAlignment="1" applyProtection="1">
      <alignment horizontal="center" vertical="center" wrapText="1"/>
    </xf>
    <xf numFmtId="0" fontId="42" fillId="0" borderId="0" xfId="0" applyFont="1" applyFill="1" applyBorder="1" applyAlignment="1" applyProtection="1">
      <alignment vertical="center" wrapText="1"/>
    </xf>
    <xf numFmtId="11" fontId="52" fillId="0" borderId="0" xfId="0" applyNumberFormat="1" applyFont="1" applyBorder="1" applyAlignment="1" applyProtection="1">
      <alignment horizontal="center" vertical="center" wrapText="1"/>
    </xf>
    <xf numFmtId="11" fontId="52" fillId="0" borderId="0" xfId="0" applyNumberFormat="1" applyFont="1" applyBorder="1" applyAlignment="1" applyProtection="1">
      <alignment horizontal="center" vertical="center"/>
    </xf>
    <xf numFmtId="11" fontId="42" fillId="0" borderId="0" xfId="0" applyNumberFormat="1" applyFont="1" applyAlignment="1" applyProtection="1">
      <alignment horizontal="center"/>
    </xf>
    <xf numFmtId="11" fontId="42" fillId="0" borderId="0" xfId="0" quotePrefix="1" applyNumberFormat="1" applyFont="1" applyAlignment="1" applyProtection="1">
      <alignment horizontal="center"/>
    </xf>
    <xf numFmtId="11" fontId="51" fillId="2" borderId="1" xfId="0" applyNumberFormat="1" applyFont="1" applyFill="1" applyBorder="1" applyAlignment="1" applyProtection="1">
      <alignment horizontal="center" vertical="center"/>
    </xf>
    <xf numFmtId="0" fontId="42" fillId="0" borderId="1" xfId="0" applyFont="1" applyBorder="1" applyAlignment="1" applyProtection="1">
      <alignment horizontal="center" vertical="center"/>
      <protection locked="0"/>
    </xf>
    <xf numFmtId="11" fontId="51" fillId="0" borderId="1" xfId="0" applyNumberFormat="1" applyFont="1" applyBorder="1" applyAlignment="1" applyProtection="1">
      <alignment horizontal="center" vertical="center"/>
      <protection locked="0"/>
    </xf>
    <xf numFmtId="0" fontId="42" fillId="0" borderId="1" xfId="2" applyNumberFormat="1" applyFont="1" applyFill="1" applyBorder="1" applyAlignment="1" applyProtection="1">
      <alignment horizontal="center" vertical="center"/>
      <protection locked="0"/>
    </xf>
    <xf numFmtId="11" fontId="45" fillId="0" borderId="1" xfId="0" applyNumberFormat="1" applyFont="1" applyBorder="1" applyAlignment="1" applyProtection="1">
      <alignment horizontal="center" vertical="center"/>
      <protection locked="0"/>
    </xf>
    <xf numFmtId="11" fontId="42" fillId="0" borderId="1" xfId="0" applyNumberFormat="1" applyFont="1" applyFill="1" applyBorder="1" applyAlignment="1" applyProtection="1">
      <alignment horizontal="center" vertical="center"/>
      <protection locked="0"/>
    </xf>
    <xf numFmtId="11" fontId="53" fillId="0" borderId="1" xfId="0" applyNumberFormat="1" applyFont="1" applyFill="1" applyBorder="1" applyAlignment="1" applyProtection="1">
      <alignment horizontal="center" vertical="center"/>
      <protection locked="0"/>
    </xf>
    <xf numFmtId="11" fontId="53" fillId="0" borderId="1" xfId="0" applyNumberFormat="1" applyFont="1" applyBorder="1" applyAlignment="1" applyProtection="1">
      <alignment horizontal="center" vertical="center"/>
      <protection locked="0"/>
    </xf>
    <xf numFmtId="11" fontId="56" fillId="0" borderId="1" xfId="0" applyNumberFormat="1" applyFont="1" applyBorder="1" applyAlignment="1" applyProtection="1">
      <alignment horizontal="center" vertical="center"/>
      <protection locked="0"/>
    </xf>
    <xf numFmtId="11" fontId="51" fillId="0" borderId="1" xfId="0" applyNumberFormat="1" applyFont="1" applyFill="1" applyBorder="1" applyAlignment="1" applyProtection="1">
      <alignment horizontal="center" vertical="center"/>
      <protection locked="0"/>
    </xf>
    <xf numFmtId="11" fontId="51" fillId="0" borderId="0" xfId="0" applyNumberFormat="1" applyFont="1" applyAlignment="1">
      <alignment horizontal="center" vertical="center"/>
    </xf>
    <xf numFmtId="0" fontId="56" fillId="0" borderId="0" xfId="0" applyFont="1" applyFill="1" applyBorder="1" applyAlignment="1" applyProtection="1">
      <alignment vertical="center"/>
    </xf>
    <xf numFmtId="0" fontId="31" fillId="0" borderId="0" xfId="0" applyFont="1" applyAlignment="1">
      <alignment vertical="center"/>
    </xf>
    <xf numFmtId="0" fontId="31" fillId="0" borderId="0" xfId="0" applyFont="1"/>
    <xf numFmtId="0" fontId="31" fillId="0" borderId="0" xfId="0" applyFont="1" applyAlignment="1">
      <alignment wrapText="1"/>
    </xf>
    <xf numFmtId="0" fontId="31" fillId="0" borderId="0" xfId="0" applyFont="1" applyAlignment="1">
      <alignment vertical="center" wrapText="1"/>
    </xf>
    <xf numFmtId="0" fontId="31" fillId="0" borderId="0" xfId="0" applyFont="1" applyFill="1" applyBorder="1" applyAlignment="1">
      <alignment vertical="center" wrapText="1"/>
    </xf>
    <xf numFmtId="0" fontId="56" fillId="0" borderId="1" xfId="0" applyNumberFormat="1" applyFont="1" applyBorder="1" applyAlignment="1" applyProtection="1">
      <alignment horizontal="center" vertical="center"/>
      <protection locked="0"/>
    </xf>
    <xf numFmtId="0" fontId="27" fillId="0" borderId="0" xfId="0" applyFont="1" applyProtection="1"/>
    <xf numFmtId="165" fontId="51" fillId="0" borderId="0" xfId="0" applyNumberFormat="1" applyFont="1" applyFill="1" applyBorder="1" applyAlignment="1" applyProtection="1">
      <alignment vertical="center"/>
    </xf>
    <xf numFmtId="165" fontId="56" fillId="0" borderId="0" xfId="0" applyNumberFormat="1" applyFont="1" applyFill="1" applyBorder="1" applyProtection="1"/>
    <xf numFmtId="165" fontId="53" fillId="0" borderId="0" xfId="0" applyNumberFormat="1" applyFont="1" applyFill="1" applyBorder="1" applyAlignment="1" applyProtection="1">
      <alignment vertical="center"/>
    </xf>
    <xf numFmtId="165" fontId="55" fillId="0" borderId="0" xfId="0" applyNumberFormat="1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/>
    </xf>
    <xf numFmtId="0" fontId="89" fillId="0" borderId="0" xfId="0" applyFont="1" applyAlignment="1" applyProtection="1">
      <alignment horizontal="center" vertical="center"/>
      <protection locked="0"/>
    </xf>
    <xf numFmtId="11" fontId="89" fillId="0" borderId="0" xfId="0" applyNumberFormat="1" applyFont="1" applyAlignment="1" applyProtection="1">
      <alignment horizontal="center" vertical="center"/>
      <protection locked="0"/>
    </xf>
    <xf numFmtId="164" fontId="89" fillId="0" borderId="0" xfId="1" applyFont="1" applyFill="1" applyBorder="1" applyAlignment="1" applyProtection="1">
      <alignment vertical="center"/>
    </xf>
    <xf numFmtId="0" fontId="25" fillId="0" borderId="0" xfId="0" applyFont="1" applyFill="1"/>
    <xf numFmtId="0" fontId="51" fillId="0" borderId="0" xfId="0" applyFont="1" applyFill="1" applyAlignment="1">
      <alignment horizontal="center"/>
    </xf>
    <xf numFmtId="0" fontId="56" fillId="0" borderId="7" xfId="1" applyNumberFormat="1" applyFont="1" applyBorder="1" applyAlignment="1" applyProtection="1">
      <alignment horizontal="centerContinuous" vertical="center" wrapText="1"/>
    </xf>
    <xf numFmtId="0" fontId="56" fillId="0" borderId="5" xfId="1" applyNumberFormat="1" applyFont="1" applyBorder="1" applyAlignment="1" applyProtection="1">
      <alignment horizontal="centerContinuous" vertical="center" wrapText="1"/>
    </xf>
    <xf numFmtId="0" fontId="56" fillId="0" borderId="6" xfId="1" applyNumberFormat="1" applyFont="1" applyBorder="1" applyAlignment="1" applyProtection="1">
      <alignment horizontal="centerContinuous" vertical="center" wrapText="1"/>
    </xf>
    <xf numFmtId="165" fontId="56" fillId="0" borderId="5" xfId="1" applyNumberFormat="1" applyFont="1" applyBorder="1" applyAlignment="1" applyProtection="1">
      <alignment horizontal="center" vertical="center" wrapText="1"/>
    </xf>
    <xf numFmtId="49" fontId="53" fillId="0" borderId="1" xfId="0" quotePrefix="1" applyNumberFormat="1" applyFont="1" applyFill="1" applyBorder="1" applyAlignment="1" applyProtection="1">
      <alignment horizontal="center" vertical="center"/>
      <protection locked="0"/>
    </xf>
    <xf numFmtId="0" fontId="71" fillId="0" borderId="0" xfId="1" applyNumberFormat="1" applyFont="1" applyFill="1" applyBorder="1" applyAlignment="1" applyProtection="1">
      <alignment horizontal="center" vertical="center" wrapText="1"/>
    </xf>
    <xf numFmtId="165" fontId="71" fillId="0" borderId="23" xfId="1" applyNumberFormat="1" applyFont="1" applyFill="1" applyBorder="1" applyAlignment="1" applyProtection="1">
      <alignment vertical="center"/>
      <protection locked="0"/>
    </xf>
    <xf numFmtId="165" fontId="53" fillId="0" borderId="23" xfId="1" applyNumberFormat="1" applyFont="1" applyFill="1" applyBorder="1" applyAlignment="1" applyProtection="1">
      <alignment vertical="center"/>
      <protection locked="0"/>
    </xf>
    <xf numFmtId="11" fontId="23" fillId="0" borderId="1" xfId="0" applyNumberFormat="1" applyFont="1" applyBorder="1" applyAlignment="1" applyProtection="1">
      <alignment horizontal="center" vertical="center"/>
      <protection locked="0"/>
    </xf>
    <xf numFmtId="11" fontId="22" fillId="0" borderId="1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Font="1" applyBorder="1" applyAlignment="1" applyProtection="1">
      <alignment horizontal="center" vertical="center" wrapText="1"/>
    </xf>
    <xf numFmtId="0" fontId="52" fillId="0" borderId="0" xfId="0" applyFont="1" applyBorder="1" applyAlignment="1" applyProtection="1">
      <alignment horizontal="center" vertical="center"/>
    </xf>
    <xf numFmtId="0" fontId="51" fillId="2" borderId="6" xfId="0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horizontal="center" vertical="center"/>
      <protection locked="0"/>
    </xf>
    <xf numFmtId="0" fontId="56" fillId="0" borderId="1" xfId="0" applyFont="1" applyBorder="1" applyAlignment="1" applyProtection="1">
      <alignment horizontal="center" vertical="center"/>
      <protection locked="0"/>
    </xf>
    <xf numFmtId="0" fontId="56" fillId="0" borderId="1" xfId="0" applyFont="1" applyFill="1" applyBorder="1" applyAlignment="1" applyProtection="1">
      <alignment horizontal="center" vertical="center"/>
      <protection locked="0"/>
    </xf>
    <xf numFmtId="0" fontId="42" fillId="0" borderId="0" xfId="0" applyFont="1" applyAlignment="1">
      <alignment horizontal="center" vertical="center"/>
    </xf>
    <xf numFmtId="0" fontId="42" fillId="0" borderId="0" xfId="0" applyFont="1" applyAlignment="1" applyProtection="1">
      <alignment horizontal="center" vertical="center"/>
    </xf>
    <xf numFmtId="0" fontId="42" fillId="0" borderId="0" xfId="0" applyFont="1" applyBorder="1" applyAlignment="1" applyProtection="1">
      <alignment horizontal="center" vertical="center" wrapText="1"/>
    </xf>
    <xf numFmtId="0" fontId="42" fillId="0" borderId="0" xfId="0" applyFont="1" applyBorder="1" applyAlignment="1" applyProtection="1">
      <alignment horizontal="center" vertical="center"/>
    </xf>
    <xf numFmtId="0" fontId="42" fillId="2" borderId="5" xfId="0" applyFont="1" applyFill="1" applyBorder="1" applyAlignment="1" applyProtection="1">
      <alignment horizontal="center" vertical="center"/>
    </xf>
    <xf numFmtId="0" fontId="26" fillId="0" borderId="1" xfId="0" applyFont="1" applyBorder="1" applyAlignment="1" applyProtection="1">
      <alignment horizontal="center" vertical="center"/>
      <protection locked="0"/>
    </xf>
    <xf numFmtId="0" fontId="26" fillId="0" borderId="1" xfId="0" applyFont="1" applyFill="1" applyBorder="1" applyAlignment="1" applyProtection="1">
      <alignment horizontal="center" vertical="center"/>
      <protection locked="0"/>
    </xf>
    <xf numFmtId="0" fontId="28" fillId="0" borderId="1" xfId="0" applyFont="1" applyBorder="1" applyAlignment="1" applyProtection="1">
      <alignment horizontal="center" vertical="center"/>
      <protection locked="0"/>
    </xf>
    <xf numFmtId="0" fontId="24" fillId="0" borderId="1" xfId="0" applyFont="1" applyBorder="1" applyAlignment="1" applyProtection="1">
      <alignment horizontal="center" vertical="center"/>
      <protection locked="0"/>
    </xf>
    <xf numFmtId="0" fontId="32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0" fillId="0" borderId="1" xfId="2" applyNumberFormat="1" applyFont="1" applyFill="1" applyBorder="1" applyAlignment="1" applyProtection="1">
      <alignment horizontal="center" vertical="center"/>
      <protection locked="0"/>
    </xf>
    <xf numFmtId="0" fontId="43" fillId="0" borderId="0" xfId="0" quotePrefix="1" applyFont="1" applyAlignment="1" applyProtection="1">
      <alignment horizontal="center" vertical="center"/>
    </xf>
    <xf numFmtId="165" fontId="56" fillId="0" borderId="1" xfId="1" applyNumberFormat="1" applyFont="1" applyFill="1" applyBorder="1" applyAlignment="1" applyProtection="1">
      <alignment vertical="center" wrapText="1"/>
      <protection locked="0"/>
    </xf>
    <xf numFmtId="165" fontId="56" fillId="0" borderId="1" xfId="1" applyNumberFormat="1" applyFont="1" applyFill="1" applyBorder="1" applyAlignment="1" applyProtection="1">
      <alignment wrapText="1"/>
      <protection locked="0"/>
    </xf>
    <xf numFmtId="165" fontId="89" fillId="0" borderId="1" xfId="1" applyNumberFormat="1" applyFont="1" applyFill="1" applyBorder="1" applyAlignment="1" applyProtection="1">
      <alignment vertical="center" wrapText="1"/>
      <protection locked="0"/>
    </xf>
    <xf numFmtId="165" fontId="90" fillId="0" borderId="1" xfId="1" applyNumberFormat="1" applyFont="1" applyFill="1" applyBorder="1" applyAlignment="1" applyProtection="1">
      <alignment wrapText="1"/>
      <protection locked="0"/>
    </xf>
    <xf numFmtId="165" fontId="56" fillId="0" borderId="1" xfId="1" applyNumberFormat="1" applyFont="1" applyBorder="1" applyAlignment="1" applyProtection="1">
      <alignment wrapText="1"/>
      <protection locked="0"/>
    </xf>
    <xf numFmtId="165" fontId="53" fillId="0" borderId="1" xfId="0" applyNumberFormat="1" applyFont="1" applyBorder="1" applyAlignment="1" applyProtection="1">
      <alignment vertical="center" wrapText="1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47" fillId="0" borderId="0" xfId="1" applyNumberFormat="1" applyFont="1" applyFill="1" applyBorder="1" applyAlignment="1" applyProtection="1">
      <alignment vertical="center" wrapText="1"/>
      <protection locked="0"/>
    </xf>
    <xf numFmtId="0" fontId="52" fillId="2" borderId="1" xfId="0" applyNumberFormat="1" applyFont="1" applyFill="1" applyBorder="1" applyAlignment="1" applyProtection="1">
      <alignment horizontal="center" vertical="center" wrapText="1"/>
    </xf>
    <xf numFmtId="0" fontId="52" fillId="0" borderId="1" xfId="0" applyNumberFormat="1" applyFont="1" applyFill="1" applyBorder="1" applyAlignment="1" applyProtection="1">
      <alignment horizontal="center" vertical="center" wrapText="1"/>
    </xf>
    <xf numFmtId="0" fontId="56" fillId="0" borderId="5" xfId="1" applyNumberFormat="1" applyFont="1" applyBorder="1" applyAlignment="1" applyProtection="1">
      <alignment horizontal="center" vertical="center" wrapText="1"/>
    </xf>
    <xf numFmtId="0" fontId="47" fillId="0" borderId="0" xfId="0" applyFont="1" applyFill="1" applyBorder="1" applyAlignment="1" applyProtection="1">
      <alignment vertical="center"/>
    </xf>
    <xf numFmtId="0" fontId="52" fillId="0" borderId="22" xfId="0" applyNumberFormat="1" applyFont="1" applyFill="1" applyBorder="1" applyAlignment="1" applyProtection="1">
      <alignment horizontal="center" vertical="center" wrapText="1"/>
    </xf>
    <xf numFmtId="0" fontId="53" fillId="0" borderId="22" xfId="0" applyNumberFormat="1" applyFont="1" applyFill="1" applyBorder="1" applyAlignment="1" applyProtection="1">
      <alignment vertical="center" wrapText="1"/>
      <protection locked="0"/>
    </xf>
    <xf numFmtId="0" fontId="21" fillId="0" borderId="22" xfId="0" applyNumberFormat="1" applyFont="1" applyFill="1" applyBorder="1" applyAlignment="1" applyProtection="1">
      <alignment horizontal="left" vertical="center" wrapText="1"/>
    </xf>
    <xf numFmtId="0" fontId="56" fillId="0" borderId="22" xfId="0" applyNumberFormat="1" applyFont="1" applyBorder="1" applyAlignment="1" applyProtection="1">
      <alignment horizontal="center" vertical="center" wrapText="1"/>
      <protection locked="0"/>
    </xf>
    <xf numFmtId="0" fontId="56" fillId="0" borderId="22" xfId="0" applyNumberFormat="1" applyFont="1" applyFill="1" applyBorder="1" applyAlignment="1" applyProtection="1">
      <alignment vertical="center" wrapText="1"/>
      <protection locked="0"/>
    </xf>
    <xf numFmtId="0" fontId="42" fillId="0" borderId="22" xfId="0" applyNumberFormat="1" applyFont="1" applyBorder="1" applyAlignment="1" applyProtection="1">
      <alignment vertical="center" wrapText="1"/>
      <protection locked="0"/>
    </xf>
    <xf numFmtId="0" fontId="42" fillId="0" borderId="22" xfId="0" applyNumberFormat="1" applyFont="1" applyFill="1" applyBorder="1" applyAlignment="1" applyProtection="1">
      <alignment vertical="center" wrapText="1"/>
      <protection locked="0"/>
    </xf>
    <xf numFmtId="0" fontId="20" fillId="0" borderId="22" xfId="0" applyNumberFormat="1" applyFont="1" applyFill="1" applyBorder="1" applyAlignment="1" applyProtection="1">
      <alignment horizontal="left" vertical="center" wrapText="1"/>
    </xf>
    <xf numFmtId="0" fontId="23" fillId="0" borderId="22" xfId="0" applyNumberFormat="1" applyFont="1" applyFill="1" applyBorder="1" applyAlignment="1" applyProtection="1">
      <alignment horizontal="left" vertical="center" wrapText="1"/>
    </xf>
    <xf numFmtId="0" fontId="51" fillId="0" borderId="22" xfId="0" applyNumberFormat="1" applyFont="1" applyFill="1" applyBorder="1" applyAlignment="1" applyProtection="1">
      <alignment vertical="center" wrapText="1"/>
      <protection locked="0"/>
    </xf>
    <xf numFmtId="0" fontId="52" fillId="0" borderId="22" xfId="0" applyNumberFormat="1" applyFont="1" applyFill="1" applyBorder="1" applyAlignment="1" applyProtection="1">
      <alignment vertical="center" wrapText="1"/>
      <protection locked="0"/>
    </xf>
    <xf numFmtId="0" fontId="22" fillId="0" borderId="22" xfId="0" applyNumberFormat="1" applyFont="1" applyFill="1" applyBorder="1" applyAlignment="1" applyProtection="1">
      <alignment vertical="center" wrapText="1"/>
      <protection locked="0"/>
    </xf>
    <xf numFmtId="0" fontId="53" fillId="0" borderId="22" xfId="0" applyNumberFormat="1" applyFont="1" applyFill="1" applyBorder="1" applyAlignment="1" applyProtection="1">
      <alignment horizontal="left" vertical="center" wrapText="1"/>
      <protection locked="0"/>
    </xf>
    <xf numFmtId="0" fontId="71" fillId="2" borderId="6" xfId="0" applyFont="1" applyFill="1" applyBorder="1" applyProtection="1"/>
    <xf numFmtId="0" fontId="53" fillId="0" borderId="0" xfId="1" applyNumberFormat="1" applyFont="1" applyFill="1" applyBorder="1" applyAlignment="1" applyProtection="1">
      <alignment horizontal="center" vertical="center" wrapText="1"/>
    </xf>
    <xf numFmtId="0" fontId="53" fillId="2" borderId="5" xfId="0" applyFont="1" applyFill="1" applyBorder="1" applyProtection="1"/>
    <xf numFmtId="0" fontId="19" fillId="0" borderId="1" xfId="0" applyFont="1" applyBorder="1" applyAlignment="1" applyProtection="1">
      <alignment horizontal="center" vertical="center"/>
      <protection locked="0"/>
    </xf>
    <xf numFmtId="49" fontId="19" fillId="0" borderId="1" xfId="0" applyNumberFormat="1" applyFont="1" applyBorder="1" applyAlignment="1" applyProtection="1">
      <alignment horizontal="center" vertical="center"/>
      <protection locked="0"/>
    </xf>
    <xf numFmtId="11" fontId="19" fillId="0" borderId="1" xfId="0" applyNumberFormat="1" applyFont="1" applyBorder="1" applyAlignment="1" applyProtection="1">
      <alignment horizontal="center" vertical="center"/>
      <protection locked="0"/>
    </xf>
    <xf numFmtId="165" fontId="19" fillId="0" borderId="0" xfId="0" applyNumberFormat="1" applyFont="1" applyFill="1" applyBorder="1" applyAlignment="1" applyProtection="1">
      <alignment vertical="center"/>
    </xf>
    <xf numFmtId="0" fontId="5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 applyProtection="1">
      <alignment horizontal="center" vertical="center"/>
    </xf>
    <xf numFmtId="0" fontId="51" fillId="0" borderId="0" xfId="0" applyFont="1" applyFill="1" applyBorder="1" applyAlignment="1" applyProtection="1">
      <alignment horizontal="center" vertical="center"/>
    </xf>
    <xf numFmtId="11" fontId="51" fillId="0" borderId="0" xfId="0" applyNumberFormat="1" applyFont="1" applyFill="1" applyBorder="1" applyAlignment="1" applyProtection="1">
      <alignment horizontal="center" vertical="center"/>
    </xf>
    <xf numFmtId="0" fontId="51" fillId="0" borderId="0" xfId="1" applyNumberFormat="1" applyFont="1" applyFill="1" applyBorder="1" applyAlignment="1" applyProtection="1">
      <alignment horizontal="center" vertical="center" wrapText="1"/>
    </xf>
    <xf numFmtId="0" fontId="52" fillId="0" borderId="0" xfId="0" applyFont="1" applyFill="1" applyBorder="1" applyAlignment="1"/>
    <xf numFmtId="165" fontId="52" fillId="0" borderId="0" xfId="1" applyNumberFormat="1" applyFont="1" applyFill="1" applyBorder="1" applyAlignment="1"/>
    <xf numFmtId="0" fontId="88" fillId="0" borderId="0" xfId="0" applyFont="1" applyFill="1" applyBorder="1" applyAlignment="1"/>
    <xf numFmtId="0" fontId="31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 applyProtection="1">
      <alignment horizontal="center" vertical="center" wrapText="1"/>
    </xf>
    <xf numFmtId="0" fontId="52" fillId="0" borderId="0" xfId="0" applyFont="1" applyFill="1" applyBorder="1" applyAlignment="1" applyProtection="1">
      <alignment horizontal="center" vertical="center" wrapText="1"/>
    </xf>
    <xf numFmtId="0" fontId="52" fillId="0" borderId="0" xfId="0" applyNumberFormat="1" applyFont="1" applyFill="1" applyBorder="1" applyAlignment="1" applyProtection="1">
      <alignment horizontal="center" vertical="center" wrapText="1"/>
    </xf>
    <xf numFmtId="0" fontId="71" fillId="0" borderId="0" xfId="0" applyFont="1" applyFill="1" applyBorder="1"/>
    <xf numFmtId="0" fontId="71" fillId="0" borderId="0" xfId="0" applyFont="1" applyFill="1" applyBorder="1" applyProtection="1"/>
    <xf numFmtId="165" fontId="70" fillId="0" borderId="23" xfId="1" applyNumberFormat="1" applyFont="1" applyFill="1" applyBorder="1" applyAlignment="1" applyProtection="1">
      <alignment vertical="center" wrapText="1"/>
    </xf>
    <xf numFmtId="165" fontId="70" fillId="0" borderId="9" xfId="1" applyNumberFormat="1" applyFont="1" applyFill="1" applyBorder="1" applyAlignment="1" applyProtection="1">
      <alignment vertical="center" wrapText="1"/>
    </xf>
    <xf numFmtId="165" fontId="70" fillId="0" borderId="0" xfId="1" applyNumberFormat="1" applyFont="1" applyFill="1" applyBorder="1" applyAlignment="1" applyProtection="1">
      <alignment vertical="center" wrapText="1"/>
    </xf>
    <xf numFmtId="0" fontId="70" fillId="0" borderId="9" xfId="1" applyNumberFormat="1" applyFont="1" applyFill="1" applyBorder="1" applyAlignment="1" applyProtection="1">
      <alignment vertical="center" wrapText="1"/>
    </xf>
    <xf numFmtId="0" fontId="52" fillId="0" borderId="22" xfId="0" applyNumberFormat="1" applyFont="1" applyFill="1" applyBorder="1" applyAlignment="1" applyProtection="1">
      <alignment horizontal="left" vertical="center" wrapText="1"/>
      <protection locked="0"/>
    </xf>
    <xf numFmtId="0" fontId="71" fillId="0" borderId="23" xfId="0" applyFont="1" applyFill="1" applyBorder="1" applyProtection="1"/>
    <xf numFmtId="11" fontId="18" fillId="0" borderId="0" xfId="0" applyNumberFormat="1" applyFont="1" applyAlignment="1">
      <alignment horizontal="center" vertical="center"/>
    </xf>
    <xf numFmtId="11" fontId="17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Fill="1" applyProtection="1"/>
    <xf numFmtId="0" fontId="15" fillId="0" borderId="1" xfId="0" applyFont="1" applyBorder="1" applyAlignment="1" applyProtection="1">
      <alignment horizontal="center" vertical="center"/>
      <protection locked="0"/>
    </xf>
    <xf numFmtId="0" fontId="14" fillId="0" borderId="22" xfId="0" applyNumberFormat="1" applyFont="1" applyFill="1" applyBorder="1" applyAlignment="1" applyProtection="1">
      <alignment horizontal="left" vertical="center" wrapText="1"/>
    </xf>
    <xf numFmtId="165" fontId="95" fillId="0" borderId="0" xfId="1" applyNumberFormat="1" applyFont="1" applyFill="1" applyBorder="1" applyAlignment="1"/>
    <xf numFmtId="0" fontId="95" fillId="0" borderId="7" xfId="1" applyNumberFormat="1" applyFont="1" applyBorder="1" applyAlignment="1" applyProtection="1">
      <alignment horizontal="centerContinuous" vertical="center" wrapText="1"/>
    </xf>
    <xf numFmtId="165" fontId="95" fillId="0" borderId="5" xfId="1" applyNumberFormat="1" applyFont="1" applyBorder="1" applyAlignment="1" applyProtection="1">
      <alignment horizontal="center" vertical="center" wrapText="1"/>
    </xf>
    <xf numFmtId="0" fontId="94" fillId="0" borderId="0" xfId="1" applyNumberFormat="1" applyFont="1" applyFill="1" applyBorder="1" applyAlignment="1" applyProtection="1">
      <alignment horizontal="center" vertical="center" wrapText="1"/>
    </xf>
    <xf numFmtId="0" fontId="94" fillId="2" borderId="6" xfId="0" applyFont="1" applyFill="1" applyBorder="1" applyProtection="1"/>
    <xf numFmtId="165" fontId="94" fillId="0" borderId="1" xfId="1" applyNumberFormat="1" applyFont="1" applyBorder="1" applyAlignment="1" applyProtection="1">
      <alignment vertical="center"/>
      <protection locked="0"/>
    </xf>
    <xf numFmtId="165" fontId="94" fillId="0" borderId="1" xfId="1" applyNumberFormat="1" applyFont="1" applyFill="1" applyBorder="1" applyAlignment="1" applyProtection="1">
      <alignment vertical="center"/>
      <protection locked="0"/>
    </xf>
    <xf numFmtId="0" fontId="13" fillId="0" borderId="22" xfId="0" applyNumberFormat="1" applyFont="1" applyFill="1" applyBorder="1" applyAlignment="1" applyProtection="1">
      <alignment vertical="center" wrapText="1"/>
      <protection locked="0"/>
    </xf>
    <xf numFmtId="0" fontId="56" fillId="0" borderId="5" xfId="1" applyNumberFormat="1" applyFont="1" applyBorder="1" applyAlignment="1" applyProtection="1">
      <alignment horizontal="center" vertical="center" wrapText="1"/>
    </xf>
    <xf numFmtId="0" fontId="12" fillId="0" borderId="22" xfId="0" applyNumberFormat="1" applyFont="1" applyFill="1" applyBorder="1" applyAlignment="1" applyProtection="1">
      <alignment horizontal="left" vertical="center" wrapText="1"/>
    </xf>
    <xf numFmtId="165" fontId="56" fillId="0" borderId="0" xfId="1" applyNumberFormat="1" applyFont="1" applyFill="1" applyBorder="1" applyAlignment="1"/>
    <xf numFmtId="0" fontId="96" fillId="0" borderId="0" xfId="0" applyFont="1" applyFill="1" applyBorder="1" applyAlignment="1"/>
    <xf numFmtId="0" fontId="56" fillId="0" borderId="5" xfId="1" applyNumberFormat="1" applyFont="1" applyBorder="1" applyAlignment="1" applyProtection="1">
      <alignment horizontal="center" vertical="center" wrapText="1"/>
    </xf>
    <xf numFmtId="165" fontId="53" fillId="0" borderId="8" xfId="1" applyNumberFormat="1" applyFont="1" applyBorder="1" applyAlignment="1" applyProtection="1">
      <alignment horizontal="center" vertical="center" wrapText="1"/>
    </xf>
    <xf numFmtId="165" fontId="53" fillId="0" borderId="22" xfId="1" applyNumberFormat="1" applyFont="1" applyBorder="1" applyAlignment="1" applyProtection="1">
      <alignment horizontal="center" vertical="center" wrapText="1"/>
    </xf>
    <xf numFmtId="1" fontId="42" fillId="0" borderId="1" xfId="1" applyNumberFormat="1" applyFont="1" applyBorder="1" applyAlignment="1" applyProtection="1">
      <alignment horizontal="center" vertical="center"/>
      <protection locked="0"/>
    </xf>
    <xf numFmtId="0" fontId="51" fillId="0" borderId="0" xfId="0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 wrapText="1"/>
    </xf>
    <xf numFmtId="0" fontId="53" fillId="0" borderId="0" xfId="0" applyFont="1" applyFill="1" applyAlignment="1">
      <alignment horizontal="center" vertical="center"/>
    </xf>
    <xf numFmtId="0" fontId="42" fillId="0" borderId="0" xfId="0" quotePrefix="1" applyFont="1" applyAlignment="1">
      <alignment horizontal="center" vertical="center"/>
    </xf>
    <xf numFmtId="0" fontId="42" fillId="0" borderId="0" xfId="0" quotePrefix="1" applyFont="1" applyFill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2" fillId="0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52" fillId="0" borderId="0" xfId="0" quotePrefix="1" applyFont="1" applyAlignment="1">
      <alignment horizontal="center" vertical="center"/>
    </xf>
    <xf numFmtId="0" fontId="51" fillId="0" borderId="0" xfId="0" applyFont="1" applyAlignment="1">
      <alignment horizontal="center"/>
    </xf>
    <xf numFmtId="0" fontId="51" fillId="0" borderId="0" xfId="0" applyFont="1" applyAlignment="1">
      <alignment horizontal="center" wrapText="1"/>
    </xf>
    <xf numFmtId="0" fontId="51" fillId="0" borderId="1" xfId="0" applyFont="1" applyBorder="1" applyAlignment="1">
      <alignment horizontal="center"/>
    </xf>
    <xf numFmtId="11" fontId="52" fillId="0" borderId="4" xfId="0" applyNumberFormat="1" applyFont="1" applyBorder="1" applyAlignment="1" applyProtection="1">
      <alignment horizontal="center" vertical="center" wrapText="1"/>
    </xf>
    <xf numFmtId="11" fontId="52" fillId="0" borderId="0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1" fillId="0" borderId="0" xfId="0" applyFont="1" applyFill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53" fillId="0" borderId="0" xfId="0" quotePrefix="1" applyFont="1" applyFill="1" applyAlignment="1">
      <alignment horizontal="center" vertical="center"/>
    </xf>
    <xf numFmtId="165" fontId="56" fillId="0" borderId="4" xfId="1" applyNumberFormat="1" applyFont="1" applyBorder="1" applyAlignment="1" applyProtection="1">
      <alignment horizontal="center" vertical="center" wrapText="1"/>
    </xf>
    <xf numFmtId="165" fontId="56" fillId="0" borderId="4" xfId="1" applyNumberFormat="1" applyFont="1" applyFill="1" applyBorder="1" applyAlignment="1" applyProtection="1">
      <alignment horizontal="center" vertical="center" wrapText="1"/>
    </xf>
    <xf numFmtId="165" fontId="95" fillId="0" borderId="4" xfId="1" applyNumberFormat="1" applyFont="1" applyBorder="1" applyAlignment="1" applyProtection="1">
      <alignment horizontal="center" vertical="center" wrapText="1"/>
    </xf>
    <xf numFmtId="165" fontId="70" fillId="0" borderId="0" xfId="1" applyNumberFormat="1" applyFont="1" applyFill="1" applyBorder="1" applyAlignment="1" applyProtection="1">
      <alignment horizontal="center" vertical="center" wrapText="1"/>
    </xf>
    <xf numFmtId="1" fontId="42" fillId="0" borderId="0" xfId="1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left" vertical="center" indent="1"/>
    </xf>
    <xf numFmtId="0" fontId="98" fillId="0" borderId="1" xfId="0" applyFont="1" applyBorder="1" applyAlignment="1">
      <alignment horizontal="center" vertical="center"/>
    </xf>
    <xf numFmtId="0" fontId="98" fillId="0" borderId="1" xfId="0" applyFont="1" applyBorder="1" applyAlignment="1" applyProtection="1">
      <alignment horizontal="right" vertical="center" indent="1"/>
      <protection locked="0"/>
    </xf>
    <xf numFmtId="0" fontId="98" fillId="0" borderId="1" xfId="0" applyFont="1" applyBorder="1" applyAlignment="1" applyProtection="1">
      <alignment horizontal="center" vertical="center" wrapText="1"/>
      <protection locked="0"/>
    </xf>
    <xf numFmtId="1" fontId="98" fillId="0" borderId="1" xfId="1" applyNumberFormat="1" applyFont="1" applyBorder="1" applyAlignment="1" applyProtection="1">
      <alignment horizontal="center" vertical="center"/>
      <protection locked="0"/>
    </xf>
    <xf numFmtId="0" fontId="98" fillId="0" borderId="1" xfId="0" quotePrefix="1" applyFont="1" applyBorder="1" applyAlignment="1" applyProtection="1">
      <alignment horizontal="center" vertical="center" wrapText="1"/>
      <protection locked="0"/>
    </xf>
    <xf numFmtId="0" fontId="53" fillId="0" borderId="1" xfId="0" applyFont="1" applyBorder="1" applyAlignment="1" applyProtection="1">
      <alignment horizontal="center" vertical="center" wrapText="1"/>
      <protection locked="0"/>
    </xf>
    <xf numFmtId="0" fontId="53" fillId="0" borderId="1" xfId="0" quotePrefix="1" applyFont="1" applyBorder="1" applyAlignment="1" applyProtection="1">
      <alignment horizontal="center" vertical="center" wrapText="1"/>
      <protection locked="0"/>
    </xf>
    <xf numFmtId="0" fontId="99" fillId="0" borderId="0" xfId="269" applyBorder="1" applyAlignment="1">
      <alignment horizontal="center" vertical="center" wrapText="1"/>
    </xf>
    <xf numFmtId="0" fontId="98" fillId="0" borderId="0" xfId="0" applyFont="1" applyBorder="1" applyAlignment="1">
      <alignment horizontal="center" vertical="center"/>
    </xf>
    <xf numFmtId="0" fontId="98" fillId="0" borderId="0" xfId="0" applyFont="1" applyBorder="1" applyAlignment="1" applyProtection="1">
      <alignment horizontal="right" vertical="center" indent="1"/>
      <protection locked="0"/>
    </xf>
    <xf numFmtId="0" fontId="98" fillId="0" borderId="0" xfId="0" applyFont="1" applyBorder="1" applyAlignment="1" applyProtection="1">
      <alignment horizontal="center" vertical="center" wrapText="1"/>
      <protection locked="0"/>
    </xf>
    <xf numFmtId="1" fontId="98" fillId="0" borderId="0" xfId="1" applyNumberFormat="1" applyFont="1" applyBorder="1" applyAlignment="1" applyProtection="1">
      <alignment horizontal="center" vertical="center"/>
      <protection locked="0"/>
    </xf>
    <xf numFmtId="0" fontId="51" fillId="0" borderId="0" xfId="0" applyFont="1" applyBorder="1" applyAlignment="1">
      <alignment horizontal="center" vertical="center"/>
    </xf>
    <xf numFmtId="49" fontId="45" fillId="0" borderId="1" xfId="0" applyNumberFormat="1" applyFont="1" applyFill="1" applyBorder="1" applyAlignment="1" applyProtection="1">
      <alignment horizontal="center" vertical="center"/>
      <protection locked="0"/>
    </xf>
    <xf numFmtId="11" fontId="45" fillId="0" borderId="1" xfId="0" applyNumberFormat="1" applyFont="1" applyFill="1" applyBorder="1" applyAlignment="1" applyProtection="1">
      <alignment horizontal="center" vertical="center"/>
      <protection locked="0"/>
    </xf>
    <xf numFmtId="164" fontId="53" fillId="0" borderId="1" xfId="1" applyNumberFormat="1" applyFont="1" applyFill="1" applyBorder="1" applyAlignment="1" applyProtection="1">
      <alignment vertical="center"/>
      <protection locked="0"/>
    </xf>
    <xf numFmtId="11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9" fillId="0" borderId="22" xfId="0" applyNumberFormat="1" applyFont="1" applyFill="1" applyBorder="1" applyAlignment="1" applyProtection="1">
      <alignment vertical="center" wrapText="1"/>
      <protection locked="0"/>
    </xf>
    <xf numFmtId="0" fontId="8" fillId="0" borderId="22" xfId="0" applyNumberFormat="1" applyFont="1" applyBorder="1" applyAlignment="1" applyProtection="1">
      <alignment horizontal="left" vertical="center" wrapText="1"/>
      <protection locked="0"/>
    </xf>
    <xf numFmtId="0" fontId="8" fillId="0" borderId="22" xfId="0" applyNumberFormat="1" applyFont="1" applyFill="1" applyBorder="1" applyAlignment="1" applyProtection="1">
      <alignment horizontal="left" vertical="center" wrapText="1"/>
      <protection locked="0"/>
    </xf>
    <xf numFmtId="0" fontId="53" fillId="0" borderId="22" xfId="0" applyNumberFormat="1" applyFont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center" vertical="center"/>
    </xf>
    <xf numFmtId="165" fontId="53" fillId="0" borderId="0" xfId="1" applyNumberFormat="1" applyFont="1" applyAlignment="1"/>
    <xf numFmtId="165" fontId="53" fillId="0" borderId="0" xfId="1" applyNumberFormat="1" applyFont="1" applyAlignment="1" applyProtection="1"/>
    <xf numFmtId="165" fontId="56" fillId="0" borderId="0" xfId="1" applyNumberFormat="1" applyFont="1" applyBorder="1" applyAlignment="1" applyProtection="1">
      <alignment horizontal="center"/>
    </xf>
    <xf numFmtId="49" fontId="56" fillId="0" borderId="1" xfId="1" applyNumberFormat="1" applyFont="1" applyBorder="1" applyAlignment="1" applyProtection="1">
      <alignment horizontal="center" vertical="center"/>
    </xf>
    <xf numFmtId="49" fontId="56" fillId="0" borderId="0" xfId="1" applyNumberFormat="1" applyFont="1" applyBorder="1" applyAlignment="1" applyProtection="1">
      <alignment horizontal="center" vertical="center"/>
    </xf>
    <xf numFmtId="49" fontId="53" fillId="0" borderId="0" xfId="1" applyNumberFormat="1" applyFont="1" applyFill="1" applyBorder="1" applyAlignment="1" applyProtection="1">
      <alignment horizontal="center" vertical="center"/>
    </xf>
    <xf numFmtId="0" fontId="53" fillId="2" borderId="7" xfId="0" applyFont="1" applyFill="1" applyBorder="1" applyAlignment="1" applyProtection="1"/>
    <xf numFmtId="168" fontId="53" fillId="0" borderId="0" xfId="1" applyNumberFormat="1" applyFont="1" applyAlignment="1" applyProtection="1"/>
    <xf numFmtId="165" fontId="89" fillId="0" borderId="0" xfId="1" applyNumberFormat="1" applyFont="1" applyAlignment="1"/>
    <xf numFmtId="165" fontId="89" fillId="0" borderId="0" xfId="1" applyNumberFormat="1" applyFont="1" applyAlignment="1" applyProtection="1"/>
    <xf numFmtId="0" fontId="53" fillId="2" borderId="6" xfId="0" applyFont="1" applyFill="1" applyBorder="1" applyAlignment="1" applyProtection="1"/>
    <xf numFmtId="168" fontId="89" fillId="0" borderId="0" xfId="1" applyNumberFormat="1" applyFont="1" applyAlignment="1" applyProtection="1"/>
    <xf numFmtId="0" fontId="5" fillId="0" borderId="22" xfId="0" applyNumberFormat="1" applyFont="1" applyFill="1" applyBorder="1" applyAlignment="1" applyProtection="1">
      <alignment vertical="center" wrapText="1"/>
      <protection locked="0"/>
    </xf>
    <xf numFmtId="0" fontId="56" fillId="0" borderId="0" xfId="1" applyNumberFormat="1" applyFont="1" applyBorder="1" applyAlignment="1" applyProtection="1">
      <alignment horizontal="center" vertical="center"/>
    </xf>
    <xf numFmtId="49" fontId="56" fillId="0" borderId="9" xfId="1" applyNumberFormat="1" applyFont="1" applyBorder="1" applyAlignment="1" applyProtection="1">
      <alignment horizontal="center" vertical="center"/>
    </xf>
    <xf numFmtId="165" fontId="56" fillId="0" borderId="0" xfId="234" applyNumberFormat="1" applyFont="1" applyFill="1" applyBorder="1" applyAlignment="1" applyProtection="1">
      <alignment horizontal="right" vertical="center" wrapText="1"/>
      <protection locked="0"/>
    </xf>
    <xf numFmtId="0" fontId="56" fillId="0" borderId="9" xfId="1" applyNumberFormat="1" applyFont="1" applyFill="1" applyBorder="1" applyAlignment="1" applyProtection="1">
      <alignment vertical="center" wrapText="1"/>
    </xf>
    <xf numFmtId="0" fontId="6" fillId="0" borderId="22" xfId="0" applyNumberFormat="1" applyFont="1" applyFill="1" applyBorder="1" applyAlignment="1" applyProtection="1">
      <alignment vertical="center" wrapText="1"/>
      <protection locked="0"/>
    </xf>
    <xf numFmtId="0" fontId="19" fillId="0" borderId="22" xfId="0" applyNumberFormat="1" applyFont="1" applyFill="1" applyBorder="1" applyAlignment="1" applyProtection="1">
      <alignment vertical="center" wrapText="1"/>
      <protection locked="0"/>
    </xf>
    <xf numFmtId="0" fontId="56" fillId="0" borderId="5" xfId="1" applyNumberFormat="1" applyFont="1" applyBorder="1" applyAlignment="1" applyProtection="1">
      <alignment horizontal="center" vertical="center" wrapText="1"/>
    </xf>
    <xf numFmtId="0" fontId="101" fillId="0" borderId="0" xfId="0" applyFont="1" applyAlignment="1" applyProtection="1">
      <alignment horizont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102" fillId="0" borderId="0" xfId="1" applyNumberFormat="1" applyFont="1" applyAlignment="1" applyProtection="1">
      <alignment horizontal="center" vertical="center" wrapText="1"/>
    </xf>
    <xf numFmtId="0" fontId="56" fillId="0" borderId="7" xfId="1" applyNumberFormat="1" applyFont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vertical="center" wrapText="1"/>
      <protection locked="0"/>
    </xf>
    <xf numFmtId="0" fontId="56" fillId="0" borderId="5" xfId="1" applyNumberFormat="1" applyFont="1" applyFill="1" applyBorder="1" applyAlignment="1" applyProtection="1">
      <alignment horizontal="center" vertical="center" wrapText="1"/>
    </xf>
    <xf numFmtId="0" fontId="53" fillId="2" borderId="7" xfId="0" applyFont="1" applyFill="1" applyBorder="1" applyProtection="1"/>
    <xf numFmtId="0" fontId="71" fillId="0" borderId="0" xfId="0" applyFont="1" applyAlignment="1">
      <alignment horizontal="center" vertical="center"/>
    </xf>
    <xf numFmtId="0" fontId="56" fillId="0" borderId="1" xfId="1" applyNumberFormat="1" applyFont="1" applyBorder="1" applyAlignment="1" applyProtection="1">
      <alignment horizontal="center" vertical="center" wrapText="1"/>
    </xf>
    <xf numFmtId="0" fontId="62" fillId="0" borderId="0" xfId="1" applyNumberFormat="1" applyFont="1" applyFill="1" applyBorder="1" applyAlignment="1" applyProtection="1">
      <alignment vertical="center" wrapText="1"/>
    </xf>
    <xf numFmtId="0" fontId="103" fillId="0" borderId="0" xfId="0" applyNumberFormat="1" applyFont="1" applyAlignment="1">
      <alignment vertical="center" wrapText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 applyAlignment="1">
      <alignment horizontal="center"/>
    </xf>
    <xf numFmtId="0" fontId="97" fillId="0" borderId="1" xfId="0" applyFont="1" applyBorder="1" applyAlignment="1">
      <alignment horizontal="center" vertical="center"/>
    </xf>
    <xf numFmtId="0" fontId="99" fillId="0" borderId="1" xfId="269" applyBorder="1" applyAlignment="1">
      <alignment horizontal="center" vertical="center" wrapText="1"/>
    </xf>
    <xf numFmtId="0" fontId="56" fillId="0" borderId="5" xfId="1" applyNumberFormat="1" applyFont="1" applyBorder="1" applyAlignment="1" applyProtection="1">
      <alignment horizontal="center" vertical="center" wrapText="1"/>
    </xf>
    <xf numFmtId="0" fontId="56" fillId="0" borderId="6" xfId="1" applyNumberFormat="1" applyFont="1" applyBorder="1" applyAlignment="1" applyProtection="1">
      <alignment horizontal="center" vertical="center" wrapText="1"/>
    </xf>
    <xf numFmtId="0" fontId="56" fillId="0" borderId="7" xfId="1" applyNumberFormat="1" applyFont="1" applyBorder="1" applyAlignment="1" applyProtection="1">
      <alignment horizontal="center" vertical="center" wrapText="1"/>
    </xf>
    <xf numFmtId="0" fontId="56" fillId="0" borderId="7" xfId="1" applyNumberFormat="1" applyFont="1" applyBorder="1" applyAlignment="1" applyProtection="1">
      <alignment horizontal="center" vertical="center"/>
    </xf>
    <xf numFmtId="0" fontId="100" fillId="0" borderId="0" xfId="269" applyFont="1" applyFill="1" applyAlignment="1">
      <alignment horizontal="center" vertical="center"/>
    </xf>
    <xf numFmtId="0" fontId="104" fillId="0" borderId="0" xfId="269" applyFont="1" applyAlignment="1" applyProtection="1">
      <alignment horizontal="center" vertical="center"/>
    </xf>
    <xf numFmtId="0" fontId="65" fillId="5" borderId="0" xfId="12" applyFont="1" applyFill="1" applyAlignment="1">
      <alignment horizontal="center"/>
    </xf>
  </cellXfs>
  <cellStyles count="270">
    <cellStyle name="20 % - Accent1" xfId="32" builtinId="30" customBuiltin="1"/>
    <cellStyle name="20 % - Accent1 2" xfId="93"/>
    <cellStyle name="20 % - Accent1 2 2" xfId="105"/>
    <cellStyle name="20 % - Accent1 2 2 2" xfId="219"/>
    <cellStyle name="20 % - Accent1 2 3" xfId="207"/>
    <cellStyle name="20 % - Accent1 3" xfId="163"/>
    <cellStyle name="20 % - Accent2" xfId="36" builtinId="34" customBuiltin="1"/>
    <cellStyle name="20 % - Accent2 2" xfId="95"/>
    <cellStyle name="20 % - Accent2 2 2" xfId="106"/>
    <cellStyle name="20 % - Accent2 2 2 2" xfId="220"/>
    <cellStyle name="20 % - Accent2 2 3" xfId="209"/>
    <cellStyle name="20 % - Accent2 3" xfId="165"/>
    <cellStyle name="20 % - Accent3" xfId="40" builtinId="38" customBuiltin="1"/>
    <cellStyle name="20 % - Accent3 2" xfId="97"/>
    <cellStyle name="20 % - Accent3 2 2" xfId="107"/>
    <cellStyle name="20 % - Accent3 2 2 2" xfId="221"/>
    <cellStyle name="20 % - Accent3 2 3" xfId="211"/>
    <cellStyle name="20 % - Accent3 3" xfId="167"/>
    <cellStyle name="20 % - Accent4" xfId="44" builtinId="42" customBuiltin="1"/>
    <cellStyle name="20 % - Accent4 2" xfId="99"/>
    <cellStyle name="20 % - Accent4 2 2" xfId="108"/>
    <cellStyle name="20 % - Accent4 2 2 2" xfId="222"/>
    <cellStyle name="20 % - Accent4 2 3" xfId="213"/>
    <cellStyle name="20 % - Accent4 3" xfId="169"/>
    <cellStyle name="20 % - Accent5" xfId="48" builtinId="46" customBuiltin="1"/>
    <cellStyle name="20 % - Accent5 2" xfId="101"/>
    <cellStyle name="20 % - Accent5 2 2" xfId="109"/>
    <cellStyle name="20 % - Accent5 2 2 2" xfId="223"/>
    <cellStyle name="20 % - Accent5 2 3" xfId="215"/>
    <cellStyle name="20 % - Accent5 3" xfId="171"/>
    <cellStyle name="20 % - Accent6" xfId="52" builtinId="50" customBuiltin="1"/>
    <cellStyle name="20 % - Accent6 2" xfId="103"/>
    <cellStyle name="20 % - Accent6 2 2" xfId="110"/>
    <cellStyle name="20 % - Accent6 2 2 2" xfId="224"/>
    <cellStyle name="20 % - Accent6 2 3" xfId="217"/>
    <cellStyle name="20 % - Accent6 3" xfId="173"/>
    <cellStyle name="40 % - Accent1" xfId="33" builtinId="31" customBuiltin="1"/>
    <cellStyle name="40 % - Accent1 2" xfId="94"/>
    <cellStyle name="40 % - Accent1 2 2" xfId="111"/>
    <cellStyle name="40 % - Accent1 2 2 2" xfId="225"/>
    <cellStyle name="40 % - Accent1 2 3" xfId="208"/>
    <cellStyle name="40 % - Accent1 3" xfId="164"/>
    <cellStyle name="40 % - Accent2" xfId="37" builtinId="35" customBuiltin="1"/>
    <cellStyle name="40 % - Accent2 2" xfId="96"/>
    <cellStyle name="40 % - Accent2 2 2" xfId="112"/>
    <cellStyle name="40 % - Accent2 2 2 2" xfId="226"/>
    <cellStyle name="40 % - Accent2 2 3" xfId="210"/>
    <cellStyle name="40 % - Accent2 3" xfId="166"/>
    <cellStyle name="40 % - Accent3" xfId="41" builtinId="39" customBuiltin="1"/>
    <cellStyle name="40 % - Accent3 2" xfId="98"/>
    <cellStyle name="40 % - Accent3 2 2" xfId="113"/>
    <cellStyle name="40 % - Accent3 2 2 2" xfId="227"/>
    <cellStyle name="40 % - Accent3 2 3" xfId="212"/>
    <cellStyle name="40 % - Accent3 3" xfId="168"/>
    <cellStyle name="40 % - Accent4" xfId="45" builtinId="43" customBuiltin="1"/>
    <cellStyle name="40 % - Accent4 2" xfId="100"/>
    <cellStyle name="40 % - Accent4 2 2" xfId="114"/>
    <cellStyle name="40 % - Accent4 2 2 2" xfId="228"/>
    <cellStyle name="40 % - Accent4 2 3" xfId="214"/>
    <cellStyle name="40 % - Accent4 3" xfId="170"/>
    <cellStyle name="40 % - Accent5" xfId="49" builtinId="47" customBuiltin="1"/>
    <cellStyle name="40 % - Accent5 2" xfId="102"/>
    <cellStyle name="40 % - Accent5 2 2" xfId="115"/>
    <cellStyle name="40 % - Accent5 2 2 2" xfId="229"/>
    <cellStyle name="40 % - Accent5 2 3" xfId="216"/>
    <cellStyle name="40 % - Accent5 3" xfId="172"/>
    <cellStyle name="40 % - Accent6" xfId="53" builtinId="51" customBuiltin="1"/>
    <cellStyle name="40 % - Accent6 2" xfId="104"/>
    <cellStyle name="40 % - Accent6 2 2" xfId="116"/>
    <cellStyle name="40 % - Accent6 2 2 2" xfId="230"/>
    <cellStyle name="40 % - Accent6 2 3" xfId="218"/>
    <cellStyle name="40 % - Accent6 3" xfId="174"/>
    <cellStyle name="60 % - Accent1" xfId="34" builtinId="32" customBuiltin="1"/>
    <cellStyle name="60 % - Accent2" xfId="38" builtinId="36" customBuiltin="1"/>
    <cellStyle name="60 % - Accent3" xfId="42" builtinId="40" customBuiltin="1"/>
    <cellStyle name="60 % - Accent4" xfId="46" builtinId="44" customBuiltin="1"/>
    <cellStyle name="60 % - Accent5" xfId="50" builtinId="48" customBuiltin="1"/>
    <cellStyle name="60 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Avertissement" xfId="28" builtinId="11" customBuiltin="1"/>
    <cellStyle name="Calcul" xfId="25" builtinId="22" customBuiltin="1"/>
    <cellStyle name="Cellule liée" xfId="26" builtinId="24" customBuiltin="1"/>
    <cellStyle name="Commentaire 2" xfId="55"/>
    <cellStyle name="Commentaire 2 2" xfId="117"/>
    <cellStyle name="Commentaire 2 2 2" xfId="231"/>
    <cellStyle name="Commentaire 2 3" xfId="175"/>
    <cellStyle name="Commentaire 3" xfId="92"/>
    <cellStyle name="Commentaire 3 2" xfId="118"/>
    <cellStyle name="Commentaire 3 2 2" xfId="232"/>
    <cellStyle name="Commentaire 3 3" xfId="206"/>
    <cellStyle name="Entrée" xfId="23" builtinId="20" customBuiltin="1"/>
    <cellStyle name="Insatisfaisant" xfId="21" builtinId="27" customBuiltin="1"/>
    <cellStyle name="Lien hypertexte" xfId="269" builtinId="8"/>
    <cellStyle name="Milliers" xfId="1" builtinId="3"/>
    <cellStyle name="Milliers 2" xfId="6"/>
    <cellStyle name="Milliers 2 2" xfId="59"/>
    <cellStyle name="Milliers 2 2 2" xfId="120"/>
    <cellStyle name="Milliers 2 2 2 2" xfId="234"/>
    <cellStyle name="Milliers 2 2 3" xfId="178"/>
    <cellStyle name="Milliers 2 3" xfId="68"/>
    <cellStyle name="Milliers 2 3 2" xfId="121"/>
    <cellStyle name="Milliers 2 3 2 2" xfId="235"/>
    <cellStyle name="Milliers 2 3 3" xfId="184"/>
    <cellStyle name="Milliers 2 4" xfId="74"/>
    <cellStyle name="Milliers 2 4 2" xfId="122"/>
    <cellStyle name="Milliers 2 4 2 2" xfId="236"/>
    <cellStyle name="Milliers 2 4 3" xfId="190"/>
    <cellStyle name="Milliers 2 5" xfId="80"/>
    <cellStyle name="Milliers 2 5 2" xfId="123"/>
    <cellStyle name="Milliers 2 5 2 2" xfId="237"/>
    <cellStyle name="Milliers 2 5 3" xfId="196"/>
    <cellStyle name="Milliers 2 6" xfId="86"/>
    <cellStyle name="Milliers 2 6 2" xfId="124"/>
    <cellStyle name="Milliers 2 6 2 2" xfId="238"/>
    <cellStyle name="Milliers 2 6 3" xfId="202"/>
    <cellStyle name="Milliers 2 7" xfId="119"/>
    <cellStyle name="Milliers 2 7 2" xfId="233"/>
    <cellStyle name="Milliers 2 8" xfId="159"/>
    <cellStyle name="Milliers 3" xfId="3"/>
    <cellStyle name="Milliers 4" xfId="13"/>
    <cellStyle name="Milliers 4 2" xfId="62"/>
    <cellStyle name="Milliers 4 2 2" xfId="126"/>
    <cellStyle name="Milliers 4 2 2 2" xfId="240"/>
    <cellStyle name="Milliers 4 2 3" xfId="181"/>
    <cellStyle name="Milliers 4 3" xfId="71"/>
    <cellStyle name="Milliers 4 3 2" xfId="127"/>
    <cellStyle name="Milliers 4 3 2 2" xfId="241"/>
    <cellStyle name="Milliers 4 3 3" xfId="187"/>
    <cellStyle name="Milliers 4 4" xfId="77"/>
    <cellStyle name="Milliers 4 4 2" xfId="128"/>
    <cellStyle name="Milliers 4 4 2 2" xfId="242"/>
    <cellStyle name="Milliers 4 4 3" xfId="193"/>
    <cellStyle name="Milliers 4 5" xfId="83"/>
    <cellStyle name="Milliers 4 5 2" xfId="129"/>
    <cellStyle name="Milliers 4 5 2 2" xfId="243"/>
    <cellStyle name="Milliers 4 5 3" xfId="199"/>
    <cellStyle name="Milliers 4 6" xfId="89"/>
    <cellStyle name="Milliers 4 6 2" xfId="130"/>
    <cellStyle name="Milliers 4 6 2 2" xfId="244"/>
    <cellStyle name="Milliers 4 6 3" xfId="205"/>
    <cellStyle name="Milliers 4 7" xfId="125"/>
    <cellStyle name="Milliers 4 7 2" xfId="239"/>
    <cellStyle name="Milliers 4 8" xfId="162"/>
    <cellStyle name="Milliers 5" xfId="56"/>
    <cellStyle name="Neutre" xfId="22" builtinId="28" customBuiltin="1"/>
    <cellStyle name="Normal" xfId="0" builtinId="0"/>
    <cellStyle name="Normal 2" xfId="5"/>
    <cellStyle name="Normal 2 2" xfId="14"/>
    <cellStyle name="Normal 2 3" xfId="58"/>
    <cellStyle name="Normal 2 3 2" xfId="132"/>
    <cellStyle name="Normal 2 3 2 2" xfId="246"/>
    <cellStyle name="Normal 2 3 3" xfId="177"/>
    <cellStyle name="Normal 2 4" xfId="67"/>
    <cellStyle name="Normal 2 4 2" xfId="133"/>
    <cellStyle name="Normal 2 4 2 2" xfId="247"/>
    <cellStyle name="Normal 2 4 3" xfId="183"/>
    <cellStyle name="Normal 2 5" xfId="73"/>
    <cellStyle name="Normal 2 5 2" xfId="134"/>
    <cellStyle name="Normal 2 5 2 2" xfId="248"/>
    <cellStyle name="Normal 2 5 3" xfId="189"/>
    <cellStyle name="Normal 2 6" xfId="79"/>
    <cellStyle name="Normal 2 6 2" xfId="135"/>
    <cellStyle name="Normal 2 6 2 2" xfId="249"/>
    <cellStyle name="Normal 2 6 3" xfId="195"/>
    <cellStyle name="Normal 2 7" xfId="85"/>
    <cellStyle name="Normal 2 7 2" xfId="136"/>
    <cellStyle name="Normal 2 7 2 2" xfId="250"/>
    <cellStyle name="Normal 2 7 3" xfId="201"/>
    <cellStyle name="Normal 2 8" xfId="131"/>
    <cellStyle name="Normal 2 8 2" xfId="245"/>
    <cellStyle name="Normal 2 9" xfId="158"/>
    <cellStyle name="Normal 2_PPI VILLE DOB 2018" xfId="63"/>
    <cellStyle name="Normal 3" xfId="2"/>
    <cellStyle name="Normal 4" xfId="4"/>
    <cellStyle name="Normal 4 2" xfId="57"/>
    <cellStyle name="Normal 4 2 2" xfId="138"/>
    <cellStyle name="Normal 4 2 2 2" xfId="252"/>
    <cellStyle name="Normal 4 2 3" xfId="176"/>
    <cellStyle name="Normal 4 3" xfId="66"/>
    <cellStyle name="Normal 4 3 2" xfId="139"/>
    <cellStyle name="Normal 4 3 2 2" xfId="253"/>
    <cellStyle name="Normal 4 3 3" xfId="182"/>
    <cellStyle name="Normal 4 4" xfId="72"/>
    <cellStyle name="Normal 4 4 2" xfId="140"/>
    <cellStyle name="Normal 4 4 2 2" xfId="254"/>
    <cellStyle name="Normal 4 4 3" xfId="188"/>
    <cellStyle name="Normal 4 5" xfId="78"/>
    <cellStyle name="Normal 4 5 2" xfId="141"/>
    <cellStyle name="Normal 4 5 2 2" xfId="255"/>
    <cellStyle name="Normal 4 5 3" xfId="194"/>
    <cellStyle name="Normal 4 6" xfId="84"/>
    <cellStyle name="Normal 4 6 2" xfId="142"/>
    <cellStyle name="Normal 4 6 2 2" xfId="256"/>
    <cellStyle name="Normal 4 6 3" xfId="200"/>
    <cellStyle name="Normal 4 7" xfId="137"/>
    <cellStyle name="Normal 4 7 2" xfId="251"/>
    <cellStyle name="Normal 4 8" xfId="157"/>
    <cellStyle name="Normal 4_PPI VILLE DOB 2018" xfId="64"/>
    <cellStyle name="Normal 5" xfId="12"/>
    <cellStyle name="Normal 5 2" xfId="61"/>
    <cellStyle name="Normal 5 2 2" xfId="144"/>
    <cellStyle name="Normal 5 2 2 2" xfId="258"/>
    <cellStyle name="Normal 5 2 3" xfId="180"/>
    <cellStyle name="Normal 5 3" xfId="70"/>
    <cellStyle name="Normal 5 3 2" xfId="145"/>
    <cellStyle name="Normal 5 3 2 2" xfId="259"/>
    <cellStyle name="Normal 5 3 3" xfId="186"/>
    <cellStyle name="Normal 5 4" xfId="76"/>
    <cellStyle name="Normal 5 4 2" xfId="146"/>
    <cellStyle name="Normal 5 4 2 2" xfId="260"/>
    <cellStyle name="Normal 5 4 3" xfId="192"/>
    <cellStyle name="Normal 5 5" xfId="82"/>
    <cellStyle name="Normal 5 5 2" xfId="147"/>
    <cellStyle name="Normal 5 5 2 2" xfId="261"/>
    <cellStyle name="Normal 5 5 3" xfId="198"/>
    <cellStyle name="Normal 5 6" xfId="88"/>
    <cellStyle name="Normal 5 6 2" xfId="148"/>
    <cellStyle name="Normal 5 6 2 2" xfId="262"/>
    <cellStyle name="Normal 5 6 3" xfId="204"/>
    <cellStyle name="Normal 5 7" xfId="143"/>
    <cellStyle name="Normal 5 7 2" xfId="257"/>
    <cellStyle name="Normal 5 8" xfId="161"/>
    <cellStyle name="Normal 5_PPI VILLE DOB 2018" xfId="65"/>
    <cellStyle name="Normal 6" xfId="90"/>
    <cellStyle name="Normal 6 2" xfId="149"/>
    <cellStyle name="Normal 7" xfId="8"/>
    <cellStyle name="Normal 8" xfId="91"/>
    <cellStyle name="Normal 8 2" xfId="150"/>
    <cellStyle name="Pourcentage 2" xfId="7"/>
    <cellStyle name="Pourcentage 2 2" xfId="60"/>
    <cellStyle name="Pourcentage 2 2 2" xfId="152"/>
    <cellStyle name="Pourcentage 2 2 2 2" xfId="264"/>
    <cellStyle name="Pourcentage 2 2 3" xfId="179"/>
    <cellStyle name="Pourcentage 2 3" xfId="69"/>
    <cellStyle name="Pourcentage 2 3 2" xfId="153"/>
    <cellStyle name="Pourcentage 2 3 2 2" xfId="265"/>
    <cellStyle name="Pourcentage 2 3 3" xfId="185"/>
    <cellStyle name="Pourcentage 2 4" xfId="75"/>
    <cellStyle name="Pourcentage 2 4 2" xfId="154"/>
    <cellStyle name="Pourcentage 2 4 2 2" xfId="266"/>
    <cellStyle name="Pourcentage 2 4 3" xfId="191"/>
    <cellStyle name="Pourcentage 2 5" xfId="81"/>
    <cellStyle name="Pourcentage 2 5 2" xfId="155"/>
    <cellStyle name="Pourcentage 2 5 2 2" xfId="267"/>
    <cellStyle name="Pourcentage 2 5 3" xfId="197"/>
    <cellStyle name="Pourcentage 2 6" xfId="87"/>
    <cellStyle name="Pourcentage 2 6 2" xfId="156"/>
    <cellStyle name="Pourcentage 2 6 2 2" xfId="268"/>
    <cellStyle name="Pourcentage 2 6 3" xfId="203"/>
    <cellStyle name="Pourcentage 2 7" xfId="151"/>
    <cellStyle name="Pourcentage 2 7 2" xfId="263"/>
    <cellStyle name="Pourcentage 2 8" xfId="160"/>
    <cellStyle name="Satisfaisant" xfId="20" builtinId="26" customBuiltin="1"/>
    <cellStyle name="Sortie" xfId="24" builtinId="21" customBuiltin="1"/>
    <cellStyle name="Style130" xfId="9"/>
    <cellStyle name="Style131" xfId="10"/>
    <cellStyle name="Style161" xfId="11"/>
    <cellStyle name="Texte explicatif" xfId="29" builtinId="53" customBuiltin="1"/>
    <cellStyle name="Titre" xfId="15" builtinId="15" customBuiltin="1"/>
    <cellStyle name="Titre 1" xfId="16" builtinId="16" customBuiltin="1"/>
    <cellStyle name="Titre 2" xfId="17" builtinId="17" customBuiltin="1"/>
    <cellStyle name="Titre 3" xfId="18" builtinId="18" customBuiltin="1"/>
    <cellStyle name="Titre 4" xfId="19" builtinId="19" customBuiltin="1"/>
    <cellStyle name="Total" xfId="30" builtinId="25" customBuiltin="1"/>
    <cellStyle name="Vérification" xfId="27" builtinId="23" customBuiltin="1"/>
  </cellStyles>
  <dxfs count="3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0"/>
      </font>
    </dxf>
    <dxf>
      <font>
        <color theme="3" tint="0.39994506668294322"/>
      </font>
      <fill>
        <patternFill patternType="none">
          <bgColor auto="1"/>
        </patternFill>
      </fill>
    </dxf>
    <dxf>
      <font>
        <b/>
        <i val="0"/>
        <color auto="1"/>
      </font>
      <fill>
        <patternFill patternType="none">
          <bgColor auto="1"/>
        </patternFill>
      </fill>
    </dxf>
    <dxf>
      <font>
        <color theme="3" tint="0.39994506668294322"/>
      </font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numFmt numFmtId="172" formatCode="* @"/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font>
        <color rgb="FFFF0000"/>
      </font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numFmt numFmtId="172" formatCode="* @"/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numFmt numFmtId="172" formatCode="* @"/>
    </dxf>
    <dxf>
      <font>
        <color theme="1"/>
      </font>
      <fill>
        <patternFill>
          <bgColor rgb="FFFF0000"/>
        </patternFill>
      </fill>
    </dxf>
    <dxf>
      <numFmt numFmtId="172" formatCode="* @"/>
    </dxf>
    <dxf>
      <font>
        <b/>
        <i val="0"/>
      </font>
    </dxf>
    <dxf>
      <font>
        <b/>
        <i val="0"/>
        <color theme="3" tint="0.39994506668294322"/>
      </font>
      <fill>
        <patternFill patternType="none">
          <bgColor auto="1"/>
        </patternFill>
      </fill>
    </dxf>
    <dxf>
      <font>
        <color theme="3" tint="0.39994506668294322"/>
      </font>
      <fill>
        <patternFill patternType="none">
          <bgColor auto="1"/>
        </patternFill>
      </fill>
    </dxf>
    <dxf>
      <numFmt numFmtId="172" formatCode="* @"/>
    </dxf>
  </dxfs>
  <tableStyles count="0" defaultTableStyle="TableStyleMedium9" defaultPivotStyle="PivotStyleLight16"/>
  <colors>
    <mruColors>
      <color rgb="FF5BC4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1224642</xdr:colOff>
      <xdr:row>0</xdr:row>
      <xdr:rowOff>108859</xdr:rowOff>
    </xdr:from>
    <xdr:to>
      <xdr:col>11</xdr:col>
      <xdr:colOff>897342</xdr:colOff>
      <xdr:row>5</xdr:row>
      <xdr:rowOff>2</xdr:rowOff>
    </xdr:to>
    <xdr:sp macro="[0]!Affichage" textlink="">
      <xdr:nvSpPr>
        <xdr:cNvPr id="8" name="Rectangle à coins arrondis 7"/>
        <xdr:cNvSpPr/>
      </xdr:nvSpPr>
      <xdr:spPr>
        <a:xfrm>
          <a:off x="11933463" y="108859"/>
          <a:ext cx="2149200" cy="816429"/>
        </a:xfrm>
        <a:prstGeom prst="roundRect">
          <a:avLst/>
        </a:prstGeom>
        <a:solidFill>
          <a:srgbClr val="5BC4F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att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Paramètres d'affichage</a:t>
          </a:r>
          <a:endParaRPr lang="fr-FR" sz="2000">
            <a:effectLst/>
          </a:endParaRP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285751</xdr:colOff>
      <xdr:row>1</xdr:row>
      <xdr:rowOff>122463</xdr:rowOff>
    </xdr:from>
    <xdr:to>
      <xdr:col>3</xdr:col>
      <xdr:colOff>298630</xdr:colOff>
      <xdr:row>5</xdr:row>
      <xdr:rowOff>176892</xdr:rowOff>
    </xdr:to>
    <xdr:sp macro="[0]!Traitements" textlink="">
      <xdr:nvSpPr>
        <xdr:cNvPr id="23" name="Rectangle à coins arrondis 22"/>
        <xdr:cNvSpPr/>
      </xdr:nvSpPr>
      <xdr:spPr>
        <a:xfrm>
          <a:off x="285751" y="285749"/>
          <a:ext cx="2149200" cy="816429"/>
        </a:xfrm>
        <a:prstGeom prst="roundRect">
          <a:avLst/>
        </a:prstGeom>
        <a:solidFill>
          <a:srgbClr val="5BC4F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att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Traitements</a:t>
          </a:r>
          <a:r>
            <a:rPr lang="fr-FR" sz="20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PPI</a:t>
          </a:r>
          <a:endParaRPr lang="fr-FR" sz="2000">
            <a:effectLst/>
          </a:endParaRPr>
        </a:p>
        <a:p>
          <a:pPr algn="l"/>
          <a:endParaRPr lang="fr-FR" sz="1100"/>
        </a:p>
      </xdr:txBody>
    </xdr:sp>
    <xdr:clientData/>
  </xdr:twoCellAnchor>
  <xdr:twoCellAnchor editAs="absolute">
    <xdr:from>
      <xdr:col>11</xdr:col>
      <xdr:colOff>1200152</xdr:colOff>
      <xdr:row>0</xdr:row>
      <xdr:rowOff>111579</xdr:rowOff>
    </xdr:from>
    <xdr:to>
      <xdr:col>11</xdr:col>
      <xdr:colOff>3349352</xdr:colOff>
      <xdr:row>5</xdr:row>
      <xdr:rowOff>2722</xdr:rowOff>
    </xdr:to>
    <xdr:sp macro="[0]!recherche" textlink="">
      <xdr:nvSpPr>
        <xdr:cNvPr id="24" name="bouton_rechercher"/>
        <xdr:cNvSpPr/>
      </xdr:nvSpPr>
      <xdr:spPr>
        <a:xfrm>
          <a:off x="14385473" y="111579"/>
          <a:ext cx="2149200" cy="816429"/>
        </a:xfrm>
        <a:prstGeom prst="roundRect">
          <a:avLst/>
        </a:prstGeom>
        <a:solidFill>
          <a:srgbClr val="5BC4F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att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Rechercher dans le tableau</a:t>
          </a:r>
        </a:p>
      </xdr:txBody>
    </xdr:sp>
    <xdr:clientData/>
  </xdr:twoCellAnchor>
  <xdr:twoCellAnchor editAs="absolute">
    <xdr:from>
      <xdr:col>11</xdr:col>
      <xdr:colOff>1216479</xdr:colOff>
      <xdr:row>0</xdr:row>
      <xdr:rowOff>127907</xdr:rowOff>
    </xdr:from>
    <xdr:to>
      <xdr:col>11</xdr:col>
      <xdr:colOff>3365679</xdr:colOff>
      <xdr:row>5</xdr:row>
      <xdr:rowOff>19050</xdr:rowOff>
    </xdr:to>
    <xdr:sp macro="[0]!annuler" textlink="">
      <xdr:nvSpPr>
        <xdr:cNvPr id="25" name="bouton_annuler" hidden="1"/>
        <xdr:cNvSpPr/>
      </xdr:nvSpPr>
      <xdr:spPr>
        <a:xfrm>
          <a:off x="14401800" y="127907"/>
          <a:ext cx="2149200" cy="816429"/>
        </a:xfrm>
        <a:prstGeom prst="roundRect">
          <a:avLst/>
        </a:prstGeom>
        <a:solidFill>
          <a:srgbClr val="5BC4F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atte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Annuler</a:t>
          </a:r>
          <a:r>
            <a:rPr lang="fr-FR" sz="2000" baseline="0"/>
            <a:t> la recherche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5%20-%20Budget\Encadrement\PPI\1-%20Agglo\2019\5-%20PPI%20pour%20BP\PPI_AGGLO_2019-2021_BP%20-%20Cop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siroy\Desktop\PPI_VILLE_2018-2020_compilation%20(Enregistr&#233;%20automatiquement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 Dépenses"/>
      <sheetName val="Focus 204"/>
      <sheetName val="BASE_PREPA"/>
      <sheetName val="BASE"/>
      <sheetName val="BASE_N4"/>
      <sheetName val="Feuil1"/>
      <sheetName val="IMPUTATIONS NVLLES DEPENSES"/>
      <sheetName val="Export BP 2019"/>
      <sheetName val="Liste S.O."/>
      <sheetName val="PRINCIPAL"/>
      <sheetName val="Tableaux pour DOB"/>
      <sheetName val="Simu réal. inv. bg principal"/>
      <sheetName val="EAU POTABLE"/>
      <sheetName val="Simu réal. inv. BA eau potable"/>
      <sheetName val="ASSAINISSEMENT"/>
      <sheetName val="Simu réal. inv. BA assainiss."/>
      <sheetName val="TRANSPORTS"/>
      <sheetName val="Simu réal. inv. BA transports"/>
      <sheetName val="DECHETS"/>
      <sheetName val="Simu réal. inv. BA déchets"/>
      <sheetName val="AERODROME"/>
      <sheetName val="COMPL AQUA"/>
      <sheetName val="COMPL CULTUREL"/>
      <sheetName val="Feuil2"/>
      <sheetName val="Financement CCS"/>
      <sheetName val="Financement Equip."/>
      <sheetName val="Grands équipements"/>
      <sheetName val="RESTAURATION"/>
      <sheetName val="RESTAURATION AP-CP"/>
      <sheetName val="ARCHEOLOGIE"/>
      <sheetName val="PPI_AGGLO_2019-2021_BP - Copie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>
        <row r="2">
          <cell r="E2" t="str">
            <v>2018</v>
          </cell>
        </row>
        <row r="3">
          <cell r="E3">
            <v>2019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I VILLE DOB 2018"/>
      <sheetName val="PPI VILLE DOB 2018_NOUVEAU"/>
      <sheetName val="PPI VILLE DOB 2018_NOUVEAU (2)"/>
      <sheetName val="LISTE S.O."/>
      <sheetName val="BASE"/>
      <sheetName val="BASE_PREPA"/>
      <sheetName val="Tableau pour note DOB"/>
      <sheetName val="Tab note DOB"/>
      <sheetName val="Explication DOB17-18"/>
      <sheetName val="Réalisation PPI"/>
      <sheetName val="Feuil1"/>
      <sheetName val="CONTROLE DES IMPUTATION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Budget (Code)</v>
          </cell>
          <cell r="B1" t="str">
            <v>Sens</v>
          </cell>
          <cell r="C1" t="str">
            <v>Type de mouvement</v>
          </cell>
          <cell r="D1" t="str">
            <v>Section</v>
          </cell>
          <cell r="E1" t="str">
            <v>Super-opération (Code)</v>
          </cell>
          <cell r="F1" t="str">
            <v>Opération (Code)</v>
          </cell>
          <cell r="G1" t="str">
            <v>Sous Rubrique (Code)</v>
          </cell>
          <cell r="H1" t="str">
            <v>Nature (Code)</v>
          </cell>
          <cell r="I1" t="str">
            <v>Chapitre (Code)</v>
          </cell>
          <cell r="J1" t="str">
            <v>Antenne (Code)</v>
          </cell>
          <cell r="K1" t="str">
            <v>Service (Code)</v>
          </cell>
          <cell r="L1" t="str">
            <v>Exercice</v>
          </cell>
          <cell r="M1" t="str">
            <v>Montant du BP (Statistiques)</v>
          </cell>
          <cell r="N1" t="str">
            <v>Montant du BS (Statistiques)</v>
          </cell>
          <cell r="O1" t="str">
            <v>Montant des reports de crédit (Statistiq</v>
          </cell>
          <cell r="P1" t="str">
            <v>Total budgété (Statistiques)</v>
          </cell>
          <cell r="Q1" t="str">
            <v>Montant des AS (Statistiques)</v>
          </cell>
          <cell r="R1" t="str">
            <v>Montant mandaté (Statistiques)</v>
          </cell>
          <cell r="S1" t="str">
            <v>Montant des ENS (Statistiques)</v>
          </cell>
          <cell r="T1" t="str">
            <v>Imputation</v>
          </cell>
        </row>
        <row r="2">
          <cell r="A2" t="str">
            <v>21</v>
          </cell>
          <cell r="B2" t="str">
            <v>D</v>
          </cell>
          <cell r="C2" t="str">
            <v>O</v>
          </cell>
          <cell r="D2" t="str">
            <v>I</v>
          </cell>
          <cell r="E2" t="str">
            <v xml:space="preserve"> </v>
          </cell>
          <cell r="F2" t="str">
            <v xml:space="preserve"> </v>
          </cell>
          <cell r="G2" t="str">
            <v>01</v>
          </cell>
          <cell r="H2" t="str">
            <v>192</v>
          </cell>
          <cell r="I2" t="str">
            <v>040</v>
          </cell>
          <cell r="J2" t="str">
            <v xml:space="preserve"> </v>
          </cell>
          <cell r="K2" t="str">
            <v>FINA</v>
          </cell>
          <cell r="L2" t="str">
            <v>2014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50813.01</v>
          </cell>
          <cell r="S2">
            <v>0</v>
          </cell>
          <cell r="T2" t="str">
            <v>2018- - -01-192-040- -FINA</v>
          </cell>
        </row>
        <row r="3">
          <cell r="A3" t="str">
            <v>21</v>
          </cell>
          <cell r="B3" t="str">
            <v>D</v>
          </cell>
          <cell r="C3" t="str">
            <v>O</v>
          </cell>
          <cell r="D3" t="str">
            <v>I</v>
          </cell>
          <cell r="E3" t="str">
            <v xml:space="preserve"> </v>
          </cell>
          <cell r="F3" t="str">
            <v xml:space="preserve"> </v>
          </cell>
          <cell r="G3" t="str">
            <v>01</v>
          </cell>
          <cell r="H3" t="str">
            <v>192</v>
          </cell>
          <cell r="I3" t="str">
            <v>040</v>
          </cell>
          <cell r="J3" t="str">
            <v xml:space="preserve"> </v>
          </cell>
          <cell r="K3" t="str">
            <v>FINA</v>
          </cell>
          <cell r="L3" t="str">
            <v>2015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830630.78</v>
          </cell>
          <cell r="S3">
            <v>0</v>
          </cell>
          <cell r="T3" t="str">
            <v>2018- - -01-192-040- -FINA</v>
          </cell>
        </row>
        <row r="4">
          <cell r="A4" t="str">
            <v>21</v>
          </cell>
          <cell r="B4" t="str">
            <v>D</v>
          </cell>
          <cell r="C4" t="str">
            <v>O</v>
          </cell>
          <cell r="D4" t="str">
            <v>I</v>
          </cell>
          <cell r="E4" t="str">
            <v xml:space="preserve"> </v>
          </cell>
          <cell r="F4" t="str">
            <v xml:space="preserve"> </v>
          </cell>
          <cell r="G4" t="str">
            <v>01</v>
          </cell>
          <cell r="H4" t="str">
            <v>192</v>
          </cell>
          <cell r="I4" t="str">
            <v>040</v>
          </cell>
          <cell r="J4" t="str">
            <v xml:space="preserve"> </v>
          </cell>
          <cell r="K4" t="str">
            <v>FINA</v>
          </cell>
          <cell r="L4" t="str">
            <v>2016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64236.26</v>
          </cell>
          <cell r="S4">
            <v>0</v>
          </cell>
          <cell r="T4" t="str">
            <v>2018- - -01-192-040- -FINA</v>
          </cell>
        </row>
        <row r="5">
          <cell r="A5" t="str">
            <v>21</v>
          </cell>
          <cell r="B5" t="str">
            <v>D</v>
          </cell>
          <cell r="C5" t="str">
            <v>O</v>
          </cell>
          <cell r="D5" t="str">
            <v>I</v>
          </cell>
          <cell r="E5" t="str">
            <v xml:space="preserve"> </v>
          </cell>
          <cell r="F5" t="str">
            <v xml:space="preserve"> </v>
          </cell>
          <cell r="G5" t="str">
            <v>01</v>
          </cell>
          <cell r="H5" t="str">
            <v>192</v>
          </cell>
          <cell r="I5" t="str">
            <v>040</v>
          </cell>
          <cell r="J5" t="str">
            <v xml:space="preserve"> </v>
          </cell>
          <cell r="K5" t="str">
            <v>FINA</v>
          </cell>
          <cell r="L5" t="str">
            <v>2017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39342.28</v>
          </cell>
          <cell r="S5">
            <v>0</v>
          </cell>
          <cell r="T5" t="str">
            <v>2018- - -01-192-040- -FINA</v>
          </cell>
        </row>
        <row r="6">
          <cell r="A6" t="str">
            <v>21</v>
          </cell>
          <cell r="B6" t="str">
            <v>D</v>
          </cell>
          <cell r="C6" t="str">
            <v>O</v>
          </cell>
          <cell r="D6" t="str">
            <v>I</v>
          </cell>
          <cell r="E6" t="str">
            <v xml:space="preserve"> </v>
          </cell>
          <cell r="F6" t="str">
            <v xml:space="preserve"> </v>
          </cell>
          <cell r="G6" t="str">
            <v>020</v>
          </cell>
          <cell r="H6" t="str">
            <v>2158</v>
          </cell>
          <cell r="I6" t="str">
            <v>040</v>
          </cell>
          <cell r="J6" t="str">
            <v xml:space="preserve"> </v>
          </cell>
          <cell r="K6" t="str">
            <v>FINA</v>
          </cell>
          <cell r="L6" t="str">
            <v>2014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2934.89</v>
          </cell>
          <cell r="S6">
            <v>0</v>
          </cell>
          <cell r="T6" t="str">
            <v>2018- - -020-2158-040- -FINA</v>
          </cell>
        </row>
        <row r="7">
          <cell r="A7" t="str">
            <v>21</v>
          </cell>
          <cell r="B7" t="str">
            <v>D</v>
          </cell>
          <cell r="C7" t="str">
            <v>O</v>
          </cell>
          <cell r="D7" t="str">
            <v>I</v>
          </cell>
          <cell r="E7" t="str">
            <v xml:space="preserve"> </v>
          </cell>
          <cell r="F7" t="str">
            <v xml:space="preserve"> </v>
          </cell>
          <cell r="G7" t="str">
            <v>020</v>
          </cell>
          <cell r="H7" t="str">
            <v>2182</v>
          </cell>
          <cell r="I7" t="str">
            <v>040</v>
          </cell>
          <cell r="J7" t="str">
            <v xml:space="preserve"> </v>
          </cell>
          <cell r="K7" t="str">
            <v>FINA</v>
          </cell>
          <cell r="L7" t="str">
            <v>2014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4602.68</v>
          </cell>
          <cell r="S7">
            <v>0</v>
          </cell>
          <cell r="T7" t="str">
            <v>2018- - -020-2182-040- -FINA</v>
          </cell>
        </row>
        <row r="8">
          <cell r="A8" t="str">
            <v>21</v>
          </cell>
          <cell r="B8" t="str">
            <v>D</v>
          </cell>
          <cell r="C8" t="str">
            <v>O</v>
          </cell>
          <cell r="D8" t="str">
            <v>I</v>
          </cell>
          <cell r="E8" t="str">
            <v xml:space="preserve"> </v>
          </cell>
          <cell r="F8" t="str">
            <v xml:space="preserve"> </v>
          </cell>
          <cell r="G8" t="str">
            <v>020</v>
          </cell>
          <cell r="H8" t="str">
            <v>2313</v>
          </cell>
          <cell r="I8" t="str">
            <v>040</v>
          </cell>
          <cell r="J8" t="str">
            <v xml:space="preserve"> </v>
          </cell>
          <cell r="K8" t="str">
            <v>FINA</v>
          </cell>
          <cell r="L8" t="str">
            <v>2014</v>
          </cell>
          <cell r="M8">
            <v>400000</v>
          </cell>
          <cell r="N8">
            <v>0</v>
          </cell>
          <cell r="O8">
            <v>0</v>
          </cell>
          <cell r="P8">
            <v>400000</v>
          </cell>
          <cell r="Q8">
            <v>0</v>
          </cell>
          <cell r="R8">
            <v>73001.899999999994</v>
          </cell>
          <cell r="S8">
            <v>0</v>
          </cell>
          <cell r="T8" t="str">
            <v>2018- - -020-2313-040- -FINA</v>
          </cell>
        </row>
        <row r="9">
          <cell r="A9" t="str">
            <v>21</v>
          </cell>
          <cell r="B9" t="str">
            <v>D</v>
          </cell>
          <cell r="C9" t="str">
            <v>O</v>
          </cell>
          <cell r="D9" t="str">
            <v>I</v>
          </cell>
          <cell r="E9" t="str">
            <v xml:space="preserve"> </v>
          </cell>
          <cell r="F9" t="str">
            <v xml:space="preserve"> </v>
          </cell>
          <cell r="G9" t="str">
            <v>020</v>
          </cell>
          <cell r="H9" t="str">
            <v>2313</v>
          </cell>
          <cell r="I9" t="str">
            <v>040</v>
          </cell>
          <cell r="J9" t="str">
            <v xml:space="preserve"> </v>
          </cell>
          <cell r="K9" t="str">
            <v>FINA</v>
          </cell>
          <cell r="L9" t="str">
            <v>2015</v>
          </cell>
          <cell r="M9">
            <v>400000</v>
          </cell>
          <cell r="N9">
            <v>0</v>
          </cell>
          <cell r="O9">
            <v>0</v>
          </cell>
          <cell r="P9">
            <v>400000</v>
          </cell>
          <cell r="Q9">
            <v>0</v>
          </cell>
          <cell r="R9">
            <v>45535.77</v>
          </cell>
          <cell r="S9">
            <v>0</v>
          </cell>
          <cell r="T9" t="str">
            <v>2018- - -020-2313-040- -FINA</v>
          </cell>
        </row>
        <row r="10">
          <cell r="A10" t="str">
            <v>21</v>
          </cell>
          <cell r="B10" t="str">
            <v>D</v>
          </cell>
          <cell r="C10" t="str">
            <v>O</v>
          </cell>
          <cell r="D10" t="str">
            <v>I</v>
          </cell>
          <cell r="E10" t="str">
            <v xml:space="preserve"> </v>
          </cell>
          <cell r="F10" t="str">
            <v xml:space="preserve"> </v>
          </cell>
          <cell r="G10" t="str">
            <v>020</v>
          </cell>
          <cell r="H10" t="str">
            <v>2313</v>
          </cell>
          <cell r="I10" t="str">
            <v>040</v>
          </cell>
          <cell r="J10" t="str">
            <v xml:space="preserve"> </v>
          </cell>
          <cell r="K10" t="str">
            <v>FINA</v>
          </cell>
          <cell r="L10" t="str">
            <v>2016</v>
          </cell>
          <cell r="M10">
            <v>500000</v>
          </cell>
          <cell r="N10">
            <v>0</v>
          </cell>
          <cell r="O10">
            <v>0</v>
          </cell>
          <cell r="P10">
            <v>500000</v>
          </cell>
          <cell r="Q10">
            <v>0</v>
          </cell>
          <cell r="R10">
            <v>20312.09</v>
          </cell>
          <cell r="S10">
            <v>0</v>
          </cell>
          <cell r="T10" t="str">
            <v>2018- - -020-2313-040- -FINA</v>
          </cell>
        </row>
        <row r="11">
          <cell r="A11" t="str">
            <v>21</v>
          </cell>
          <cell r="B11" t="str">
            <v>D</v>
          </cell>
          <cell r="C11" t="str">
            <v>O</v>
          </cell>
          <cell r="D11" t="str">
            <v>I</v>
          </cell>
          <cell r="E11" t="str">
            <v xml:space="preserve"> </v>
          </cell>
          <cell r="F11" t="str">
            <v xml:space="preserve"> </v>
          </cell>
          <cell r="G11" t="str">
            <v>020</v>
          </cell>
          <cell r="H11" t="str">
            <v>2313</v>
          </cell>
          <cell r="I11" t="str">
            <v>040</v>
          </cell>
          <cell r="J11" t="str">
            <v xml:space="preserve"> </v>
          </cell>
          <cell r="K11" t="str">
            <v>FINA</v>
          </cell>
          <cell r="L11" t="str">
            <v>2017</v>
          </cell>
          <cell r="M11">
            <v>500000</v>
          </cell>
          <cell r="N11">
            <v>0</v>
          </cell>
          <cell r="O11">
            <v>0</v>
          </cell>
          <cell r="P11">
            <v>500000</v>
          </cell>
          <cell r="Q11">
            <v>0</v>
          </cell>
          <cell r="R11">
            <v>50173.06</v>
          </cell>
          <cell r="S11">
            <v>0</v>
          </cell>
          <cell r="T11" t="str">
            <v>2018- - -020-2313-040- -FINA</v>
          </cell>
        </row>
        <row r="12">
          <cell r="A12" t="str">
            <v>21</v>
          </cell>
          <cell r="B12" t="str">
            <v>D</v>
          </cell>
          <cell r="C12" t="str">
            <v>O</v>
          </cell>
          <cell r="D12" t="str">
            <v>I</v>
          </cell>
          <cell r="E12" t="str">
            <v xml:space="preserve"> </v>
          </cell>
          <cell r="F12" t="str">
            <v xml:space="preserve"> </v>
          </cell>
          <cell r="G12" t="str">
            <v>020</v>
          </cell>
          <cell r="H12" t="str">
            <v>2313</v>
          </cell>
          <cell r="I12" t="str">
            <v>040</v>
          </cell>
          <cell r="J12" t="str">
            <v xml:space="preserve"> </v>
          </cell>
          <cell r="K12" t="str">
            <v>FINA</v>
          </cell>
          <cell r="L12" t="str">
            <v>2018</v>
          </cell>
          <cell r="M12">
            <v>500000</v>
          </cell>
          <cell r="N12">
            <v>0</v>
          </cell>
          <cell r="O12">
            <v>0</v>
          </cell>
          <cell r="P12">
            <v>500000</v>
          </cell>
          <cell r="Q12">
            <v>0</v>
          </cell>
          <cell r="R12">
            <v>0</v>
          </cell>
          <cell r="S12">
            <v>0</v>
          </cell>
          <cell r="T12" t="str">
            <v>2018- - -020-2313-040- -FINA</v>
          </cell>
        </row>
        <row r="13">
          <cell r="A13" t="str">
            <v>21</v>
          </cell>
          <cell r="B13" t="str">
            <v>D</v>
          </cell>
          <cell r="C13" t="str">
            <v>O</v>
          </cell>
          <cell r="D13" t="str">
            <v>I</v>
          </cell>
          <cell r="E13" t="str">
            <v xml:space="preserve"> </v>
          </cell>
          <cell r="F13" t="str">
            <v xml:space="preserve"> </v>
          </cell>
          <cell r="G13" t="str">
            <v>026</v>
          </cell>
          <cell r="H13" t="str">
            <v>2313</v>
          </cell>
          <cell r="I13" t="str">
            <v>040</v>
          </cell>
          <cell r="J13" t="str">
            <v xml:space="preserve"> </v>
          </cell>
          <cell r="K13" t="str">
            <v>FINA</v>
          </cell>
          <cell r="L13" t="str">
            <v>2014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10879.38</v>
          </cell>
          <cell r="S13">
            <v>0</v>
          </cell>
          <cell r="T13" t="str">
            <v>2018- - -026-2313-040- -FINA</v>
          </cell>
        </row>
        <row r="14">
          <cell r="A14" t="str">
            <v>21</v>
          </cell>
          <cell r="B14" t="str">
            <v>D</v>
          </cell>
          <cell r="C14" t="str">
            <v>O</v>
          </cell>
          <cell r="D14" t="str">
            <v>I</v>
          </cell>
          <cell r="E14" t="str">
            <v xml:space="preserve"> </v>
          </cell>
          <cell r="F14" t="str">
            <v xml:space="preserve"> </v>
          </cell>
          <cell r="G14" t="str">
            <v>026</v>
          </cell>
          <cell r="H14" t="str">
            <v>2313</v>
          </cell>
          <cell r="I14" t="str">
            <v>040</v>
          </cell>
          <cell r="J14" t="str">
            <v xml:space="preserve"> </v>
          </cell>
          <cell r="K14" t="str">
            <v>FINA</v>
          </cell>
          <cell r="L14" t="str">
            <v>2015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37429.279999999999</v>
          </cell>
          <cell r="S14">
            <v>0</v>
          </cell>
          <cell r="T14" t="str">
            <v>2018- - -026-2313-040- -FINA</v>
          </cell>
        </row>
        <row r="15">
          <cell r="A15" t="str">
            <v>21</v>
          </cell>
          <cell r="B15" t="str">
            <v>D</v>
          </cell>
          <cell r="C15" t="str">
            <v>O</v>
          </cell>
          <cell r="D15" t="str">
            <v>I</v>
          </cell>
          <cell r="E15" t="str">
            <v xml:space="preserve"> </v>
          </cell>
          <cell r="F15" t="str">
            <v xml:space="preserve"> </v>
          </cell>
          <cell r="G15" t="str">
            <v>026</v>
          </cell>
          <cell r="H15" t="str">
            <v>2313</v>
          </cell>
          <cell r="I15" t="str">
            <v>040</v>
          </cell>
          <cell r="J15" t="str">
            <v xml:space="preserve"> </v>
          </cell>
          <cell r="K15" t="str">
            <v>FINA</v>
          </cell>
          <cell r="L15" t="str">
            <v>2016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53895.519999999997</v>
          </cell>
          <cell r="S15">
            <v>0</v>
          </cell>
          <cell r="T15" t="str">
            <v>2018- - -026-2313-040- -FINA</v>
          </cell>
        </row>
        <row r="16">
          <cell r="A16" t="str">
            <v>21</v>
          </cell>
          <cell r="B16" t="str">
            <v>D</v>
          </cell>
          <cell r="C16" t="str">
            <v>O</v>
          </cell>
          <cell r="D16" t="str">
            <v>I</v>
          </cell>
          <cell r="E16" t="str">
            <v xml:space="preserve"> </v>
          </cell>
          <cell r="F16" t="str">
            <v xml:space="preserve"> </v>
          </cell>
          <cell r="G16" t="str">
            <v>026</v>
          </cell>
          <cell r="H16" t="str">
            <v>2313</v>
          </cell>
          <cell r="I16" t="str">
            <v>040</v>
          </cell>
          <cell r="J16" t="str">
            <v xml:space="preserve"> </v>
          </cell>
          <cell r="K16" t="str">
            <v>FINA</v>
          </cell>
          <cell r="L16" t="str">
            <v>2017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14094.6</v>
          </cell>
          <cell r="S16">
            <v>0</v>
          </cell>
          <cell r="T16" t="str">
            <v>2018- - -026-2313-040- -FINA</v>
          </cell>
        </row>
        <row r="17">
          <cell r="A17" t="str">
            <v>21</v>
          </cell>
          <cell r="B17" t="str">
            <v>D</v>
          </cell>
          <cell r="C17" t="str">
            <v>O</v>
          </cell>
          <cell r="D17" t="str">
            <v>I</v>
          </cell>
          <cell r="E17" t="str">
            <v xml:space="preserve"> </v>
          </cell>
          <cell r="F17" t="str">
            <v xml:space="preserve"> </v>
          </cell>
          <cell r="G17" t="str">
            <v>211</v>
          </cell>
          <cell r="H17" t="str">
            <v>2313</v>
          </cell>
          <cell r="I17" t="str">
            <v>040</v>
          </cell>
          <cell r="J17" t="str">
            <v xml:space="preserve"> </v>
          </cell>
          <cell r="K17" t="str">
            <v>FINA</v>
          </cell>
          <cell r="L17" t="str">
            <v>2014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83531.679999999993</v>
          </cell>
          <cell r="S17">
            <v>0</v>
          </cell>
          <cell r="T17" t="str">
            <v>2018- - -211-2313-040- -FINA</v>
          </cell>
        </row>
        <row r="18">
          <cell r="A18" t="str">
            <v>21</v>
          </cell>
          <cell r="B18" t="str">
            <v>D</v>
          </cell>
          <cell r="C18" t="str">
            <v>O</v>
          </cell>
          <cell r="D18" t="str">
            <v>I</v>
          </cell>
          <cell r="E18" t="str">
            <v xml:space="preserve"> </v>
          </cell>
          <cell r="F18" t="str">
            <v xml:space="preserve"> </v>
          </cell>
          <cell r="G18" t="str">
            <v>211</v>
          </cell>
          <cell r="H18" t="str">
            <v>2313</v>
          </cell>
          <cell r="I18" t="str">
            <v>040</v>
          </cell>
          <cell r="J18" t="str">
            <v xml:space="preserve"> </v>
          </cell>
          <cell r="K18" t="str">
            <v>FINA</v>
          </cell>
          <cell r="L18" t="str">
            <v>2015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22020.1</v>
          </cell>
          <cell r="S18">
            <v>0</v>
          </cell>
          <cell r="T18" t="str">
            <v>2018- - -211-2313-040- -FINA</v>
          </cell>
        </row>
        <row r="19">
          <cell r="A19" t="str">
            <v>21</v>
          </cell>
          <cell r="B19" t="str">
            <v>D</v>
          </cell>
          <cell r="C19" t="str">
            <v>O</v>
          </cell>
          <cell r="D19" t="str">
            <v>I</v>
          </cell>
          <cell r="E19" t="str">
            <v xml:space="preserve"> </v>
          </cell>
          <cell r="F19" t="str">
            <v xml:space="preserve"> </v>
          </cell>
          <cell r="G19" t="str">
            <v>211</v>
          </cell>
          <cell r="H19" t="str">
            <v>2313</v>
          </cell>
          <cell r="I19" t="str">
            <v>040</v>
          </cell>
          <cell r="J19" t="str">
            <v xml:space="preserve"> </v>
          </cell>
          <cell r="K19" t="str">
            <v>FINA</v>
          </cell>
          <cell r="L19" t="str">
            <v>2016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28778.3</v>
          </cell>
          <cell r="S19">
            <v>0</v>
          </cell>
          <cell r="T19" t="str">
            <v>2018- - -211-2313-040- -FINA</v>
          </cell>
        </row>
        <row r="20">
          <cell r="A20" t="str">
            <v>21</v>
          </cell>
          <cell r="B20" t="str">
            <v>D</v>
          </cell>
          <cell r="C20" t="str">
            <v>O</v>
          </cell>
          <cell r="D20" t="str">
            <v>I</v>
          </cell>
          <cell r="E20" t="str">
            <v xml:space="preserve"> </v>
          </cell>
          <cell r="F20" t="str">
            <v xml:space="preserve"> </v>
          </cell>
          <cell r="G20" t="str">
            <v>211</v>
          </cell>
          <cell r="H20" t="str">
            <v>2313</v>
          </cell>
          <cell r="I20" t="str">
            <v>040</v>
          </cell>
          <cell r="J20" t="str">
            <v xml:space="preserve"> </v>
          </cell>
          <cell r="K20" t="str">
            <v>FINA</v>
          </cell>
          <cell r="L20" t="str">
            <v>2017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45263.05</v>
          </cell>
          <cell r="S20">
            <v>0</v>
          </cell>
          <cell r="T20" t="str">
            <v>2018- - -211-2313-040- -FINA</v>
          </cell>
        </row>
        <row r="21">
          <cell r="A21" t="str">
            <v>21</v>
          </cell>
          <cell r="B21" t="str">
            <v>D</v>
          </cell>
          <cell r="C21" t="str">
            <v>O</v>
          </cell>
          <cell r="D21" t="str">
            <v>I</v>
          </cell>
          <cell r="E21" t="str">
            <v xml:space="preserve"> </v>
          </cell>
          <cell r="F21" t="str">
            <v xml:space="preserve"> </v>
          </cell>
          <cell r="G21" t="str">
            <v>212</v>
          </cell>
          <cell r="H21" t="str">
            <v>2313</v>
          </cell>
          <cell r="I21" t="str">
            <v>040</v>
          </cell>
          <cell r="J21" t="str">
            <v xml:space="preserve"> </v>
          </cell>
          <cell r="K21" t="str">
            <v>FINA</v>
          </cell>
          <cell r="L21" t="str">
            <v>2014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50245.3</v>
          </cell>
          <cell r="S21">
            <v>0</v>
          </cell>
          <cell r="T21" t="str">
            <v>2018- - -212-2313-040- -FINA</v>
          </cell>
        </row>
        <row r="22">
          <cell r="A22" t="str">
            <v>21</v>
          </cell>
          <cell r="B22" t="str">
            <v>D</v>
          </cell>
          <cell r="C22" t="str">
            <v>O</v>
          </cell>
          <cell r="D22" t="str">
            <v>I</v>
          </cell>
          <cell r="E22" t="str">
            <v xml:space="preserve"> </v>
          </cell>
          <cell r="F22" t="str">
            <v xml:space="preserve"> </v>
          </cell>
          <cell r="G22" t="str">
            <v>212</v>
          </cell>
          <cell r="H22" t="str">
            <v>2313</v>
          </cell>
          <cell r="I22" t="str">
            <v>040</v>
          </cell>
          <cell r="J22" t="str">
            <v xml:space="preserve"> </v>
          </cell>
          <cell r="K22" t="str">
            <v>FINA</v>
          </cell>
          <cell r="L22" t="str">
            <v>2015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127666.78</v>
          </cell>
          <cell r="S22">
            <v>0</v>
          </cell>
          <cell r="T22" t="str">
            <v>2018- - -212-2313-040- -FINA</v>
          </cell>
        </row>
        <row r="23">
          <cell r="A23" t="str">
            <v>21</v>
          </cell>
          <cell r="B23" t="str">
            <v>D</v>
          </cell>
          <cell r="C23" t="str">
            <v>O</v>
          </cell>
          <cell r="D23" t="str">
            <v>I</v>
          </cell>
          <cell r="E23" t="str">
            <v xml:space="preserve"> </v>
          </cell>
          <cell r="F23" t="str">
            <v xml:space="preserve"> </v>
          </cell>
          <cell r="G23" t="str">
            <v>212</v>
          </cell>
          <cell r="H23" t="str">
            <v>2313</v>
          </cell>
          <cell r="I23" t="str">
            <v>040</v>
          </cell>
          <cell r="J23" t="str">
            <v xml:space="preserve"> </v>
          </cell>
          <cell r="K23" t="str">
            <v>FINA</v>
          </cell>
          <cell r="L23" t="str">
            <v>2016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89384.39</v>
          </cell>
          <cell r="S23">
            <v>0</v>
          </cell>
          <cell r="T23" t="str">
            <v>2018- - -212-2313-040- -FINA</v>
          </cell>
        </row>
        <row r="24">
          <cell r="A24" t="str">
            <v>21</v>
          </cell>
          <cell r="B24" t="str">
            <v>D</v>
          </cell>
          <cell r="C24" t="str">
            <v>O</v>
          </cell>
          <cell r="D24" t="str">
            <v>I</v>
          </cell>
          <cell r="E24" t="str">
            <v xml:space="preserve"> </v>
          </cell>
          <cell r="F24" t="str">
            <v xml:space="preserve"> </v>
          </cell>
          <cell r="G24" t="str">
            <v>212</v>
          </cell>
          <cell r="H24" t="str">
            <v>2313</v>
          </cell>
          <cell r="I24" t="str">
            <v>040</v>
          </cell>
          <cell r="J24" t="str">
            <v xml:space="preserve"> </v>
          </cell>
          <cell r="K24" t="str">
            <v>FINA</v>
          </cell>
          <cell r="L24" t="str">
            <v>2017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129446.42</v>
          </cell>
          <cell r="S24">
            <v>0</v>
          </cell>
          <cell r="T24" t="str">
            <v>2018- - -212-2313-040- -FINA</v>
          </cell>
        </row>
        <row r="25">
          <cell r="A25" t="str">
            <v>21</v>
          </cell>
          <cell r="B25" t="str">
            <v>D</v>
          </cell>
          <cell r="C25" t="str">
            <v>O</v>
          </cell>
          <cell r="D25" t="str">
            <v>I</v>
          </cell>
          <cell r="E25" t="str">
            <v xml:space="preserve"> </v>
          </cell>
          <cell r="F25" t="str">
            <v xml:space="preserve"> </v>
          </cell>
          <cell r="G25" t="str">
            <v>30</v>
          </cell>
          <cell r="H25" t="str">
            <v>2313</v>
          </cell>
          <cell r="I25" t="str">
            <v>040</v>
          </cell>
          <cell r="J25" t="str">
            <v xml:space="preserve"> </v>
          </cell>
          <cell r="K25" t="str">
            <v>FINA</v>
          </cell>
          <cell r="L25" t="str">
            <v>2015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5673.72</v>
          </cell>
          <cell r="S25">
            <v>0</v>
          </cell>
          <cell r="T25" t="str">
            <v>2018- - -30-2313-040- -FINA</v>
          </cell>
        </row>
        <row r="26">
          <cell r="A26" t="str">
            <v>21</v>
          </cell>
          <cell r="B26" t="str">
            <v>D</v>
          </cell>
          <cell r="C26" t="str">
            <v>O</v>
          </cell>
          <cell r="D26" t="str">
            <v>I</v>
          </cell>
          <cell r="E26" t="str">
            <v xml:space="preserve"> </v>
          </cell>
          <cell r="F26" t="str">
            <v xml:space="preserve"> </v>
          </cell>
          <cell r="G26" t="str">
            <v>30</v>
          </cell>
          <cell r="H26" t="str">
            <v>2313</v>
          </cell>
          <cell r="I26" t="str">
            <v>040</v>
          </cell>
          <cell r="J26" t="str">
            <v xml:space="preserve"> </v>
          </cell>
          <cell r="K26" t="str">
            <v>FINA</v>
          </cell>
          <cell r="L26" t="str">
            <v>2016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1881.34</v>
          </cell>
          <cell r="S26">
            <v>0</v>
          </cell>
          <cell r="T26" t="str">
            <v>2018- - -30-2313-040- -FINA</v>
          </cell>
        </row>
        <row r="27">
          <cell r="A27" t="str">
            <v>21</v>
          </cell>
          <cell r="B27" t="str">
            <v>D</v>
          </cell>
          <cell r="C27" t="str">
            <v>O</v>
          </cell>
          <cell r="D27" t="str">
            <v>I</v>
          </cell>
          <cell r="E27" t="str">
            <v xml:space="preserve"> </v>
          </cell>
          <cell r="F27" t="str">
            <v xml:space="preserve"> </v>
          </cell>
          <cell r="G27" t="str">
            <v>30</v>
          </cell>
          <cell r="H27" t="str">
            <v>2313</v>
          </cell>
          <cell r="I27" t="str">
            <v>040</v>
          </cell>
          <cell r="J27" t="str">
            <v xml:space="preserve"> </v>
          </cell>
          <cell r="K27" t="str">
            <v>FINA</v>
          </cell>
          <cell r="L27" t="str">
            <v>2017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4065.01</v>
          </cell>
          <cell r="S27">
            <v>0</v>
          </cell>
          <cell r="T27" t="str">
            <v>2018- - -30-2313-040- -FINA</v>
          </cell>
        </row>
        <row r="28">
          <cell r="A28" t="str">
            <v>21</v>
          </cell>
          <cell r="B28" t="str">
            <v>D</v>
          </cell>
          <cell r="C28" t="str">
            <v>O</v>
          </cell>
          <cell r="D28" t="str">
            <v>I</v>
          </cell>
          <cell r="E28" t="str">
            <v xml:space="preserve"> </v>
          </cell>
          <cell r="F28" t="str">
            <v xml:space="preserve"> </v>
          </cell>
          <cell r="G28" t="str">
            <v>311</v>
          </cell>
          <cell r="H28" t="str">
            <v>2313</v>
          </cell>
          <cell r="I28" t="str">
            <v>040</v>
          </cell>
          <cell r="J28" t="str">
            <v xml:space="preserve"> </v>
          </cell>
          <cell r="K28" t="str">
            <v>FINA</v>
          </cell>
          <cell r="L28" t="str">
            <v>2014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4383</v>
          </cell>
          <cell r="S28">
            <v>0</v>
          </cell>
          <cell r="T28" t="str">
            <v>2018- - -311-2313-040- -FINA</v>
          </cell>
        </row>
        <row r="29">
          <cell r="A29" t="str">
            <v>21</v>
          </cell>
          <cell r="B29" t="str">
            <v>D</v>
          </cell>
          <cell r="C29" t="str">
            <v>O</v>
          </cell>
          <cell r="D29" t="str">
            <v>I</v>
          </cell>
          <cell r="E29" t="str">
            <v xml:space="preserve"> </v>
          </cell>
          <cell r="F29" t="str">
            <v xml:space="preserve"> </v>
          </cell>
          <cell r="G29" t="str">
            <v>311</v>
          </cell>
          <cell r="H29" t="str">
            <v>2313</v>
          </cell>
          <cell r="I29" t="str">
            <v>040</v>
          </cell>
          <cell r="J29" t="str">
            <v xml:space="preserve"> </v>
          </cell>
          <cell r="K29" t="str">
            <v>FINA</v>
          </cell>
          <cell r="L29" t="str">
            <v>2015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16239.98</v>
          </cell>
          <cell r="S29">
            <v>0</v>
          </cell>
          <cell r="T29" t="str">
            <v>2018- - -311-2313-040- -FINA</v>
          </cell>
        </row>
        <row r="30">
          <cell r="A30" t="str">
            <v>21</v>
          </cell>
          <cell r="B30" t="str">
            <v>D</v>
          </cell>
          <cell r="C30" t="str">
            <v>O</v>
          </cell>
          <cell r="D30" t="str">
            <v>I</v>
          </cell>
          <cell r="E30" t="str">
            <v xml:space="preserve"> </v>
          </cell>
          <cell r="F30" t="str">
            <v xml:space="preserve"> </v>
          </cell>
          <cell r="G30" t="str">
            <v>311</v>
          </cell>
          <cell r="H30" t="str">
            <v>2313</v>
          </cell>
          <cell r="I30" t="str">
            <v>040</v>
          </cell>
          <cell r="J30" t="str">
            <v xml:space="preserve"> </v>
          </cell>
          <cell r="K30" t="str">
            <v>FINA</v>
          </cell>
          <cell r="L30" t="str">
            <v>2016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7442.08</v>
          </cell>
          <cell r="S30">
            <v>0</v>
          </cell>
          <cell r="T30" t="str">
            <v>2018- - -311-2313-040- -FINA</v>
          </cell>
        </row>
        <row r="31">
          <cell r="A31" t="str">
            <v>21</v>
          </cell>
          <cell r="B31" t="str">
            <v>D</v>
          </cell>
          <cell r="C31" t="str">
            <v>O</v>
          </cell>
          <cell r="D31" t="str">
            <v>I</v>
          </cell>
          <cell r="E31" t="str">
            <v xml:space="preserve"> </v>
          </cell>
          <cell r="F31" t="str">
            <v xml:space="preserve"> </v>
          </cell>
          <cell r="G31" t="str">
            <v>311</v>
          </cell>
          <cell r="H31" t="str">
            <v>2313</v>
          </cell>
          <cell r="I31" t="str">
            <v>040</v>
          </cell>
          <cell r="J31" t="str">
            <v xml:space="preserve"> </v>
          </cell>
          <cell r="K31" t="str">
            <v>FINA</v>
          </cell>
          <cell r="L31" t="str">
            <v>2017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11945.46</v>
          </cell>
          <cell r="S31">
            <v>0</v>
          </cell>
          <cell r="T31" t="str">
            <v>2018- - -311-2313-040- -FINA</v>
          </cell>
        </row>
        <row r="32">
          <cell r="A32" t="str">
            <v>21</v>
          </cell>
          <cell r="B32" t="str">
            <v>D</v>
          </cell>
          <cell r="C32" t="str">
            <v>O</v>
          </cell>
          <cell r="D32" t="str">
            <v>I</v>
          </cell>
          <cell r="E32" t="str">
            <v xml:space="preserve"> </v>
          </cell>
          <cell r="F32" t="str">
            <v xml:space="preserve"> </v>
          </cell>
          <cell r="G32" t="str">
            <v>313</v>
          </cell>
          <cell r="H32" t="str">
            <v>2313</v>
          </cell>
          <cell r="I32" t="str">
            <v>040</v>
          </cell>
          <cell r="J32" t="str">
            <v xml:space="preserve"> </v>
          </cell>
          <cell r="K32" t="str">
            <v>FINA</v>
          </cell>
          <cell r="L32" t="str">
            <v>2014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2766.13</v>
          </cell>
          <cell r="S32">
            <v>0</v>
          </cell>
          <cell r="T32" t="str">
            <v>2018- - -313-2313-040- -FINA</v>
          </cell>
        </row>
        <row r="33">
          <cell r="A33" t="str">
            <v>21</v>
          </cell>
          <cell r="B33" t="str">
            <v>D</v>
          </cell>
          <cell r="C33" t="str">
            <v>O</v>
          </cell>
          <cell r="D33" t="str">
            <v>I</v>
          </cell>
          <cell r="E33" t="str">
            <v xml:space="preserve"> </v>
          </cell>
          <cell r="F33" t="str">
            <v xml:space="preserve"> </v>
          </cell>
          <cell r="G33" t="str">
            <v>313</v>
          </cell>
          <cell r="H33" t="str">
            <v>2313</v>
          </cell>
          <cell r="I33" t="str">
            <v>040</v>
          </cell>
          <cell r="J33" t="str">
            <v xml:space="preserve"> </v>
          </cell>
          <cell r="K33" t="str">
            <v>FINA</v>
          </cell>
          <cell r="L33" t="str">
            <v>2015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5629.27</v>
          </cell>
          <cell r="S33">
            <v>0</v>
          </cell>
          <cell r="T33" t="str">
            <v>2018- - -313-2313-040- -FINA</v>
          </cell>
        </row>
        <row r="34">
          <cell r="A34" t="str">
            <v>21</v>
          </cell>
          <cell r="B34" t="str">
            <v>D</v>
          </cell>
          <cell r="C34" t="str">
            <v>O</v>
          </cell>
          <cell r="D34" t="str">
            <v>I</v>
          </cell>
          <cell r="E34" t="str">
            <v xml:space="preserve"> </v>
          </cell>
          <cell r="F34" t="str">
            <v xml:space="preserve"> </v>
          </cell>
          <cell r="G34" t="str">
            <v>313</v>
          </cell>
          <cell r="H34" t="str">
            <v>2313</v>
          </cell>
          <cell r="I34" t="str">
            <v>040</v>
          </cell>
          <cell r="J34" t="str">
            <v xml:space="preserve"> </v>
          </cell>
          <cell r="K34" t="str">
            <v>FINA</v>
          </cell>
          <cell r="L34" t="str">
            <v>2016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6122.64</v>
          </cell>
          <cell r="S34">
            <v>0</v>
          </cell>
          <cell r="T34" t="str">
            <v>2018- - -313-2313-040- -FINA</v>
          </cell>
        </row>
        <row r="35">
          <cell r="A35" t="str">
            <v>21</v>
          </cell>
          <cell r="B35" t="str">
            <v>D</v>
          </cell>
          <cell r="C35" t="str">
            <v>O</v>
          </cell>
          <cell r="D35" t="str">
            <v>I</v>
          </cell>
          <cell r="E35" t="str">
            <v xml:space="preserve"> </v>
          </cell>
          <cell r="F35" t="str">
            <v xml:space="preserve"> </v>
          </cell>
          <cell r="G35" t="str">
            <v>313</v>
          </cell>
          <cell r="H35" t="str">
            <v>2313</v>
          </cell>
          <cell r="I35" t="str">
            <v>040</v>
          </cell>
          <cell r="J35" t="str">
            <v xml:space="preserve"> </v>
          </cell>
          <cell r="K35" t="str">
            <v>FINA</v>
          </cell>
          <cell r="L35" t="str">
            <v>2017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7483.23</v>
          </cell>
          <cell r="S35">
            <v>0</v>
          </cell>
          <cell r="T35" t="str">
            <v>2018- - -313-2313-040- -FINA</v>
          </cell>
        </row>
        <row r="36">
          <cell r="A36" t="str">
            <v>21</v>
          </cell>
          <cell r="B36" t="str">
            <v>D</v>
          </cell>
          <cell r="C36" t="str">
            <v>O</v>
          </cell>
          <cell r="D36" t="str">
            <v>I</v>
          </cell>
          <cell r="E36" t="str">
            <v xml:space="preserve"> </v>
          </cell>
          <cell r="F36" t="str">
            <v xml:space="preserve"> </v>
          </cell>
          <cell r="G36" t="str">
            <v>321</v>
          </cell>
          <cell r="H36" t="str">
            <v>2313</v>
          </cell>
          <cell r="I36" t="str">
            <v>040</v>
          </cell>
          <cell r="J36" t="str">
            <v xml:space="preserve"> </v>
          </cell>
          <cell r="K36" t="str">
            <v>FINA</v>
          </cell>
          <cell r="L36" t="str">
            <v>2014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2290.73</v>
          </cell>
          <cell r="S36">
            <v>0</v>
          </cell>
          <cell r="T36" t="str">
            <v>2018- - -321-2313-040- -FINA</v>
          </cell>
        </row>
        <row r="37">
          <cell r="A37" t="str">
            <v>21</v>
          </cell>
          <cell r="B37" t="str">
            <v>D</v>
          </cell>
          <cell r="C37" t="str">
            <v>O</v>
          </cell>
          <cell r="D37" t="str">
            <v>I</v>
          </cell>
          <cell r="E37" t="str">
            <v xml:space="preserve"> </v>
          </cell>
          <cell r="F37" t="str">
            <v xml:space="preserve"> </v>
          </cell>
          <cell r="G37" t="str">
            <v>321</v>
          </cell>
          <cell r="H37" t="str">
            <v>2313</v>
          </cell>
          <cell r="I37" t="str">
            <v>040</v>
          </cell>
          <cell r="J37" t="str">
            <v xml:space="preserve"> </v>
          </cell>
          <cell r="K37" t="str">
            <v>FINA</v>
          </cell>
          <cell r="L37" t="str">
            <v>2015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14118.5</v>
          </cell>
          <cell r="S37">
            <v>0</v>
          </cell>
          <cell r="T37" t="str">
            <v>2018- - -321-2313-040- -FINA</v>
          </cell>
        </row>
        <row r="38">
          <cell r="A38" t="str">
            <v>21</v>
          </cell>
          <cell r="B38" t="str">
            <v>D</v>
          </cell>
          <cell r="C38" t="str">
            <v>O</v>
          </cell>
          <cell r="D38" t="str">
            <v>I</v>
          </cell>
          <cell r="E38" t="str">
            <v xml:space="preserve"> </v>
          </cell>
          <cell r="F38" t="str">
            <v xml:space="preserve"> </v>
          </cell>
          <cell r="G38" t="str">
            <v>321</v>
          </cell>
          <cell r="H38" t="str">
            <v>2313</v>
          </cell>
          <cell r="I38" t="str">
            <v>040</v>
          </cell>
          <cell r="J38" t="str">
            <v xml:space="preserve"> </v>
          </cell>
          <cell r="K38" t="str">
            <v>FINA</v>
          </cell>
          <cell r="L38" t="str">
            <v>2016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10502.93</v>
          </cell>
          <cell r="S38">
            <v>0</v>
          </cell>
          <cell r="T38" t="str">
            <v>2018- - -321-2313-040- -FINA</v>
          </cell>
        </row>
        <row r="39">
          <cell r="A39" t="str">
            <v>21</v>
          </cell>
          <cell r="B39" t="str">
            <v>D</v>
          </cell>
          <cell r="C39" t="str">
            <v>O</v>
          </cell>
          <cell r="D39" t="str">
            <v>I</v>
          </cell>
          <cell r="E39" t="str">
            <v xml:space="preserve"> </v>
          </cell>
          <cell r="F39" t="str">
            <v xml:space="preserve"> </v>
          </cell>
          <cell r="G39" t="str">
            <v>321</v>
          </cell>
          <cell r="H39" t="str">
            <v>2313</v>
          </cell>
          <cell r="I39" t="str">
            <v>040</v>
          </cell>
          <cell r="J39" t="str">
            <v xml:space="preserve"> </v>
          </cell>
          <cell r="K39" t="str">
            <v>FINA</v>
          </cell>
          <cell r="L39" t="str">
            <v>2017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25763.200000000001</v>
          </cell>
          <cell r="S39">
            <v>0</v>
          </cell>
          <cell r="T39" t="str">
            <v>2018- - -321-2313-040- -FINA</v>
          </cell>
        </row>
        <row r="40">
          <cell r="A40" t="str">
            <v>21</v>
          </cell>
          <cell r="B40" t="str">
            <v>D</v>
          </cell>
          <cell r="C40" t="str">
            <v>O</v>
          </cell>
          <cell r="D40" t="str">
            <v>I</v>
          </cell>
          <cell r="E40" t="str">
            <v xml:space="preserve"> </v>
          </cell>
          <cell r="F40" t="str">
            <v xml:space="preserve"> </v>
          </cell>
          <cell r="G40" t="str">
            <v>322</v>
          </cell>
          <cell r="H40" t="str">
            <v>2313</v>
          </cell>
          <cell r="I40" t="str">
            <v>040</v>
          </cell>
          <cell r="J40" t="str">
            <v xml:space="preserve"> </v>
          </cell>
          <cell r="K40" t="str">
            <v>FINA</v>
          </cell>
          <cell r="L40" t="str">
            <v>2014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2572</v>
          </cell>
          <cell r="S40">
            <v>0</v>
          </cell>
          <cell r="T40" t="str">
            <v>2018- - -322-2313-040- -FINA</v>
          </cell>
        </row>
        <row r="41">
          <cell r="A41" t="str">
            <v>21</v>
          </cell>
          <cell r="B41" t="str">
            <v>D</v>
          </cell>
          <cell r="C41" t="str">
            <v>O</v>
          </cell>
          <cell r="D41" t="str">
            <v>I</v>
          </cell>
          <cell r="E41" t="str">
            <v xml:space="preserve"> </v>
          </cell>
          <cell r="F41" t="str">
            <v xml:space="preserve"> </v>
          </cell>
          <cell r="G41" t="str">
            <v>322</v>
          </cell>
          <cell r="H41" t="str">
            <v>2313</v>
          </cell>
          <cell r="I41" t="str">
            <v>040</v>
          </cell>
          <cell r="J41" t="str">
            <v xml:space="preserve"> </v>
          </cell>
          <cell r="K41" t="str">
            <v>FINA</v>
          </cell>
          <cell r="L41" t="str">
            <v>2015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10746.8</v>
          </cell>
          <cell r="S41">
            <v>0</v>
          </cell>
          <cell r="T41" t="str">
            <v>2018- - -322-2313-040- -FINA</v>
          </cell>
        </row>
        <row r="42">
          <cell r="A42" t="str">
            <v>21</v>
          </cell>
          <cell r="B42" t="str">
            <v>D</v>
          </cell>
          <cell r="C42" t="str">
            <v>O</v>
          </cell>
          <cell r="D42" t="str">
            <v>I</v>
          </cell>
          <cell r="E42" t="str">
            <v xml:space="preserve"> </v>
          </cell>
          <cell r="F42" t="str">
            <v xml:space="preserve"> </v>
          </cell>
          <cell r="G42" t="str">
            <v>322</v>
          </cell>
          <cell r="H42" t="str">
            <v>2313</v>
          </cell>
          <cell r="I42" t="str">
            <v>040</v>
          </cell>
          <cell r="J42" t="str">
            <v xml:space="preserve"> </v>
          </cell>
          <cell r="K42" t="str">
            <v>FINA</v>
          </cell>
          <cell r="L42" t="str">
            <v>2016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21533.22</v>
          </cell>
          <cell r="S42">
            <v>0</v>
          </cell>
          <cell r="T42" t="str">
            <v>2018- - -322-2313-040- -FINA</v>
          </cell>
        </row>
        <row r="43">
          <cell r="A43" t="str">
            <v>21</v>
          </cell>
          <cell r="B43" t="str">
            <v>D</v>
          </cell>
          <cell r="C43" t="str">
            <v>O</v>
          </cell>
          <cell r="D43" t="str">
            <v>I</v>
          </cell>
          <cell r="E43" t="str">
            <v xml:space="preserve"> </v>
          </cell>
          <cell r="F43" t="str">
            <v xml:space="preserve"> </v>
          </cell>
          <cell r="G43" t="str">
            <v>322</v>
          </cell>
          <cell r="H43" t="str">
            <v>2313</v>
          </cell>
          <cell r="I43" t="str">
            <v>040</v>
          </cell>
          <cell r="J43" t="str">
            <v xml:space="preserve"> </v>
          </cell>
          <cell r="K43" t="str">
            <v>FINA</v>
          </cell>
          <cell r="L43" t="str">
            <v>2017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7410.83</v>
          </cell>
          <cell r="S43">
            <v>0</v>
          </cell>
          <cell r="T43" t="str">
            <v>2018- - -322-2313-040- -FINA</v>
          </cell>
        </row>
        <row r="44">
          <cell r="A44" t="str">
            <v>21</v>
          </cell>
          <cell r="B44" t="str">
            <v>D</v>
          </cell>
          <cell r="C44" t="str">
            <v>O</v>
          </cell>
          <cell r="D44" t="str">
            <v>I</v>
          </cell>
          <cell r="E44" t="str">
            <v xml:space="preserve"> </v>
          </cell>
          <cell r="F44" t="str">
            <v xml:space="preserve"> </v>
          </cell>
          <cell r="G44" t="str">
            <v>324</v>
          </cell>
          <cell r="H44" t="str">
            <v>2313</v>
          </cell>
          <cell r="I44" t="str">
            <v>040</v>
          </cell>
          <cell r="J44" t="str">
            <v xml:space="preserve"> </v>
          </cell>
          <cell r="K44" t="str">
            <v>FINA</v>
          </cell>
          <cell r="L44" t="str">
            <v>2014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79783.259999999995</v>
          </cell>
          <cell r="S44">
            <v>0</v>
          </cell>
          <cell r="T44" t="str">
            <v>2018- - -324-2313-040- -FINA</v>
          </cell>
        </row>
        <row r="45">
          <cell r="A45" t="str">
            <v>21</v>
          </cell>
          <cell r="B45" t="str">
            <v>D</v>
          </cell>
          <cell r="C45" t="str">
            <v>O</v>
          </cell>
          <cell r="D45" t="str">
            <v>I</v>
          </cell>
          <cell r="E45" t="str">
            <v xml:space="preserve"> </v>
          </cell>
          <cell r="F45" t="str">
            <v xml:space="preserve"> </v>
          </cell>
          <cell r="G45" t="str">
            <v>324</v>
          </cell>
          <cell r="H45" t="str">
            <v>2313</v>
          </cell>
          <cell r="I45" t="str">
            <v>040</v>
          </cell>
          <cell r="J45" t="str">
            <v xml:space="preserve"> </v>
          </cell>
          <cell r="K45" t="str">
            <v>FINA</v>
          </cell>
          <cell r="L45" t="str">
            <v>2015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10075.36</v>
          </cell>
          <cell r="S45">
            <v>0</v>
          </cell>
          <cell r="T45" t="str">
            <v>2018- - -324-2313-040- -FINA</v>
          </cell>
        </row>
        <row r="46">
          <cell r="A46" t="str">
            <v>21</v>
          </cell>
          <cell r="B46" t="str">
            <v>D</v>
          </cell>
          <cell r="C46" t="str">
            <v>O</v>
          </cell>
          <cell r="D46" t="str">
            <v>I</v>
          </cell>
          <cell r="E46" t="str">
            <v xml:space="preserve"> </v>
          </cell>
          <cell r="F46" t="str">
            <v xml:space="preserve"> </v>
          </cell>
          <cell r="G46" t="str">
            <v>324</v>
          </cell>
          <cell r="H46" t="str">
            <v>2313</v>
          </cell>
          <cell r="I46" t="str">
            <v>040</v>
          </cell>
          <cell r="J46" t="str">
            <v xml:space="preserve"> </v>
          </cell>
          <cell r="K46" t="str">
            <v>FINA</v>
          </cell>
          <cell r="L46" t="str">
            <v>2016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32328.37</v>
          </cell>
          <cell r="S46">
            <v>0</v>
          </cell>
          <cell r="T46" t="str">
            <v>2018- - -324-2313-040- -FINA</v>
          </cell>
        </row>
        <row r="47">
          <cell r="A47" t="str">
            <v>21</v>
          </cell>
          <cell r="B47" t="str">
            <v>D</v>
          </cell>
          <cell r="C47" t="str">
            <v>O</v>
          </cell>
          <cell r="D47" t="str">
            <v>I</v>
          </cell>
          <cell r="E47" t="str">
            <v xml:space="preserve"> </v>
          </cell>
          <cell r="F47" t="str">
            <v xml:space="preserve"> </v>
          </cell>
          <cell r="G47" t="str">
            <v>324</v>
          </cell>
          <cell r="H47" t="str">
            <v>2313</v>
          </cell>
          <cell r="I47" t="str">
            <v>040</v>
          </cell>
          <cell r="J47" t="str">
            <v xml:space="preserve"> </v>
          </cell>
          <cell r="K47" t="str">
            <v>FINA</v>
          </cell>
          <cell r="L47" t="str">
            <v>2017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22813.35</v>
          </cell>
          <cell r="S47">
            <v>0</v>
          </cell>
          <cell r="T47" t="str">
            <v>2018- - -324-2313-040- -FINA</v>
          </cell>
        </row>
        <row r="48">
          <cell r="A48" t="str">
            <v>21</v>
          </cell>
          <cell r="B48" t="str">
            <v>D</v>
          </cell>
          <cell r="C48" t="str">
            <v>O</v>
          </cell>
          <cell r="D48" t="str">
            <v>I</v>
          </cell>
          <cell r="E48" t="str">
            <v xml:space="preserve"> </v>
          </cell>
          <cell r="F48" t="str">
            <v xml:space="preserve"> </v>
          </cell>
          <cell r="G48" t="str">
            <v>40</v>
          </cell>
          <cell r="H48" t="str">
            <v>2313</v>
          </cell>
          <cell r="I48" t="str">
            <v>040</v>
          </cell>
          <cell r="J48" t="str">
            <v xml:space="preserve"> </v>
          </cell>
          <cell r="K48" t="str">
            <v>FINA</v>
          </cell>
          <cell r="L48" t="str">
            <v>2015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23444.6</v>
          </cell>
          <cell r="S48">
            <v>0</v>
          </cell>
          <cell r="T48" t="str">
            <v>2018- - -40-2313-040- -FINA</v>
          </cell>
        </row>
        <row r="49">
          <cell r="A49" t="str">
            <v>21</v>
          </cell>
          <cell r="B49" t="str">
            <v>D</v>
          </cell>
          <cell r="C49" t="str">
            <v>O</v>
          </cell>
          <cell r="D49" t="str">
            <v>I</v>
          </cell>
          <cell r="E49" t="str">
            <v xml:space="preserve"> </v>
          </cell>
          <cell r="F49" t="str">
            <v xml:space="preserve"> </v>
          </cell>
          <cell r="G49" t="str">
            <v>40</v>
          </cell>
          <cell r="H49" t="str">
            <v>2313</v>
          </cell>
          <cell r="I49" t="str">
            <v>040</v>
          </cell>
          <cell r="J49" t="str">
            <v xml:space="preserve"> </v>
          </cell>
          <cell r="K49" t="str">
            <v>FINA</v>
          </cell>
          <cell r="L49" t="str">
            <v>2016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15665.54</v>
          </cell>
          <cell r="S49">
            <v>0</v>
          </cell>
          <cell r="T49" t="str">
            <v>2018- - -40-2313-040- -FINA</v>
          </cell>
        </row>
        <row r="50">
          <cell r="A50" t="str">
            <v>21</v>
          </cell>
          <cell r="B50" t="str">
            <v>D</v>
          </cell>
          <cell r="C50" t="str">
            <v>O</v>
          </cell>
          <cell r="D50" t="str">
            <v>I</v>
          </cell>
          <cell r="E50" t="str">
            <v xml:space="preserve"> </v>
          </cell>
          <cell r="F50" t="str">
            <v xml:space="preserve"> </v>
          </cell>
          <cell r="G50" t="str">
            <v>40</v>
          </cell>
          <cell r="H50" t="str">
            <v>2313</v>
          </cell>
          <cell r="I50" t="str">
            <v>040</v>
          </cell>
          <cell r="J50" t="str">
            <v xml:space="preserve"> </v>
          </cell>
          <cell r="K50" t="str">
            <v>FINA</v>
          </cell>
          <cell r="L50" t="str">
            <v>2017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7288.72</v>
          </cell>
          <cell r="S50">
            <v>0</v>
          </cell>
          <cell r="T50" t="str">
            <v>2018- - -40-2313-040- -FINA</v>
          </cell>
        </row>
        <row r="51">
          <cell r="A51" t="str">
            <v>21</v>
          </cell>
          <cell r="B51" t="str">
            <v>D</v>
          </cell>
          <cell r="C51" t="str">
            <v>O</v>
          </cell>
          <cell r="D51" t="str">
            <v>I</v>
          </cell>
          <cell r="E51" t="str">
            <v xml:space="preserve"> </v>
          </cell>
          <cell r="F51" t="str">
            <v xml:space="preserve"> </v>
          </cell>
          <cell r="G51" t="str">
            <v>411</v>
          </cell>
          <cell r="H51" t="str">
            <v>2313</v>
          </cell>
          <cell r="I51" t="str">
            <v>040</v>
          </cell>
          <cell r="J51" t="str">
            <v xml:space="preserve"> </v>
          </cell>
          <cell r="K51" t="str">
            <v>FINA</v>
          </cell>
          <cell r="L51" t="str">
            <v>2014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17818.919999999998</v>
          </cell>
          <cell r="S51">
            <v>0</v>
          </cell>
          <cell r="T51" t="str">
            <v>2018- - -411-2313-040- -FINA</v>
          </cell>
        </row>
        <row r="52">
          <cell r="A52" t="str">
            <v>21</v>
          </cell>
          <cell r="B52" t="str">
            <v>D</v>
          </cell>
          <cell r="C52" t="str">
            <v>O</v>
          </cell>
          <cell r="D52" t="str">
            <v>I</v>
          </cell>
          <cell r="E52" t="str">
            <v xml:space="preserve"> </v>
          </cell>
          <cell r="F52" t="str">
            <v xml:space="preserve"> </v>
          </cell>
          <cell r="G52" t="str">
            <v>411</v>
          </cell>
          <cell r="H52" t="str">
            <v>2313</v>
          </cell>
          <cell r="I52" t="str">
            <v>040</v>
          </cell>
          <cell r="J52" t="str">
            <v xml:space="preserve"> </v>
          </cell>
          <cell r="K52" t="str">
            <v>FINA</v>
          </cell>
          <cell r="L52" t="str">
            <v>2015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54718.43</v>
          </cell>
          <cell r="S52">
            <v>0</v>
          </cell>
          <cell r="T52" t="str">
            <v>2018- - -411-2313-040- -FINA</v>
          </cell>
        </row>
        <row r="53">
          <cell r="A53" t="str">
            <v>21</v>
          </cell>
          <cell r="B53" t="str">
            <v>D</v>
          </cell>
          <cell r="C53" t="str">
            <v>O</v>
          </cell>
          <cell r="D53" t="str">
            <v>I</v>
          </cell>
          <cell r="E53" t="str">
            <v xml:space="preserve"> </v>
          </cell>
          <cell r="F53" t="str">
            <v xml:space="preserve"> </v>
          </cell>
          <cell r="G53" t="str">
            <v>411</v>
          </cell>
          <cell r="H53" t="str">
            <v>2313</v>
          </cell>
          <cell r="I53" t="str">
            <v>040</v>
          </cell>
          <cell r="J53" t="str">
            <v xml:space="preserve"> </v>
          </cell>
          <cell r="K53" t="str">
            <v>FINA</v>
          </cell>
          <cell r="L53" t="str">
            <v>2016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27601.43</v>
          </cell>
          <cell r="S53">
            <v>0</v>
          </cell>
          <cell r="T53" t="str">
            <v>2018- - -411-2313-040- -FINA</v>
          </cell>
        </row>
        <row r="54">
          <cell r="A54" t="str">
            <v>21</v>
          </cell>
          <cell r="B54" t="str">
            <v>D</v>
          </cell>
          <cell r="C54" t="str">
            <v>O</v>
          </cell>
          <cell r="D54" t="str">
            <v>I</v>
          </cell>
          <cell r="E54" t="str">
            <v xml:space="preserve"> </v>
          </cell>
          <cell r="F54" t="str">
            <v xml:space="preserve"> </v>
          </cell>
          <cell r="G54" t="str">
            <v>411</v>
          </cell>
          <cell r="H54" t="str">
            <v>2313</v>
          </cell>
          <cell r="I54" t="str">
            <v>040</v>
          </cell>
          <cell r="J54" t="str">
            <v xml:space="preserve"> </v>
          </cell>
          <cell r="K54" t="str">
            <v>FINA</v>
          </cell>
          <cell r="L54" t="str">
            <v>2017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94385.63</v>
          </cell>
          <cell r="S54">
            <v>0</v>
          </cell>
          <cell r="T54" t="str">
            <v>2018- - -411-2313-040- -FINA</v>
          </cell>
        </row>
        <row r="55">
          <cell r="A55" t="str">
            <v>21</v>
          </cell>
          <cell r="B55" t="str">
            <v>D</v>
          </cell>
          <cell r="C55" t="str">
            <v>O</v>
          </cell>
          <cell r="D55" t="str">
            <v>I</v>
          </cell>
          <cell r="E55" t="str">
            <v xml:space="preserve"> </v>
          </cell>
          <cell r="F55" t="str">
            <v xml:space="preserve"> </v>
          </cell>
          <cell r="G55" t="str">
            <v>412</v>
          </cell>
          <cell r="H55" t="str">
            <v>2313</v>
          </cell>
          <cell r="I55" t="str">
            <v>040</v>
          </cell>
          <cell r="J55" t="str">
            <v xml:space="preserve"> </v>
          </cell>
          <cell r="K55" t="str">
            <v>FINA</v>
          </cell>
          <cell r="L55" t="str">
            <v>2014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14730.43</v>
          </cell>
          <cell r="S55">
            <v>0</v>
          </cell>
          <cell r="T55" t="str">
            <v>2018- - -412-2313-040- -FINA</v>
          </cell>
        </row>
        <row r="56">
          <cell r="A56" t="str">
            <v>21</v>
          </cell>
          <cell r="B56" t="str">
            <v>D</v>
          </cell>
          <cell r="C56" t="str">
            <v>O</v>
          </cell>
          <cell r="D56" t="str">
            <v>I</v>
          </cell>
          <cell r="E56" t="str">
            <v xml:space="preserve"> </v>
          </cell>
          <cell r="F56" t="str">
            <v xml:space="preserve"> </v>
          </cell>
          <cell r="G56" t="str">
            <v>412</v>
          </cell>
          <cell r="H56" t="str">
            <v>2313</v>
          </cell>
          <cell r="I56" t="str">
            <v>040</v>
          </cell>
          <cell r="J56" t="str">
            <v xml:space="preserve"> </v>
          </cell>
          <cell r="K56" t="str">
            <v>FINA</v>
          </cell>
          <cell r="L56" t="str">
            <v>2015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56013.64</v>
          </cell>
          <cell r="S56">
            <v>0</v>
          </cell>
          <cell r="T56" t="str">
            <v>2018- - -412-2313-040- -FINA</v>
          </cell>
        </row>
        <row r="57">
          <cell r="A57" t="str">
            <v>21</v>
          </cell>
          <cell r="B57" t="str">
            <v>D</v>
          </cell>
          <cell r="C57" t="str">
            <v>O</v>
          </cell>
          <cell r="D57" t="str">
            <v>I</v>
          </cell>
          <cell r="E57" t="str">
            <v xml:space="preserve"> </v>
          </cell>
          <cell r="F57" t="str">
            <v xml:space="preserve"> </v>
          </cell>
          <cell r="G57" t="str">
            <v>412</v>
          </cell>
          <cell r="H57" t="str">
            <v>2313</v>
          </cell>
          <cell r="I57" t="str">
            <v>040</v>
          </cell>
          <cell r="J57" t="str">
            <v xml:space="preserve"> </v>
          </cell>
          <cell r="K57" t="str">
            <v>FINA</v>
          </cell>
          <cell r="L57" t="str">
            <v>2016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29926.23</v>
          </cell>
          <cell r="S57">
            <v>0</v>
          </cell>
          <cell r="T57" t="str">
            <v>2018- - -412-2313-040- -FINA</v>
          </cell>
        </row>
        <row r="58">
          <cell r="A58" t="str">
            <v>21</v>
          </cell>
          <cell r="B58" t="str">
            <v>D</v>
          </cell>
          <cell r="C58" t="str">
            <v>O</v>
          </cell>
          <cell r="D58" t="str">
            <v>I</v>
          </cell>
          <cell r="E58" t="str">
            <v xml:space="preserve"> </v>
          </cell>
          <cell r="F58" t="str">
            <v xml:space="preserve"> </v>
          </cell>
          <cell r="G58" t="str">
            <v>412</v>
          </cell>
          <cell r="H58" t="str">
            <v>2313</v>
          </cell>
          <cell r="I58" t="str">
            <v>040</v>
          </cell>
          <cell r="J58" t="str">
            <v xml:space="preserve"> </v>
          </cell>
          <cell r="K58" t="str">
            <v>FINA</v>
          </cell>
          <cell r="L58" t="str">
            <v>2017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122800.59</v>
          </cell>
          <cell r="S58">
            <v>0</v>
          </cell>
          <cell r="T58" t="str">
            <v>2018- - -412-2313-040- -FINA</v>
          </cell>
        </row>
        <row r="59">
          <cell r="A59" t="str">
            <v>21</v>
          </cell>
          <cell r="B59" t="str">
            <v>D</v>
          </cell>
          <cell r="C59" t="str">
            <v>O</v>
          </cell>
          <cell r="D59" t="str">
            <v>I</v>
          </cell>
          <cell r="E59" t="str">
            <v xml:space="preserve"> </v>
          </cell>
          <cell r="F59" t="str">
            <v xml:space="preserve"> </v>
          </cell>
          <cell r="G59" t="str">
            <v>421</v>
          </cell>
          <cell r="H59" t="str">
            <v>2313</v>
          </cell>
          <cell r="I59" t="str">
            <v>040</v>
          </cell>
          <cell r="J59" t="str">
            <v xml:space="preserve"> </v>
          </cell>
          <cell r="K59" t="str">
            <v>FINA</v>
          </cell>
          <cell r="L59" t="str">
            <v>2014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3306.22</v>
          </cell>
          <cell r="S59">
            <v>0</v>
          </cell>
          <cell r="T59" t="str">
            <v>2018- - -421-2313-040- -FINA</v>
          </cell>
        </row>
        <row r="60">
          <cell r="A60" t="str">
            <v>21</v>
          </cell>
          <cell r="B60" t="str">
            <v>D</v>
          </cell>
          <cell r="C60" t="str">
            <v>O</v>
          </cell>
          <cell r="D60" t="str">
            <v>I</v>
          </cell>
          <cell r="E60" t="str">
            <v xml:space="preserve"> </v>
          </cell>
          <cell r="F60" t="str">
            <v xml:space="preserve"> </v>
          </cell>
          <cell r="G60" t="str">
            <v>422</v>
          </cell>
          <cell r="H60" t="str">
            <v>2313</v>
          </cell>
          <cell r="I60" t="str">
            <v>040</v>
          </cell>
          <cell r="J60" t="str">
            <v xml:space="preserve"> </v>
          </cell>
          <cell r="K60" t="str">
            <v>FINA</v>
          </cell>
          <cell r="L60" t="str">
            <v>2014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35800.14</v>
          </cell>
          <cell r="S60">
            <v>0</v>
          </cell>
          <cell r="T60" t="str">
            <v>2018- - -422-2313-040- -FINA</v>
          </cell>
        </row>
        <row r="61">
          <cell r="A61" t="str">
            <v>21</v>
          </cell>
          <cell r="B61" t="str">
            <v>D</v>
          </cell>
          <cell r="C61" t="str">
            <v>O</v>
          </cell>
          <cell r="D61" t="str">
            <v>I</v>
          </cell>
          <cell r="E61" t="str">
            <v xml:space="preserve"> </v>
          </cell>
          <cell r="F61" t="str">
            <v xml:space="preserve"> </v>
          </cell>
          <cell r="G61" t="str">
            <v>422</v>
          </cell>
          <cell r="H61" t="str">
            <v>2313</v>
          </cell>
          <cell r="I61" t="str">
            <v>040</v>
          </cell>
          <cell r="J61" t="str">
            <v xml:space="preserve"> </v>
          </cell>
          <cell r="K61" t="str">
            <v>FINA</v>
          </cell>
          <cell r="L61" t="str">
            <v>2015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9947.14</v>
          </cell>
          <cell r="S61">
            <v>0</v>
          </cell>
          <cell r="T61" t="str">
            <v>2018- - -422-2313-040- -FINA</v>
          </cell>
        </row>
        <row r="62">
          <cell r="A62" t="str">
            <v>21</v>
          </cell>
          <cell r="B62" t="str">
            <v>D</v>
          </cell>
          <cell r="C62" t="str">
            <v>O</v>
          </cell>
          <cell r="D62" t="str">
            <v>I</v>
          </cell>
          <cell r="E62" t="str">
            <v xml:space="preserve"> </v>
          </cell>
          <cell r="F62" t="str">
            <v xml:space="preserve"> </v>
          </cell>
          <cell r="G62" t="str">
            <v>422</v>
          </cell>
          <cell r="H62" t="str">
            <v>2313</v>
          </cell>
          <cell r="I62" t="str">
            <v>040</v>
          </cell>
          <cell r="J62" t="str">
            <v xml:space="preserve"> </v>
          </cell>
          <cell r="K62" t="str">
            <v>FINA</v>
          </cell>
          <cell r="L62" t="str">
            <v>2016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12769.41</v>
          </cell>
          <cell r="S62">
            <v>0</v>
          </cell>
          <cell r="T62" t="str">
            <v>2018- - -422-2313-040- -FINA</v>
          </cell>
        </row>
        <row r="63">
          <cell r="A63" t="str">
            <v>21</v>
          </cell>
          <cell r="B63" t="str">
            <v>D</v>
          </cell>
          <cell r="C63" t="str">
            <v>O</v>
          </cell>
          <cell r="D63" t="str">
            <v>I</v>
          </cell>
          <cell r="E63" t="str">
            <v xml:space="preserve"> </v>
          </cell>
          <cell r="F63" t="str">
            <v xml:space="preserve"> </v>
          </cell>
          <cell r="G63" t="str">
            <v>422</v>
          </cell>
          <cell r="H63" t="str">
            <v>2313</v>
          </cell>
          <cell r="I63" t="str">
            <v>040</v>
          </cell>
          <cell r="J63" t="str">
            <v xml:space="preserve"> </v>
          </cell>
          <cell r="K63" t="str">
            <v>FINA</v>
          </cell>
          <cell r="L63" t="str">
            <v>2017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23083.5</v>
          </cell>
          <cell r="S63">
            <v>0</v>
          </cell>
          <cell r="T63" t="str">
            <v>2018- - -422-2313-040- -FINA</v>
          </cell>
        </row>
        <row r="64">
          <cell r="A64" t="str">
            <v>21</v>
          </cell>
          <cell r="B64" t="str">
            <v>D</v>
          </cell>
          <cell r="C64" t="str">
            <v>O</v>
          </cell>
          <cell r="D64" t="str">
            <v>I</v>
          </cell>
          <cell r="E64" t="str">
            <v xml:space="preserve"> </v>
          </cell>
          <cell r="F64" t="str">
            <v xml:space="preserve"> </v>
          </cell>
          <cell r="G64" t="str">
            <v>523</v>
          </cell>
          <cell r="H64" t="str">
            <v>2313</v>
          </cell>
          <cell r="I64" t="str">
            <v>040</v>
          </cell>
          <cell r="J64" t="str">
            <v xml:space="preserve"> </v>
          </cell>
          <cell r="K64" t="str">
            <v>FINA</v>
          </cell>
          <cell r="L64" t="str">
            <v>2014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35030</v>
          </cell>
          <cell r="S64">
            <v>0</v>
          </cell>
          <cell r="T64" t="str">
            <v>2018- - -523-2313-040- -FINA</v>
          </cell>
        </row>
        <row r="65">
          <cell r="A65" t="str">
            <v>21</v>
          </cell>
          <cell r="B65" t="str">
            <v>D</v>
          </cell>
          <cell r="C65" t="str">
            <v>O</v>
          </cell>
          <cell r="D65" t="str">
            <v>I</v>
          </cell>
          <cell r="E65" t="str">
            <v xml:space="preserve"> </v>
          </cell>
          <cell r="F65" t="str">
            <v xml:space="preserve"> </v>
          </cell>
          <cell r="G65" t="str">
            <v>523</v>
          </cell>
          <cell r="H65" t="str">
            <v>2313</v>
          </cell>
          <cell r="I65" t="str">
            <v>040</v>
          </cell>
          <cell r="J65" t="str">
            <v xml:space="preserve"> </v>
          </cell>
          <cell r="K65" t="str">
            <v>FINA</v>
          </cell>
          <cell r="L65" t="str">
            <v>2015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477.74</v>
          </cell>
          <cell r="S65">
            <v>0</v>
          </cell>
          <cell r="T65" t="str">
            <v>2018- - -523-2313-040- -FINA</v>
          </cell>
        </row>
        <row r="66">
          <cell r="A66" t="str">
            <v>21</v>
          </cell>
          <cell r="B66" t="str">
            <v>D</v>
          </cell>
          <cell r="C66" t="str">
            <v>O</v>
          </cell>
          <cell r="D66" t="str">
            <v>I</v>
          </cell>
          <cell r="E66" t="str">
            <v xml:space="preserve"> </v>
          </cell>
          <cell r="F66" t="str">
            <v xml:space="preserve"> </v>
          </cell>
          <cell r="G66" t="str">
            <v>61</v>
          </cell>
          <cell r="H66" t="str">
            <v>2313</v>
          </cell>
          <cell r="I66" t="str">
            <v>040</v>
          </cell>
          <cell r="J66" t="str">
            <v xml:space="preserve"> </v>
          </cell>
          <cell r="K66" t="str">
            <v>FINA</v>
          </cell>
          <cell r="L66" t="str">
            <v>2014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1482.61</v>
          </cell>
          <cell r="S66">
            <v>0</v>
          </cell>
          <cell r="T66" t="str">
            <v>2018- - -61-2313-040- -FINA</v>
          </cell>
        </row>
        <row r="67">
          <cell r="A67" t="str">
            <v>21</v>
          </cell>
          <cell r="B67" t="str">
            <v>D</v>
          </cell>
          <cell r="C67" t="str">
            <v>O</v>
          </cell>
          <cell r="D67" t="str">
            <v>I</v>
          </cell>
          <cell r="E67" t="str">
            <v xml:space="preserve"> </v>
          </cell>
          <cell r="F67" t="str">
            <v xml:space="preserve"> </v>
          </cell>
          <cell r="G67" t="str">
            <v>61</v>
          </cell>
          <cell r="H67" t="str">
            <v>2313</v>
          </cell>
          <cell r="I67" t="str">
            <v>040</v>
          </cell>
          <cell r="J67" t="str">
            <v xml:space="preserve"> </v>
          </cell>
          <cell r="K67" t="str">
            <v>FINA</v>
          </cell>
          <cell r="L67" t="str">
            <v>2015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10553.17</v>
          </cell>
          <cell r="S67">
            <v>0</v>
          </cell>
          <cell r="T67" t="str">
            <v>2018- - -61-2313-040- -FINA</v>
          </cell>
        </row>
        <row r="68">
          <cell r="A68" t="str">
            <v>21</v>
          </cell>
          <cell r="B68" t="str">
            <v>D</v>
          </cell>
          <cell r="C68" t="str">
            <v>O</v>
          </cell>
          <cell r="D68" t="str">
            <v>I</v>
          </cell>
          <cell r="E68" t="str">
            <v xml:space="preserve"> </v>
          </cell>
          <cell r="F68" t="str">
            <v xml:space="preserve"> </v>
          </cell>
          <cell r="G68" t="str">
            <v>61</v>
          </cell>
          <cell r="H68" t="str">
            <v>2313</v>
          </cell>
          <cell r="I68" t="str">
            <v>040</v>
          </cell>
          <cell r="J68" t="str">
            <v xml:space="preserve"> </v>
          </cell>
          <cell r="K68" t="str">
            <v>FINA</v>
          </cell>
          <cell r="L68" t="str">
            <v>2016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6305.68</v>
          </cell>
          <cell r="S68">
            <v>0</v>
          </cell>
          <cell r="T68" t="str">
            <v>2018- - -61-2313-040- -FINA</v>
          </cell>
        </row>
        <row r="69">
          <cell r="A69" t="str">
            <v>21</v>
          </cell>
          <cell r="B69" t="str">
            <v>D</v>
          </cell>
          <cell r="C69" t="str">
            <v>O</v>
          </cell>
          <cell r="D69" t="str">
            <v>I</v>
          </cell>
          <cell r="E69" t="str">
            <v xml:space="preserve"> </v>
          </cell>
          <cell r="F69" t="str">
            <v xml:space="preserve"> </v>
          </cell>
          <cell r="G69" t="str">
            <v>61</v>
          </cell>
          <cell r="H69" t="str">
            <v>2313</v>
          </cell>
          <cell r="I69" t="str">
            <v>040</v>
          </cell>
          <cell r="J69" t="str">
            <v xml:space="preserve"> </v>
          </cell>
          <cell r="K69" t="str">
            <v>FINA</v>
          </cell>
          <cell r="L69" t="str">
            <v>2017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5532.26</v>
          </cell>
          <cell r="S69">
            <v>0</v>
          </cell>
          <cell r="T69" t="str">
            <v>2018- - -61-2313-040- -FINA</v>
          </cell>
        </row>
        <row r="70">
          <cell r="A70" t="str">
            <v>21</v>
          </cell>
          <cell r="B70" t="str">
            <v>D</v>
          </cell>
          <cell r="C70" t="str">
            <v>O</v>
          </cell>
          <cell r="D70" t="str">
            <v>I</v>
          </cell>
          <cell r="E70" t="str">
            <v xml:space="preserve"> </v>
          </cell>
          <cell r="F70" t="str">
            <v xml:space="preserve"> </v>
          </cell>
          <cell r="G70" t="str">
            <v>64</v>
          </cell>
          <cell r="H70" t="str">
            <v>2313</v>
          </cell>
          <cell r="I70" t="str">
            <v>040</v>
          </cell>
          <cell r="J70" t="str">
            <v xml:space="preserve"> </v>
          </cell>
          <cell r="K70" t="str">
            <v>FINA</v>
          </cell>
          <cell r="L70" t="str">
            <v>2014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3360.87</v>
          </cell>
          <cell r="S70">
            <v>0</v>
          </cell>
          <cell r="T70" t="str">
            <v>2018- - -64-2313-040- -FINA</v>
          </cell>
        </row>
        <row r="71">
          <cell r="A71" t="str">
            <v>21</v>
          </cell>
          <cell r="B71" t="str">
            <v>D</v>
          </cell>
          <cell r="C71" t="str">
            <v>O</v>
          </cell>
          <cell r="D71" t="str">
            <v>I</v>
          </cell>
          <cell r="E71" t="str">
            <v xml:space="preserve"> </v>
          </cell>
          <cell r="F71" t="str">
            <v xml:space="preserve"> </v>
          </cell>
          <cell r="G71" t="str">
            <v>64</v>
          </cell>
          <cell r="H71" t="str">
            <v>2313</v>
          </cell>
          <cell r="I71" t="str">
            <v>040</v>
          </cell>
          <cell r="J71" t="str">
            <v xml:space="preserve"> </v>
          </cell>
          <cell r="K71" t="str">
            <v>FINA</v>
          </cell>
          <cell r="L71" t="str">
            <v>2015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10692.97</v>
          </cell>
          <cell r="S71">
            <v>0</v>
          </cell>
          <cell r="T71" t="str">
            <v>2018- - -64-2313-040- -FINA</v>
          </cell>
        </row>
        <row r="72">
          <cell r="A72" t="str">
            <v>21</v>
          </cell>
          <cell r="B72" t="str">
            <v>D</v>
          </cell>
          <cell r="C72" t="str">
            <v>O</v>
          </cell>
          <cell r="D72" t="str">
            <v>I</v>
          </cell>
          <cell r="E72" t="str">
            <v xml:space="preserve"> </v>
          </cell>
          <cell r="F72" t="str">
            <v xml:space="preserve"> </v>
          </cell>
          <cell r="G72" t="str">
            <v>64</v>
          </cell>
          <cell r="H72" t="str">
            <v>2313</v>
          </cell>
          <cell r="I72" t="str">
            <v>040</v>
          </cell>
          <cell r="J72" t="str">
            <v xml:space="preserve"> </v>
          </cell>
          <cell r="K72" t="str">
            <v>FINA</v>
          </cell>
          <cell r="L72" t="str">
            <v>2016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13715.03</v>
          </cell>
          <cell r="S72">
            <v>0</v>
          </cell>
          <cell r="T72" t="str">
            <v>2018- - -64-2313-040- -FINA</v>
          </cell>
        </row>
        <row r="73">
          <cell r="A73" t="str">
            <v>21</v>
          </cell>
          <cell r="B73" t="str">
            <v>D</v>
          </cell>
          <cell r="C73" t="str">
            <v>O</v>
          </cell>
          <cell r="D73" t="str">
            <v>I</v>
          </cell>
          <cell r="E73" t="str">
            <v xml:space="preserve"> </v>
          </cell>
          <cell r="F73" t="str">
            <v xml:space="preserve"> </v>
          </cell>
          <cell r="G73" t="str">
            <v>64</v>
          </cell>
          <cell r="H73" t="str">
            <v>2313</v>
          </cell>
          <cell r="I73" t="str">
            <v>040</v>
          </cell>
          <cell r="J73" t="str">
            <v xml:space="preserve"> </v>
          </cell>
          <cell r="K73" t="str">
            <v>FINA</v>
          </cell>
          <cell r="L73" t="str">
            <v>2017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28871.84</v>
          </cell>
          <cell r="S73">
            <v>0</v>
          </cell>
          <cell r="T73" t="str">
            <v>2018- - -64-2313-040- -FINA</v>
          </cell>
        </row>
        <row r="74">
          <cell r="A74" t="str">
            <v>21</v>
          </cell>
          <cell r="B74" t="str">
            <v>D</v>
          </cell>
          <cell r="C74" t="str">
            <v>O</v>
          </cell>
          <cell r="D74" t="str">
            <v>I</v>
          </cell>
          <cell r="E74" t="str">
            <v xml:space="preserve"> </v>
          </cell>
          <cell r="F74" t="str">
            <v xml:space="preserve"> </v>
          </cell>
          <cell r="G74" t="str">
            <v>71</v>
          </cell>
          <cell r="H74" t="str">
            <v>2313</v>
          </cell>
          <cell r="I74" t="str">
            <v>040</v>
          </cell>
          <cell r="J74" t="str">
            <v xml:space="preserve"> </v>
          </cell>
          <cell r="K74" t="str">
            <v>FINA</v>
          </cell>
          <cell r="L74" t="str">
            <v>2014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31562.89</v>
          </cell>
          <cell r="S74">
            <v>0</v>
          </cell>
          <cell r="T74" t="str">
            <v>2018- - -71-2313-040- -FINA</v>
          </cell>
        </row>
        <row r="75">
          <cell r="A75" t="str">
            <v>21</v>
          </cell>
          <cell r="B75" t="str">
            <v>D</v>
          </cell>
          <cell r="C75" t="str">
            <v>O</v>
          </cell>
          <cell r="D75" t="str">
            <v>I</v>
          </cell>
          <cell r="E75" t="str">
            <v xml:space="preserve"> </v>
          </cell>
          <cell r="F75" t="str">
            <v xml:space="preserve"> </v>
          </cell>
          <cell r="G75" t="str">
            <v>71</v>
          </cell>
          <cell r="H75" t="str">
            <v>2313</v>
          </cell>
          <cell r="I75" t="str">
            <v>040</v>
          </cell>
          <cell r="J75" t="str">
            <v xml:space="preserve"> </v>
          </cell>
          <cell r="K75" t="str">
            <v>FINA</v>
          </cell>
          <cell r="L75" t="str">
            <v>2015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4638.05</v>
          </cell>
          <cell r="S75">
            <v>0</v>
          </cell>
          <cell r="T75" t="str">
            <v>2018- - -71-2313-040- -FINA</v>
          </cell>
        </row>
        <row r="76">
          <cell r="A76" t="str">
            <v>21</v>
          </cell>
          <cell r="B76" t="str">
            <v>D</v>
          </cell>
          <cell r="C76" t="str">
            <v>O</v>
          </cell>
          <cell r="D76" t="str">
            <v>I</v>
          </cell>
          <cell r="E76" t="str">
            <v xml:space="preserve"> </v>
          </cell>
          <cell r="F76" t="str">
            <v xml:space="preserve"> </v>
          </cell>
          <cell r="G76" t="str">
            <v>71</v>
          </cell>
          <cell r="H76" t="str">
            <v>2313</v>
          </cell>
          <cell r="I76" t="str">
            <v>040</v>
          </cell>
          <cell r="J76" t="str">
            <v xml:space="preserve"> </v>
          </cell>
          <cell r="K76" t="str">
            <v>FINA</v>
          </cell>
          <cell r="L76" t="str">
            <v>2016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773.05</v>
          </cell>
          <cell r="S76">
            <v>0</v>
          </cell>
          <cell r="T76" t="str">
            <v>2018- - -71-2313-040- -FINA</v>
          </cell>
        </row>
        <row r="77">
          <cell r="A77" t="str">
            <v>21</v>
          </cell>
          <cell r="B77" t="str">
            <v>D</v>
          </cell>
          <cell r="C77" t="str">
            <v>O</v>
          </cell>
          <cell r="D77" t="str">
            <v>I</v>
          </cell>
          <cell r="E77" t="str">
            <v xml:space="preserve"> </v>
          </cell>
          <cell r="F77" t="str">
            <v xml:space="preserve"> </v>
          </cell>
          <cell r="G77" t="str">
            <v>71</v>
          </cell>
          <cell r="H77" t="str">
            <v>2313</v>
          </cell>
          <cell r="I77" t="str">
            <v>040</v>
          </cell>
          <cell r="J77" t="str">
            <v xml:space="preserve"> </v>
          </cell>
          <cell r="K77" t="str">
            <v>FINA</v>
          </cell>
          <cell r="L77" t="str">
            <v>2017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118231.1</v>
          </cell>
          <cell r="S77">
            <v>0</v>
          </cell>
          <cell r="T77" t="str">
            <v>2018- - -71-2313-040- -FINA</v>
          </cell>
        </row>
        <row r="78">
          <cell r="A78" t="str">
            <v>21</v>
          </cell>
          <cell r="B78" t="str">
            <v>D</v>
          </cell>
          <cell r="C78" t="str">
            <v>O</v>
          </cell>
          <cell r="D78" t="str">
            <v>I</v>
          </cell>
          <cell r="E78" t="str">
            <v xml:space="preserve"> </v>
          </cell>
          <cell r="F78" t="str">
            <v xml:space="preserve"> </v>
          </cell>
          <cell r="G78" t="str">
            <v>810</v>
          </cell>
          <cell r="H78" t="str">
            <v>2313</v>
          </cell>
          <cell r="I78" t="str">
            <v>040</v>
          </cell>
          <cell r="J78" t="str">
            <v xml:space="preserve"> </v>
          </cell>
          <cell r="K78" t="str">
            <v>FINA</v>
          </cell>
          <cell r="L78" t="str">
            <v>2014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16031.72</v>
          </cell>
          <cell r="S78">
            <v>0</v>
          </cell>
          <cell r="T78" t="str">
            <v>2018- - -810-2313-040- -FINA</v>
          </cell>
        </row>
        <row r="79">
          <cell r="A79" t="str">
            <v>21</v>
          </cell>
          <cell r="B79" t="str">
            <v>D</v>
          </cell>
          <cell r="C79" t="str">
            <v>O</v>
          </cell>
          <cell r="D79" t="str">
            <v>I</v>
          </cell>
          <cell r="E79" t="str">
            <v xml:space="preserve"> </v>
          </cell>
          <cell r="F79" t="str">
            <v xml:space="preserve"> </v>
          </cell>
          <cell r="G79" t="str">
            <v>820</v>
          </cell>
          <cell r="H79" t="str">
            <v>2313</v>
          </cell>
          <cell r="I79" t="str">
            <v>040</v>
          </cell>
          <cell r="J79" t="str">
            <v xml:space="preserve"> </v>
          </cell>
          <cell r="K79" t="str">
            <v>FINA</v>
          </cell>
          <cell r="L79" t="str">
            <v>2015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17307.55</v>
          </cell>
          <cell r="S79">
            <v>0</v>
          </cell>
          <cell r="T79" t="str">
            <v>2018- - -820-2313-040- -FINA</v>
          </cell>
        </row>
        <row r="80">
          <cell r="A80" t="str">
            <v>21</v>
          </cell>
          <cell r="B80" t="str">
            <v>D</v>
          </cell>
          <cell r="C80" t="str">
            <v>O</v>
          </cell>
          <cell r="D80" t="str">
            <v>I</v>
          </cell>
          <cell r="E80" t="str">
            <v xml:space="preserve"> </v>
          </cell>
          <cell r="F80" t="str">
            <v xml:space="preserve"> </v>
          </cell>
          <cell r="G80" t="str">
            <v>820</v>
          </cell>
          <cell r="H80" t="str">
            <v>2313</v>
          </cell>
          <cell r="I80" t="str">
            <v>040</v>
          </cell>
          <cell r="J80" t="str">
            <v xml:space="preserve"> </v>
          </cell>
          <cell r="K80" t="str">
            <v>FINA</v>
          </cell>
          <cell r="L80" t="str">
            <v>2016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5789.35</v>
          </cell>
          <cell r="S80">
            <v>0</v>
          </cell>
          <cell r="T80" t="str">
            <v>2018- - -820-2313-040- -FINA</v>
          </cell>
        </row>
        <row r="81">
          <cell r="A81" t="str">
            <v>21</v>
          </cell>
          <cell r="B81" t="str">
            <v>D</v>
          </cell>
          <cell r="C81" t="str">
            <v>O</v>
          </cell>
          <cell r="D81" t="str">
            <v>I</v>
          </cell>
          <cell r="E81" t="str">
            <v xml:space="preserve"> </v>
          </cell>
          <cell r="F81" t="str">
            <v xml:space="preserve"> </v>
          </cell>
          <cell r="G81" t="str">
            <v>820</v>
          </cell>
          <cell r="H81" t="str">
            <v>2313</v>
          </cell>
          <cell r="I81" t="str">
            <v>040</v>
          </cell>
          <cell r="J81" t="str">
            <v xml:space="preserve"> </v>
          </cell>
          <cell r="K81" t="str">
            <v>FINA</v>
          </cell>
          <cell r="L81" t="str">
            <v>2017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5986.62</v>
          </cell>
          <cell r="S81">
            <v>0</v>
          </cell>
          <cell r="T81" t="str">
            <v>2018- - -820-2313-040- -FINA</v>
          </cell>
        </row>
        <row r="82">
          <cell r="A82" t="str">
            <v>21</v>
          </cell>
          <cell r="B82" t="str">
            <v>D</v>
          </cell>
          <cell r="C82" t="str">
            <v>O</v>
          </cell>
          <cell r="D82" t="str">
            <v>I</v>
          </cell>
          <cell r="E82" t="str">
            <v xml:space="preserve"> </v>
          </cell>
          <cell r="F82" t="str">
            <v xml:space="preserve"> </v>
          </cell>
          <cell r="G82" t="str">
            <v>821</v>
          </cell>
          <cell r="H82" t="str">
            <v>2318</v>
          </cell>
          <cell r="I82" t="str">
            <v>040</v>
          </cell>
          <cell r="J82" t="str">
            <v xml:space="preserve"> </v>
          </cell>
          <cell r="K82" t="str">
            <v>FINA</v>
          </cell>
          <cell r="L82" t="str">
            <v>2014</v>
          </cell>
          <cell r="M82">
            <v>350000</v>
          </cell>
          <cell r="N82">
            <v>0</v>
          </cell>
          <cell r="O82">
            <v>0</v>
          </cell>
          <cell r="P82">
            <v>350000</v>
          </cell>
          <cell r="Q82">
            <v>0</v>
          </cell>
          <cell r="R82">
            <v>14623.32</v>
          </cell>
          <cell r="S82">
            <v>0</v>
          </cell>
          <cell r="T82" t="str">
            <v>2018- - -821-2318-040- -FINA</v>
          </cell>
        </row>
        <row r="83">
          <cell r="A83" t="str">
            <v>21</v>
          </cell>
          <cell r="B83" t="str">
            <v>D</v>
          </cell>
          <cell r="C83" t="str">
            <v>O</v>
          </cell>
          <cell r="D83" t="str">
            <v>I</v>
          </cell>
          <cell r="E83" t="str">
            <v xml:space="preserve"> </v>
          </cell>
          <cell r="F83" t="str">
            <v xml:space="preserve"> </v>
          </cell>
          <cell r="G83" t="str">
            <v>821</v>
          </cell>
          <cell r="H83" t="str">
            <v>2318</v>
          </cell>
          <cell r="I83" t="str">
            <v>040</v>
          </cell>
          <cell r="J83" t="str">
            <v xml:space="preserve"> </v>
          </cell>
          <cell r="K83" t="str">
            <v>FINA</v>
          </cell>
          <cell r="L83" t="str">
            <v>2015</v>
          </cell>
          <cell r="M83">
            <v>350000</v>
          </cell>
          <cell r="N83">
            <v>0</v>
          </cell>
          <cell r="O83">
            <v>0</v>
          </cell>
          <cell r="P83">
            <v>350000</v>
          </cell>
          <cell r="Q83">
            <v>0</v>
          </cell>
          <cell r="R83">
            <v>29412.79</v>
          </cell>
          <cell r="S83">
            <v>0</v>
          </cell>
          <cell r="T83" t="str">
            <v>2018- - -821-2318-040- -FINA</v>
          </cell>
        </row>
        <row r="84">
          <cell r="A84" t="str">
            <v>21</v>
          </cell>
          <cell r="B84" t="str">
            <v>D</v>
          </cell>
          <cell r="C84" t="str">
            <v>O</v>
          </cell>
          <cell r="D84" t="str">
            <v>I</v>
          </cell>
          <cell r="E84" t="str">
            <v xml:space="preserve"> </v>
          </cell>
          <cell r="F84" t="str">
            <v xml:space="preserve"> </v>
          </cell>
          <cell r="G84" t="str">
            <v>821</v>
          </cell>
          <cell r="H84" t="str">
            <v>2318</v>
          </cell>
          <cell r="I84" t="str">
            <v>040</v>
          </cell>
          <cell r="J84" t="str">
            <v xml:space="preserve"> </v>
          </cell>
          <cell r="K84" t="str">
            <v>FINA</v>
          </cell>
          <cell r="L84" t="str">
            <v>2016</v>
          </cell>
          <cell r="M84">
            <v>350000</v>
          </cell>
          <cell r="N84">
            <v>0</v>
          </cell>
          <cell r="O84">
            <v>0</v>
          </cell>
          <cell r="P84">
            <v>350000</v>
          </cell>
          <cell r="Q84">
            <v>0</v>
          </cell>
          <cell r="R84">
            <v>43542.67</v>
          </cell>
          <cell r="S84">
            <v>0</v>
          </cell>
          <cell r="T84" t="str">
            <v>2018- - -821-2318-040- -FINA</v>
          </cell>
        </row>
        <row r="85">
          <cell r="A85" t="str">
            <v>21</v>
          </cell>
          <cell r="B85" t="str">
            <v>D</v>
          </cell>
          <cell r="C85" t="str">
            <v>O</v>
          </cell>
          <cell r="D85" t="str">
            <v>I</v>
          </cell>
          <cell r="E85" t="str">
            <v xml:space="preserve"> </v>
          </cell>
          <cell r="F85" t="str">
            <v xml:space="preserve"> </v>
          </cell>
          <cell r="G85" t="str">
            <v>821</v>
          </cell>
          <cell r="H85" t="str">
            <v>2318</v>
          </cell>
          <cell r="I85" t="str">
            <v>040</v>
          </cell>
          <cell r="J85" t="str">
            <v xml:space="preserve"> </v>
          </cell>
          <cell r="K85" t="str">
            <v>FINA</v>
          </cell>
          <cell r="L85" t="str">
            <v>2017</v>
          </cell>
          <cell r="M85">
            <v>350000</v>
          </cell>
          <cell r="N85">
            <v>0</v>
          </cell>
          <cell r="O85">
            <v>0</v>
          </cell>
          <cell r="P85">
            <v>350000</v>
          </cell>
          <cell r="Q85">
            <v>0</v>
          </cell>
          <cell r="R85">
            <v>87516.83</v>
          </cell>
          <cell r="S85">
            <v>0</v>
          </cell>
          <cell r="T85" t="str">
            <v>2018- - -821-2318-040- -FINA</v>
          </cell>
        </row>
        <row r="86">
          <cell r="A86" t="str">
            <v>21</v>
          </cell>
          <cell r="B86" t="str">
            <v>D</v>
          </cell>
          <cell r="C86" t="str">
            <v>O</v>
          </cell>
          <cell r="D86" t="str">
            <v>I</v>
          </cell>
          <cell r="E86" t="str">
            <v xml:space="preserve"> </v>
          </cell>
          <cell r="F86" t="str">
            <v xml:space="preserve"> </v>
          </cell>
          <cell r="G86" t="str">
            <v>821</v>
          </cell>
          <cell r="H86" t="str">
            <v>2318</v>
          </cell>
          <cell r="I86" t="str">
            <v>040</v>
          </cell>
          <cell r="J86" t="str">
            <v xml:space="preserve"> </v>
          </cell>
          <cell r="K86" t="str">
            <v>FINA</v>
          </cell>
          <cell r="L86" t="str">
            <v>2018</v>
          </cell>
          <cell r="M86">
            <v>350000</v>
          </cell>
          <cell r="N86">
            <v>0</v>
          </cell>
          <cell r="O86">
            <v>0</v>
          </cell>
          <cell r="P86">
            <v>350000</v>
          </cell>
          <cell r="Q86">
            <v>0</v>
          </cell>
          <cell r="R86">
            <v>0</v>
          </cell>
          <cell r="S86">
            <v>0</v>
          </cell>
          <cell r="T86" t="str">
            <v>2018- - -821-2318-040- -FINA</v>
          </cell>
        </row>
        <row r="87">
          <cell r="A87" t="str">
            <v>21</v>
          </cell>
          <cell r="B87" t="str">
            <v>D</v>
          </cell>
          <cell r="C87" t="str">
            <v>O</v>
          </cell>
          <cell r="D87" t="str">
            <v>I</v>
          </cell>
          <cell r="E87" t="str">
            <v xml:space="preserve"> </v>
          </cell>
          <cell r="F87" t="str">
            <v xml:space="preserve"> </v>
          </cell>
          <cell r="G87" t="str">
            <v>822</v>
          </cell>
          <cell r="H87" t="str">
            <v>2315</v>
          </cell>
          <cell r="I87" t="str">
            <v>040</v>
          </cell>
          <cell r="J87" t="str">
            <v xml:space="preserve"> </v>
          </cell>
          <cell r="K87" t="str">
            <v>FINA</v>
          </cell>
          <cell r="L87" t="str">
            <v>2014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76906.559999999998</v>
          </cell>
          <cell r="S87">
            <v>0</v>
          </cell>
          <cell r="T87" t="str">
            <v>2018- - -822-2315-040- -FINA</v>
          </cell>
        </row>
        <row r="88">
          <cell r="A88" t="str">
            <v>21</v>
          </cell>
          <cell r="B88" t="str">
            <v>D</v>
          </cell>
          <cell r="C88" t="str">
            <v>O</v>
          </cell>
          <cell r="D88" t="str">
            <v>I</v>
          </cell>
          <cell r="E88" t="str">
            <v xml:space="preserve"> </v>
          </cell>
          <cell r="F88" t="str">
            <v xml:space="preserve"> </v>
          </cell>
          <cell r="G88" t="str">
            <v>822</v>
          </cell>
          <cell r="H88" t="str">
            <v>2315</v>
          </cell>
          <cell r="I88" t="str">
            <v>040</v>
          </cell>
          <cell r="J88" t="str">
            <v xml:space="preserve"> </v>
          </cell>
          <cell r="K88" t="str">
            <v>FINA</v>
          </cell>
          <cell r="L88" t="str">
            <v>2015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819372.15</v>
          </cell>
          <cell r="S88">
            <v>0</v>
          </cell>
          <cell r="T88" t="str">
            <v>2018- - -822-2315-040- -FINA</v>
          </cell>
        </row>
        <row r="89">
          <cell r="A89" t="str">
            <v>21</v>
          </cell>
          <cell r="B89" t="str">
            <v>D</v>
          </cell>
          <cell r="C89" t="str">
            <v>O</v>
          </cell>
          <cell r="D89" t="str">
            <v>I</v>
          </cell>
          <cell r="E89" t="str">
            <v xml:space="preserve"> </v>
          </cell>
          <cell r="F89" t="str">
            <v xml:space="preserve"> </v>
          </cell>
          <cell r="G89" t="str">
            <v>822</v>
          </cell>
          <cell r="H89" t="str">
            <v>2315</v>
          </cell>
          <cell r="I89" t="str">
            <v>040</v>
          </cell>
          <cell r="J89" t="str">
            <v>MVORSS</v>
          </cell>
          <cell r="K89" t="str">
            <v>FINA</v>
          </cell>
          <cell r="L89" t="str">
            <v>2016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317973.5</v>
          </cell>
          <cell r="S89">
            <v>0</v>
          </cell>
          <cell r="T89" t="str">
            <v>2018- - -822-2315-040-MVORSS-FINA</v>
          </cell>
        </row>
        <row r="90">
          <cell r="A90" t="str">
            <v>21</v>
          </cell>
          <cell r="B90" t="str">
            <v>D</v>
          </cell>
          <cell r="C90" t="str">
            <v>O</v>
          </cell>
          <cell r="D90" t="str">
            <v>I</v>
          </cell>
          <cell r="E90" t="str">
            <v xml:space="preserve"> </v>
          </cell>
          <cell r="F90" t="str">
            <v xml:space="preserve"> </v>
          </cell>
          <cell r="G90" t="str">
            <v>822</v>
          </cell>
          <cell r="H90" t="str">
            <v>2315</v>
          </cell>
          <cell r="I90" t="str">
            <v>040</v>
          </cell>
          <cell r="J90" t="str">
            <v>MVORSS</v>
          </cell>
          <cell r="K90" t="str">
            <v>FINA</v>
          </cell>
          <cell r="L90" t="str">
            <v>2017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357.74</v>
          </cell>
          <cell r="S90">
            <v>0</v>
          </cell>
          <cell r="T90" t="str">
            <v>2018- - -822-2315-040-MVORSS-FINA</v>
          </cell>
        </row>
        <row r="91">
          <cell r="A91" t="str">
            <v>21</v>
          </cell>
          <cell r="B91" t="str">
            <v>D</v>
          </cell>
          <cell r="C91" t="str">
            <v>O</v>
          </cell>
          <cell r="D91" t="str">
            <v>I</v>
          </cell>
          <cell r="E91" t="str">
            <v xml:space="preserve"> </v>
          </cell>
          <cell r="F91" t="str">
            <v xml:space="preserve"> </v>
          </cell>
          <cell r="G91" t="str">
            <v>822</v>
          </cell>
          <cell r="H91" t="str">
            <v>2318</v>
          </cell>
          <cell r="I91" t="str">
            <v>040</v>
          </cell>
          <cell r="J91" t="str">
            <v xml:space="preserve"> </v>
          </cell>
          <cell r="K91" t="str">
            <v>FINA</v>
          </cell>
          <cell r="L91" t="str">
            <v>2014</v>
          </cell>
          <cell r="M91">
            <v>700000</v>
          </cell>
          <cell r="N91">
            <v>0</v>
          </cell>
          <cell r="O91">
            <v>0</v>
          </cell>
          <cell r="P91">
            <v>700000</v>
          </cell>
          <cell r="Q91">
            <v>0</v>
          </cell>
          <cell r="R91">
            <v>742461.83</v>
          </cell>
          <cell r="S91">
            <v>0</v>
          </cell>
          <cell r="T91" t="str">
            <v>2018- - -822-2318-040- -FINA</v>
          </cell>
        </row>
        <row r="92">
          <cell r="A92" t="str">
            <v>21</v>
          </cell>
          <cell r="B92" t="str">
            <v>D</v>
          </cell>
          <cell r="C92" t="str">
            <v>O</v>
          </cell>
          <cell r="D92" t="str">
            <v>I</v>
          </cell>
          <cell r="E92" t="str">
            <v xml:space="preserve"> </v>
          </cell>
          <cell r="F92" t="str">
            <v xml:space="preserve"> </v>
          </cell>
          <cell r="G92" t="str">
            <v>822</v>
          </cell>
          <cell r="H92" t="str">
            <v>2318</v>
          </cell>
          <cell r="I92" t="str">
            <v>040</v>
          </cell>
          <cell r="J92" t="str">
            <v xml:space="preserve"> </v>
          </cell>
          <cell r="K92" t="str">
            <v>FINA</v>
          </cell>
          <cell r="L92" t="str">
            <v>2015</v>
          </cell>
          <cell r="M92">
            <v>700000</v>
          </cell>
          <cell r="N92">
            <v>0</v>
          </cell>
          <cell r="O92">
            <v>0</v>
          </cell>
          <cell r="P92">
            <v>700000</v>
          </cell>
          <cell r="Q92">
            <v>0</v>
          </cell>
          <cell r="R92">
            <v>1602</v>
          </cell>
          <cell r="S92">
            <v>0</v>
          </cell>
          <cell r="T92" t="str">
            <v>2018- - -822-2318-040- -FINA</v>
          </cell>
        </row>
        <row r="93">
          <cell r="A93" t="str">
            <v>21</v>
          </cell>
          <cell r="B93" t="str">
            <v>D</v>
          </cell>
          <cell r="C93" t="str">
            <v>O</v>
          </cell>
          <cell r="D93" t="str">
            <v>I</v>
          </cell>
          <cell r="E93" t="str">
            <v xml:space="preserve"> </v>
          </cell>
          <cell r="F93" t="str">
            <v xml:space="preserve"> </v>
          </cell>
          <cell r="G93" t="str">
            <v>822</v>
          </cell>
          <cell r="H93" t="str">
            <v>2318</v>
          </cell>
          <cell r="I93" t="str">
            <v>040</v>
          </cell>
          <cell r="J93" t="str">
            <v xml:space="preserve"> </v>
          </cell>
          <cell r="K93" t="str">
            <v>FINA</v>
          </cell>
          <cell r="L93" t="str">
            <v>2016</v>
          </cell>
          <cell r="M93">
            <v>700000</v>
          </cell>
          <cell r="N93">
            <v>0</v>
          </cell>
          <cell r="O93">
            <v>0</v>
          </cell>
          <cell r="P93">
            <v>700000</v>
          </cell>
          <cell r="Q93">
            <v>0</v>
          </cell>
          <cell r="R93">
            <v>619602.44999999995</v>
          </cell>
          <cell r="S93">
            <v>0</v>
          </cell>
          <cell r="T93" t="str">
            <v>2018- - -822-2318-040- -FINA</v>
          </cell>
        </row>
        <row r="94">
          <cell r="A94" t="str">
            <v>21</v>
          </cell>
          <cell r="B94" t="str">
            <v>D</v>
          </cell>
          <cell r="C94" t="str">
            <v>O</v>
          </cell>
          <cell r="D94" t="str">
            <v>I</v>
          </cell>
          <cell r="E94" t="str">
            <v xml:space="preserve"> </v>
          </cell>
          <cell r="F94" t="str">
            <v xml:space="preserve"> </v>
          </cell>
          <cell r="G94" t="str">
            <v>822</v>
          </cell>
          <cell r="H94" t="str">
            <v>2318</v>
          </cell>
          <cell r="I94" t="str">
            <v>040</v>
          </cell>
          <cell r="J94" t="str">
            <v xml:space="preserve"> </v>
          </cell>
          <cell r="K94" t="str">
            <v>FINA</v>
          </cell>
          <cell r="L94" t="str">
            <v>2017</v>
          </cell>
          <cell r="M94">
            <v>700000</v>
          </cell>
          <cell r="N94">
            <v>0</v>
          </cell>
          <cell r="O94">
            <v>0</v>
          </cell>
          <cell r="P94">
            <v>700000</v>
          </cell>
          <cell r="Q94">
            <v>0</v>
          </cell>
          <cell r="R94">
            <v>488379.09</v>
          </cell>
          <cell r="S94">
            <v>0</v>
          </cell>
          <cell r="T94" t="str">
            <v>2018- - -822-2318-040- -FINA</v>
          </cell>
        </row>
        <row r="95">
          <cell r="A95" t="str">
            <v>21</v>
          </cell>
          <cell r="B95" t="str">
            <v>D</v>
          </cell>
          <cell r="C95" t="str">
            <v>O</v>
          </cell>
          <cell r="D95" t="str">
            <v>I</v>
          </cell>
          <cell r="E95" t="str">
            <v xml:space="preserve"> </v>
          </cell>
          <cell r="F95" t="str">
            <v xml:space="preserve"> </v>
          </cell>
          <cell r="G95" t="str">
            <v>822</v>
          </cell>
          <cell r="H95" t="str">
            <v>2318</v>
          </cell>
          <cell r="I95" t="str">
            <v>040</v>
          </cell>
          <cell r="J95" t="str">
            <v xml:space="preserve"> </v>
          </cell>
          <cell r="K95" t="str">
            <v>FINA</v>
          </cell>
          <cell r="L95" t="str">
            <v>2018</v>
          </cell>
          <cell r="M95">
            <v>700000</v>
          </cell>
          <cell r="N95">
            <v>0</v>
          </cell>
          <cell r="O95">
            <v>0</v>
          </cell>
          <cell r="P95">
            <v>700000</v>
          </cell>
          <cell r="Q95">
            <v>0</v>
          </cell>
          <cell r="R95">
            <v>0</v>
          </cell>
          <cell r="S95">
            <v>0</v>
          </cell>
          <cell r="T95" t="str">
            <v>2018- - -822-2318-040- -FINA</v>
          </cell>
        </row>
        <row r="96">
          <cell r="A96" t="str">
            <v>21</v>
          </cell>
          <cell r="B96" t="str">
            <v>D</v>
          </cell>
          <cell r="C96" t="str">
            <v>O</v>
          </cell>
          <cell r="D96" t="str">
            <v>I</v>
          </cell>
          <cell r="E96" t="str">
            <v xml:space="preserve"> </v>
          </cell>
          <cell r="F96" t="str">
            <v xml:space="preserve"> </v>
          </cell>
          <cell r="G96" t="str">
            <v>823</v>
          </cell>
          <cell r="H96" t="str">
            <v>2318</v>
          </cell>
          <cell r="I96" t="str">
            <v>040</v>
          </cell>
          <cell r="J96" t="str">
            <v xml:space="preserve"> </v>
          </cell>
          <cell r="K96" t="str">
            <v>FINA</v>
          </cell>
          <cell r="L96" t="str">
            <v>2014</v>
          </cell>
          <cell r="M96">
            <v>50000</v>
          </cell>
          <cell r="N96">
            <v>0</v>
          </cell>
          <cell r="O96">
            <v>0</v>
          </cell>
          <cell r="P96">
            <v>50000</v>
          </cell>
          <cell r="Q96">
            <v>0</v>
          </cell>
          <cell r="R96">
            <v>69080.73</v>
          </cell>
          <cell r="S96">
            <v>0</v>
          </cell>
          <cell r="T96" t="str">
            <v>2018- - -823-2318-040- -FINA</v>
          </cell>
        </row>
        <row r="97">
          <cell r="A97" t="str">
            <v>21</v>
          </cell>
          <cell r="B97" t="str">
            <v>D</v>
          </cell>
          <cell r="C97" t="str">
            <v>O</v>
          </cell>
          <cell r="D97" t="str">
            <v>I</v>
          </cell>
          <cell r="E97" t="str">
            <v xml:space="preserve"> </v>
          </cell>
          <cell r="F97" t="str">
            <v xml:space="preserve"> </v>
          </cell>
          <cell r="G97" t="str">
            <v>823</v>
          </cell>
          <cell r="H97" t="str">
            <v>2318</v>
          </cell>
          <cell r="I97" t="str">
            <v>040</v>
          </cell>
          <cell r="J97" t="str">
            <v xml:space="preserve"> </v>
          </cell>
          <cell r="K97" t="str">
            <v>FINA</v>
          </cell>
          <cell r="L97" t="str">
            <v>2015</v>
          </cell>
          <cell r="M97">
            <v>50000</v>
          </cell>
          <cell r="N97">
            <v>0</v>
          </cell>
          <cell r="O97">
            <v>0</v>
          </cell>
          <cell r="P97">
            <v>50000</v>
          </cell>
          <cell r="Q97">
            <v>0</v>
          </cell>
          <cell r="R97">
            <v>42763.56</v>
          </cell>
          <cell r="S97">
            <v>0</v>
          </cell>
          <cell r="T97" t="str">
            <v>2018- - -823-2318-040- -FINA</v>
          </cell>
        </row>
        <row r="98">
          <cell r="A98" t="str">
            <v>21</v>
          </cell>
          <cell r="B98" t="str">
            <v>D</v>
          </cell>
          <cell r="C98" t="str">
            <v>O</v>
          </cell>
          <cell r="D98" t="str">
            <v>I</v>
          </cell>
          <cell r="E98" t="str">
            <v xml:space="preserve"> </v>
          </cell>
          <cell r="F98" t="str">
            <v xml:space="preserve"> </v>
          </cell>
          <cell r="G98" t="str">
            <v>823</v>
          </cell>
          <cell r="H98" t="str">
            <v>2318</v>
          </cell>
          <cell r="I98" t="str">
            <v>040</v>
          </cell>
          <cell r="J98" t="str">
            <v xml:space="preserve"> </v>
          </cell>
          <cell r="K98" t="str">
            <v>FINA</v>
          </cell>
          <cell r="L98" t="str">
            <v>2016</v>
          </cell>
          <cell r="M98">
            <v>50000</v>
          </cell>
          <cell r="N98">
            <v>0</v>
          </cell>
          <cell r="O98">
            <v>0</v>
          </cell>
          <cell r="P98">
            <v>50000</v>
          </cell>
          <cell r="Q98">
            <v>0</v>
          </cell>
          <cell r="R98">
            <v>38905.4</v>
          </cell>
          <cell r="S98">
            <v>0</v>
          </cell>
          <cell r="T98" t="str">
            <v>2018- - -823-2318-040- -FINA</v>
          </cell>
        </row>
        <row r="99">
          <cell r="A99" t="str">
            <v>21</v>
          </cell>
          <cell r="B99" t="str">
            <v>D</v>
          </cell>
          <cell r="C99" t="str">
            <v>O</v>
          </cell>
          <cell r="D99" t="str">
            <v>I</v>
          </cell>
          <cell r="E99" t="str">
            <v xml:space="preserve"> </v>
          </cell>
          <cell r="F99" t="str">
            <v xml:space="preserve"> </v>
          </cell>
          <cell r="G99" t="str">
            <v>823</v>
          </cell>
          <cell r="H99" t="str">
            <v>2318</v>
          </cell>
          <cell r="I99" t="str">
            <v>040</v>
          </cell>
          <cell r="J99" t="str">
            <v xml:space="preserve"> </v>
          </cell>
          <cell r="K99" t="str">
            <v>FINA</v>
          </cell>
          <cell r="L99" t="str">
            <v>2017</v>
          </cell>
          <cell r="M99">
            <v>50000</v>
          </cell>
          <cell r="N99">
            <v>0</v>
          </cell>
          <cell r="O99">
            <v>0</v>
          </cell>
          <cell r="P99">
            <v>50000</v>
          </cell>
          <cell r="Q99">
            <v>0</v>
          </cell>
          <cell r="R99">
            <v>59072.89</v>
          </cell>
          <cell r="S99">
            <v>0</v>
          </cell>
          <cell r="T99" t="str">
            <v>2018- - -823-2318-040- -FINA</v>
          </cell>
        </row>
        <row r="100">
          <cell r="A100" t="str">
            <v>21</v>
          </cell>
          <cell r="B100" t="str">
            <v>D</v>
          </cell>
          <cell r="C100" t="str">
            <v>O</v>
          </cell>
          <cell r="D100" t="str">
            <v>I</v>
          </cell>
          <cell r="E100" t="str">
            <v xml:space="preserve"> </v>
          </cell>
          <cell r="F100" t="str">
            <v xml:space="preserve"> </v>
          </cell>
          <cell r="G100" t="str">
            <v>823</v>
          </cell>
          <cell r="H100" t="str">
            <v>2318</v>
          </cell>
          <cell r="I100" t="str">
            <v>040</v>
          </cell>
          <cell r="J100" t="str">
            <v xml:space="preserve"> </v>
          </cell>
          <cell r="K100" t="str">
            <v>FINA</v>
          </cell>
          <cell r="L100" t="str">
            <v>2018</v>
          </cell>
          <cell r="M100">
            <v>50000</v>
          </cell>
          <cell r="N100">
            <v>0</v>
          </cell>
          <cell r="O100">
            <v>0</v>
          </cell>
          <cell r="P100">
            <v>50000</v>
          </cell>
          <cell r="Q100">
            <v>0</v>
          </cell>
          <cell r="R100">
            <v>0</v>
          </cell>
          <cell r="S100">
            <v>0</v>
          </cell>
          <cell r="T100" t="str">
            <v>2018- - -823-2318-040- -FINA</v>
          </cell>
        </row>
        <row r="101">
          <cell r="A101" t="str">
            <v>21</v>
          </cell>
          <cell r="B101" t="str">
            <v>D</v>
          </cell>
          <cell r="C101" t="str">
            <v>O</v>
          </cell>
          <cell r="D101" t="str">
            <v>I</v>
          </cell>
          <cell r="E101" t="str">
            <v xml:space="preserve"> </v>
          </cell>
          <cell r="F101" t="str">
            <v xml:space="preserve"> </v>
          </cell>
          <cell r="G101" t="str">
            <v>824</v>
          </cell>
          <cell r="H101" t="str">
            <v>2312</v>
          </cell>
          <cell r="I101" t="str">
            <v>040</v>
          </cell>
          <cell r="J101" t="str">
            <v>MVORSS</v>
          </cell>
          <cell r="K101" t="str">
            <v>FINA</v>
          </cell>
          <cell r="L101" t="str">
            <v>2016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12897</v>
          </cell>
          <cell r="S101">
            <v>0</v>
          </cell>
          <cell r="T101" t="str">
            <v>2018- - -824-2312-040-MVORSS-FINA</v>
          </cell>
        </row>
        <row r="102">
          <cell r="A102" t="str">
            <v>21</v>
          </cell>
          <cell r="B102" t="str">
            <v>D</v>
          </cell>
          <cell r="C102" t="str">
            <v>O</v>
          </cell>
          <cell r="D102" t="str">
            <v>I</v>
          </cell>
          <cell r="E102" t="str">
            <v xml:space="preserve"> </v>
          </cell>
          <cell r="F102" t="str">
            <v xml:space="preserve"> </v>
          </cell>
          <cell r="G102" t="str">
            <v>824</v>
          </cell>
          <cell r="H102" t="str">
            <v>2318</v>
          </cell>
          <cell r="I102" t="str">
            <v>040</v>
          </cell>
          <cell r="J102" t="str">
            <v xml:space="preserve"> </v>
          </cell>
          <cell r="K102" t="str">
            <v>FINA</v>
          </cell>
          <cell r="L102" t="str">
            <v>2014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14684.35</v>
          </cell>
          <cell r="S102">
            <v>0</v>
          </cell>
          <cell r="T102" t="str">
            <v>2018- - -824-2318-040- -FINA</v>
          </cell>
        </row>
        <row r="103">
          <cell r="A103" t="str">
            <v>21</v>
          </cell>
          <cell r="B103" t="str">
            <v>D</v>
          </cell>
          <cell r="C103" t="str">
            <v>O</v>
          </cell>
          <cell r="D103" t="str">
            <v>I</v>
          </cell>
          <cell r="E103" t="str">
            <v xml:space="preserve"> </v>
          </cell>
          <cell r="F103" t="str">
            <v xml:space="preserve"> </v>
          </cell>
          <cell r="G103" t="str">
            <v>824</v>
          </cell>
          <cell r="H103" t="str">
            <v>2318</v>
          </cell>
          <cell r="I103" t="str">
            <v>040</v>
          </cell>
          <cell r="J103" t="str">
            <v xml:space="preserve"> </v>
          </cell>
          <cell r="K103" t="str">
            <v>FINA</v>
          </cell>
          <cell r="L103" t="str">
            <v>2015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2486</v>
          </cell>
          <cell r="S103">
            <v>0</v>
          </cell>
          <cell r="T103" t="str">
            <v>2018- - -824-2318-040- -FINA</v>
          </cell>
        </row>
        <row r="104">
          <cell r="A104" t="str">
            <v>21</v>
          </cell>
          <cell r="B104" t="str">
            <v>D</v>
          </cell>
          <cell r="C104" t="str">
            <v>O</v>
          </cell>
          <cell r="D104" t="str">
            <v>I</v>
          </cell>
          <cell r="E104" t="str">
            <v xml:space="preserve"> </v>
          </cell>
          <cell r="F104" t="str">
            <v xml:space="preserve"> </v>
          </cell>
          <cell r="G104" t="str">
            <v>824</v>
          </cell>
          <cell r="H104" t="str">
            <v>2318</v>
          </cell>
          <cell r="I104" t="str">
            <v>040</v>
          </cell>
          <cell r="J104" t="str">
            <v xml:space="preserve"> </v>
          </cell>
          <cell r="K104" t="str">
            <v>FINA</v>
          </cell>
          <cell r="L104" t="str">
            <v>2016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4875</v>
          </cell>
          <cell r="S104">
            <v>0</v>
          </cell>
          <cell r="T104" t="str">
            <v>2018- - -824-2318-040- -FINA</v>
          </cell>
        </row>
        <row r="105">
          <cell r="A105" t="str">
            <v>21</v>
          </cell>
          <cell r="B105" t="str">
            <v>D</v>
          </cell>
          <cell r="C105" t="str">
            <v>O</v>
          </cell>
          <cell r="D105" t="str">
            <v>I</v>
          </cell>
          <cell r="E105" t="str">
            <v xml:space="preserve"> </v>
          </cell>
          <cell r="F105" t="str">
            <v xml:space="preserve"> </v>
          </cell>
          <cell r="G105" t="str">
            <v>824</v>
          </cell>
          <cell r="H105" t="str">
            <v>2318</v>
          </cell>
          <cell r="I105" t="str">
            <v>040</v>
          </cell>
          <cell r="J105" t="str">
            <v xml:space="preserve"> </v>
          </cell>
          <cell r="K105" t="str">
            <v>FINA</v>
          </cell>
          <cell r="L105" t="str">
            <v>2017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201317.73</v>
          </cell>
          <cell r="S105">
            <v>0</v>
          </cell>
          <cell r="T105" t="str">
            <v>2018- - -824-2318-040- -FINA</v>
          </cell>
        </row>
        <row r="106">
          <cell r="A106" t="str">
            <v>21</v>
          </cell>
          <cell r="B106" t="str">
            <v>R</v>
          </cell>
          <cell r="C106" t="str">
            <v>I</v>
          </cell>
          <cell r="D106" t="str">
            <v>I</v>
          </cell>
          <cell r="E106" t="str">
            <v xml:space="preserve"> </v>
          </cell>
          <cell r="F106" t="str">
            <v xml:space="preserve"> </v>
          </cell>
          <cell r="G106" t="str">
            <v>01</v>
          </cell>
          <cell r="H106" t="str">
            <v>2132</v>
          </cell>
          <cell r="I106" t="str">
            <v>040</v>
          </cell>
          <cell r="J106" t="str">
            <v xml:space="preserve"> </v>
          </cell>
          <cell r="K106" t="str">
            <v>FINA</v>
          </cell>
          <cell r="L106" t="str">
            <v>2015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180000</v>
          </cell>
          <cell r="S106">
            <v>0</v>
          </cell>
          <cell r="T106" t="str">
            <v>2018- - -01-2132-040- -FINA</v>
          </cell>
        </row>
        <row r="107">
          <cell r="A107" t="str">
            <v>21</v>
          </cell>
          <cell r="B107" t="str">
            <v>R</v>
          </cell>
          <cell r="C107" t="str">
            <v>O</v>
          </cell>
          <cell r="D107" t="str">
            <v>I</v>
          </cell>
          <cell r="E107" t="str">
            <v xml:space="preserve"> </v>
          </cell>
          <cell r="F107" t="str">
            <v xml:space="preserve"> </v>
          </cell>
          <cell r="G107" t="str">
            <v>01</v>
          </cell>
          <cell r="H107" t="str">
            <v>192</v>
          </cell>
          <cell r="I107" t="str">
            <v>040</v>
          </cell>
          <cell r="J107" t="str">
            <v xml:space="preserve"> </v>
          </cell>
          <cell r="K107" t="str">
            <v>FINA</v>
          </cell>
          <cell r="L107" t="str">
            <v>2014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418049.11</v>
          </cell>
          <cell r="S107">
            <v>0</v>
          </cell>
          <cell r="T107" t="str">
            <v>2018- - -01-192-040- -FINA</v>
          </cell>
        </row>
        <row r="108">
          <cell r="A108" t="str">
            <v>21</v>
          </cell>
          <cell r="B108" t="str">
            <v>R</v>
          </cell>
          <cell r="C108" t="str">
            <v>O</v>
          </cell>
          <cell r="D108" t="str">
            <v>I</v>
          </cell>
          <cell r="E108" t="str">
            <v xml:space="preserve"> </v>
          </cell>
          <cell r="F108" t="str">
            <v xml:space="preserve"> </v>
          </cell>
          <cell r="G108" t="str">
            <v>01</v>
          </cell>
          <cell r="H108" t="str">
            <v>192</v>
          </cell>
          <cell r="I108" t="str">
            <v>040</v>
          </cell>
          <cell r="J108" t="str">
            <v xml:space="preserve"> </v>
          </cell>
          <cell r="K108" t="str">
            <v>FINA</v>
          </cell>
          <cell r="L108" t="str">
            <v>2015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414299.81</v>
          </cell>
          <cell r="S108">
            <v>0</v>
          </cell>
          <cell r="T108" t="str">
            <v>2018- - -01-192-040- -FINA</v>
          </cell>
        </row>
        <row r="109">
          <cell r="A109" t="str">
            <v>21</v>
          </cell>
          <cell r="B109" t="str">
            <v>R</v>
          </cell>
          <cell r="C109" t="str">
            <v>O</v>
          </cell>
          <cell r="D109" t="str">
            <v>I</v>
          </cell>
          <cell r="E109" t="str">
            <v xml:space="preserve"> </v>
          </cell>
          <cell r="F109" t="str">
            <v xml:space="preserve"> </v>
          </cell>
          <cell r="G109" t="str">
            <v>01</v>
          </cell>
          <cell r="H109" t="str">
            <v>192</v>
          </cell>
          <cell r="I109" t="str">
            <v>040</v>
          </cell>
          <cell r="J109" t="str">
            <v xml:space="preserve"> </v>
          </cell>
          <cell r="K109" t="str">
            <v>FINA</v>
          </cell>
          <cell r="L109" t="str">
            <v>2016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106390.23</v>
          </cell>
          <cell r="S109">
            <v>0</v>
          </cell>
          <cell r="T109" t="str">
            <v>2018- - -01-192-040- -FINA</v>
          </cell>
        </row>
        <row r="110">
          <cell r="A110" t="str">
            <v>21</v>
          </cell>
          <cell r="B110" t="str">
            <v>R</v>
          </cell>
          <cell r="C110" t="str">
            <v>O</v>
          </cell>
          <cell r="D110" t="str">
            <v>I</v>
          </cell>
          <cell r="E110" t="str">
            <v xml:space="preserve"> </v>
          </cell>
          <cell r="F110" t="str">
            <v xml:space="preserve"> </v>
          </cell>
          <cell r="G110" t="str">
            <v>01</v>
          </cell>
          <cell r="H110" t="str">
            <v>192</v>
          </cell>
          <cell r="I110" t="str">
            <v>040</v>
          </cell>
          <cell r="J110" t="str">
            <v xml:space="preserve"> </v>
          </cell>
          <cell r="K110" t="str">
            <v>FINA</v>
          </cell>
          <cell r="L110" t="str">
            <v>2017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68853.039999999994</v>
          </cell>
          <cell r="S110">
            <v>0</v>
          </cell>
          <cell r="T110" t="str">
            <v>2018- - -01-192-040- -FINA</v>
          </cell>
        </row>
        <row r="111">
          <cell r="A111" t="str">
            <v>21</v>
          </cell>
          <cell r="B111" t="str">
            <v>R</v>
          </cell>
          <cell r="C111" t="str">
            <v>O</v>
          </cell>
          <cell r="D111" t="str">
            <v>I</v>
          </cell>
          <cell r="E111" t="str">
            <v xml:space="preserve"> </v>
          </cell>
          <cell r="F111" t="str">
            <v xml:space="preserve"> </v>
          </cell>
          <cell r="G111" t="str">
            <v>01</v>
          </cell>
          <cell r="H111" t="str">
            <v>192</v>
          </cell>
          <cell r="I111" t="str">
            <v>040</v>
          </cell>
          <cell r="J111" t="str">
            <v xml:space="preserve"> </v>
          </cell>
          <cell r="K111" t="str">
            <v>FINA</v>
          </cell>
          <cell r="L111" t="str">
            <v>2018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21758.13</v>
          </cell>
          <cell r="S111">
            <v>0</v>
          </cell>
          <cell r="T111" t="str">
            <v>2018- - -01-192-040- -FINA</v>
          </cell>
        </row>
        <row r="112">
          <cell r="A112" t="str">
            <v>21</v>
          </cell>
          <cell r="B112" t="str">
            <v>R</v>
          </cell>
          <cell r="C112" t="str">
            <v>O</v>
          </cell>
          <cell r="D112" t="str">
            <v>I</v>
          </cell>
          <cell r="E112" t="str">
            <v xml:space="preserve"> </v>
          </cell>
          <cell r="F112" t="str">
            <v xml:space="preserve"> </v>
          </cell>
          <cell r="G112" t="str">
            <v>01</v>
          </cell>
          <cell r="H112" t="str">
            <v>2111</v>
          </cell>
          <cell r="I112" t="str">
            <v>040</v>
          </cell>
          <cell r="J112" t="str">
            <v xml:space="preserve"> </v>
          </cell>
          <cell r="K112" t="str">
            <v>FINA</v>
          </cell>
          <cell r="L112" t="str">
            <v>2016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926.6</v>
          </cell>
          <cell r="S112">
            <v>0</v>
          </cell>
          <cell r="T112" t="str">
            <v>2018- - -01-2111-040- -FINA</v>
          </cell>
        </row>
        <row r="113">
          <cell r="A113" t="str">
            <v>21</v>
          </cell>
          <cell r="B113" t="str">
            <v>R</v>
          </cell>
          <cell r="C113" t="str">
            <v>O</v>
          </cell>
          <cell r="D113" t="str">
            <v>I</v>
          </cell>
          <cell r="E113" t="str">
            <v xml:space="preserve"> </v>
          </cell>
          <cell r="F113" t="str">
            <v xml:space="preserve"> </v>
          </cell>
          <cell r="G113" t="str">
            <v>01</v>
          </cell>
          <cell r="H113" t="str">
            <v>2111</v>
          </cell>
          <cell r="I113" t="str">
            <v>040</v>
          </cell>
          <cell r="J113" t="str">
            <v xml:space="preserve"> </v>
          </cell>
          <cell r="K113" t="str">
            <v>FINA</v>
          </cell>
          <cell r="L113" t="str">
            <v>2017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1</v>
          </cell>
          <cell r="S113">
            <v>0</v>
          </cell>
          <cell r="T113" t="str">
            <v>2018- - -01-2111-040- -FINA</v>
          </cell>
        </row>
        <row r="114">
          <cell r="A114" t="str">
            <v>21</v>
          </cell>
          <cell r="B114" t="str">
            <v>R</v>
          </cell>
          <cell r="C114" t="str">
            <v>O</v>
          </cell>
          <cell r="D114" t="str">
            <v>I</v>
          </cell>
          <cell r="E114" t="str">
            <v xml:space="preserve"> </v>
          </cell>
          <cell r="F114" t="str">
            <v xml:space="preserve"> </v>
          </cell>
          <cell r="G114" t="str">
            <v>01</v>
          </cell>
          <cell r="H114" t="str">
            <v>2112</v>
          </cell>
          <cell r="I114" t="str">
            <v>040</v>
          </cell>
          <cell r="J114" t="str">
            <v xml:space="preserve"> </v>
          </cell>
          <cell r="K114" t="str">
            <v>FINA</v>
          </cell>
          <cell r="L114" t="str">
            <v>2015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3780.21</v>
          </cell>
          <cell r="S114">
            <v>0</v>
          </cell>
          <cell r="T114" t="str">
            <v>2018- - -01-2112-040- -FINA</v>
          </cell>
        </row>
        <row r="115">
          <cell r="A115" t="str">
            <v>21</v>
          </cell>
          <cell r="B115" t="str">
            <v>R</v>
          </cell>
          <cell r="C115" t="str">
            <v>O</v>
          </cell>
          <cell r="D115" t="str">
            <v>I</v>
          </cell>
          <cell r="E115" t="str">
            <v xml:space="preserve"> </v>
          </cell>
          <cell r="F115" t="str">
            <v xml:space="preserve"> </v>
          </cell>
          <cell r="G115" t="str">
            <v>01</v>
          </cell>
          <cell r="H115" t="str">
            <v>2112</v>
          </cell>
          <cell r="I115" t="str">
            <v>040</v>
          </cell>
          <cell r="J115" t="str">
            <v>ORDRE</v>
          </cell>
          <cell r="K115" t="str">
            <v>FINA</v>
          </cell>
          <cell r="L115" t="str">
            <v>2014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25000</v>
          </cell>
          <cell r="S115">
            <v>0</v>
          </cell>
          <cell r="T115" t="str">
            <v>2018- - -01-2112-040-ORDRE-FINA</v>
          </cell>
        </row>
        <row r="116">
          <cell r="A116" t="str">
            <v>21</v>
          </cell>
          <cell r="B116" t="str">
            <v>R</v>
          </cell>
          <cell r="C116" t="str">
            <v>O</v>
          </cell>
          <cell r="D116" t="str">
            <v>I</v>
          </cell>
          <cell r="E116" t="str">
            <v xml:space="preserve"> </v>
          </cell>
          <cell r="F116" t="str">
            <v xml:space="preserve"> </v>
          </cell>
          <cell r="G116" t="str">
            <v>01</v>
          </cell>
          <cell r="H116" t="str">
            <v>2113</v>
          </cell>
          <cell r="I116" t="str">
            <v>040</v>
          </cell>
          <cell r="J116" t="str">
            <v xml:space="preserve"> </v>
          </cell>
          <cell r="K116" t="str">
            <v>FINA</v>
          </cell>
          <cell r="L116" t="str">
            <v>2015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1151008.8600000001</v>
          </cell>
          <cell r="S116">
            <v>0</v>
          </cell>
          <cell r="T116" t="str">
            <v>2018- - -01-2113-040- -FINA</v>
          </cell>
        </row>
        <row r="117">
          <cell r="A117" t="str">
            <v>21</v>
          </cell>
          <cell r="B117" t="str">
            <v>R</v>
          </cell>
          <cell r="C117" t="str">
            <v>O</v>
          </cell>
          <cell r="D117" t="str">
            <v>I</v>
          </cell>
          <cell r="E117" t="str">
            <v xml:space="preserve"> </v>
          </cell>
          <cell r="F117" t="str">
            <v xml:space="preserve"> </v>
          </cell>
          <cell r="G117" t="str">
            <v>01</v>
          </cell>
          <cell r="H117" t="str">
            <v>2113</v>
          </cell>
          <cell r="I117" t="str">
            <v>040</v>
          </cell>
          <cell r="J117" t="str">
            <v xml:space="preserve"> </v>
          </cell>
          <cell r="K117" t="str">
            <v>FINA</v>
          </cell>
          <cell r="L117" t="str">
            <v>2016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24546.26</v>
          </cell>
          <cell r="S117">
            <v>0</v>
          </cell>
          <cell r="T117" t="str">
            <v>2018- - -01-2113-040- -FINA</v>
          </cell>
        </row>
        <row r="118">
          <cell r="A118" t="str">
            <v>21</v>
          </cell>
          <cell r="B118" t="str">
            <v>R</v>
          </cell>
          <cell r="C118" t="str">
            <v>O</v>
          </cell>
          <cell r="D118" t="str">
            <v>I</v>
          </cell>
          <cell r="E118" t="str">
            <v xml:space="preserve"> </v>
          </cell>
          <cell r="F118" t="str">
            <v xml:space="preserve"> </v>
          </cell>
          <cell r="G118" t="str">
            <v>01</v>
          </cell>
          <cell r="H118" t="str">
            <v>2115</v>
          </cell>
          <cell r="I118" t="str">
            <v>040</v>
          </cell>
          <cell r="J118" t="str">
            <v xml:space="preserve"> </v>
          </cell>
          <cell r="K118" t="str">
            <v>FINA</v>
          </cell>
          <cell r="L118" t="str">
            <v>2015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4110.03</v>
          </cell>
          <cell r="S118">
            <v>0</v>
          </cell>
          <cell r="T118" t="str">
            <v>2018- - -01-2115-040- -FINA</v>
          </cell>
        </row>
        <row r="119">
          <cell r="A119" t="str">
            <v>21</v>
          </cell>
          <cell r="B119" t="str">
            <v>R</v>
          </cell>
          <cell r="C119" t="str">
            <v>O</v>
          </cell>
          <cell r="D119" t="str">
            <v>I</v>
          </cell>
          <cell r="E119" t="str">
            <v xml:space="preserve"> </v>
          </cell>
          <cell r="F119" t="str">
            <v xml:space="preserve"> </v>
          </cell>
          <cell r="G119" t="str">
            <v>01</v>
          </cell>
          <cell r="H119" t="str">
            <v>2115</v>
          </cell>
          <cell r="I119" t="str">
            <v>040</v>
          </cell>
          <cell r="J119" t="str">
            <v xml:space="preserve"> </v>
          </cell>
          <cell r="K119" t="str">
            <v>FINA</v>
          </cell>
          <cell r="L119" t="str">
            <v>2016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84384.27</v>
          </cell>
          <cell r="S119">
            <v>0</v>
          </cell>
          <cell r="T119" t="str">
            <v>2018- - -01-2115-040- -FINA</v>
          </cell>
        </row>
        <row r="120">
          <cell r="A120" t="str">
            <v>21</v>
          </cell>
          <cell r="B120" t="str">
            <v>R</v>
          </cell>
          <cell r="C120" t="str">
            <v>O</v>
          </cell>
          <cell r="D120" t="str">
            <v>I</v>
          </cell>
          <cell r="E120" t="str">
            <v xml:space="preserve"> </v>
          </cell>
          <cell r="F120" t="str">
            <v xml:space="preserve"> </v>
          </cell>
          <cell r="G120" t="str">
            <v>01</v>
          </cell>
          <cell r="H120" t="str">
            <v>2118</v>
          </cell>
          <cell r="I120" t="str">
            <v>040</v>
          </cell>
          <cell r="J120" t="str">
            <v xml:space="preserve"> </v>
          </cell>
          <cell r="K120" t="str">
            <v>FINA</v>
          </cell>
          <cell r="L120" t="str">
            <v>2014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2.2200000000000002</v>
          </cell>
          <cell r="S120">
            <v>0</v>
          </cell>
          <cell r="T120" t="str">
            <v>2018- - -01-2118-040- -FINA</v>
          </cell>
        </row>
        <row r="121">
          <cell r="A121" t="str">
            <v>21</v>
          </cell>
          <cell r="B121" t="str">
            <v>R</v>
          </cell>
          <cell r="C121" t="str">
            <v>O</v>
          </cell>
          <cell r="D121" t="str">
            <v>I</v>
          </cell>
          <cell r="E121" t="str">
            <v xml:space="preserve"> </v>
          </cell>
          <cell r="F121" t="str">
            <v xml:space="preserve"> </v>
          </cell>
          <cell r="G121" t="str">
            <v>01</v>
          </cell>
          <cell r="H121" t="str">
            <v>2118</v>
          </cell>
          <cell r="I121" t="str">
            <v>040</v>
          </cell>
          <cell r="J121" t="str">
            <v xml:space="preserve"> </v>
          </cell>
          <cell r="K121" t="str">
            <v>FINA</v>
          </cell>
          <cell r="L121" t="str">
            <v>2016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1681.9</v>
          </cell>
          <cell r="S121">
            <v>0</v>
          </cell>
          <cell r="T121" t="str">
            <v>2018- - -01-2118-040- -FINA</v>
          </cell>
        </row>
        <row r="122">
          <cell r="A122" t="str">
            <v>21</v>
          </cell>
          <cell r="B122" t="str">
            <v>R</v>
          </cell>
          <cell r="C122" t="str">
            <v>O</v>
          </cell>
          <cell r="D122" t="str">
            <v>I</v>
          </cell>
          <cell r="E122" t="str">
            <v xml:space="preserve"> </v>
          </cell>
          <cell r="F122" t="str">
            <v xml:space="preserve"> </v>
          </cell>
          <cell r="G122" t="str">
            <v>01</v>
          </cell>
          <cell r="H122" t="str">
            <v>2118</v>
          </cell>
          <cell r="I122" t="str">
            <v>040</v>
          </cell>
          <cell r="J122" t="str">
            <v>MVORSS</v>
          </cell>
          <cell r="K122" t="str">
            <v>FINA</v>
          </cell>
          <cell r="L122" t="str">
            <v>2018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1241.8699999999999</v>
          </cell>
          <cell r="S122">
            <v>0</v>
          </cell>
          <cell r="T122" t="str">
            <v>2018- - -01-2118-040-MVORSS-FINA</v>
          </cell>
        </row>
        <row r="123">
          <cell r="A123" t="str">
            <v>21</v>
          </cell>
          <cell r="B123" t="str">
            <v>R</v>
          </cell>
          <cell r="C123" t="str">
            <v>O</v>
          </cell>
          <cell r="D123" t="str">
            <v>I</v>
          </cell>
          <cell r="E123" t="str">
            <v xml:space="preserve"> </v>
          </cell>
          <cell r="F123" t="str">
            <v xml:space="preserve"> </v>
          </cell>
          <cell r="G123" t="str">
            <v>01</v>
          </cell>
          <cell r="H123" t="str">
            <v>21318</v>
          </cell>
          <cell r="I123" t="str">
            <v>040</v>
          </cell>
          <cell r="J123" t="str">
            <v xml:space="preserve"> </v>
          </cell>
          <cell r="K123" t="str">
            <v>FINA</v>
          </cell>
          <cell r="L123" t="str">
            <v>2016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62477.25</v>
          </cell>
          <cell r="S123">
            <v>0</v>
          </cell>
          <cell r="T123" t="str">
            <v>2018- - -01-21318-040- -FINA</v>
          </cell>
        </row>
        <row r="124">
          <cell r="A124" t="str">
            <v>21</v>
          </cell>
          <cell r="B124" t="str">
            <v>R</v>
          </cell>
          <cell r="C124" t="str">
            <v>O</v>
          </cell>
          <cell r="D124" t="str">
            <v>I</v>
          </cell>
          <cell r="E124" t="str">
            <v xml:space="preserve"> </v>
          </cell>
          <cell r="F124" t="str">
            <v xml:space="preserve"> </v>
          </cell>
          <cell r="G124" t="str">
            <v>01</v>
          </cell>
          <cell r="H124" t="str">
            <v>2132</v>
          </cell>
          <cell r="I124" t="str">
            <v>040</v>
          </cell>
          <cell r="J124" t="str">
            <v>MVORSS</v>
          </cell>
          <cell r="K124" t="str">
            <v>FINA</v>
          </cell>
          <cell r="L124" t="str">
            <v>2015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67849.02</v>
          </cell>
          <cell r="S124">
            <v>0</v>
          </cell>
          <cell r="T124" t="str">
            <v>2018- - -01-2132-040-MVORSS-FINA</v>
          </cell>
        </row>
        <row r="125">
          <cell r="A125" t="str">
            <v>21</v>
          </cell>
          <cell r="B125" t="str">
            <v>R</v>
          </cell>
          <cell r="C125" t="str">
            <v>O</v>
          </cell>
          <cell r="D125" t="str">
            <v>I</v>
          </cell>
          <cell r="E125" t="str">
            <v xml:space="preserve"> </v>
          </cell>
          <cell r="F125" t="str">
            <v xml:space="preserve"> </v>
          </cell>
          <cell r="G125" t="str">
            <v>01</v>
          </cell>
          <cell r="H125" t="str">
            <v>2138</v>
          </cell>
          <cell r="I125" t="str">
            <v>040</v>
          </cell>
          <cell r="J125" t="str">
            <v>ORDRE</v>
          </cell>
          <cell r="K125" t="str">
            <v>FINA</v>
          </cell>
          <cell r="L125" t="str">
            <v>2014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410556.85</v>
          </cell>
          <cell r="S125">
            <v>0</v>
          </cell>
          <cell r="T125" t="str">
            <v>2018- - -01-2138-040-ORDRE-FINA</v>
          </cell>
        </row>
        <row r="126">
          <cell r="A126" t="str">
            <v>21</v>
          </cell>
          <cell r="B126" t="str">
            <v>R</v>
          </cell>
          <cell r="C126" t="str">
            <v>O</v>
          </cell>
          <cell r="D126" t="str">
            <v>I</v>
          </cell>
          <cell r="E126" t="str">
            <v xml:space="preserve"> </v>
          </cell>
          <cell r="F126" t="str">
            <v xml:space="preserve"> </v>
          </cell>
          <cell r="G126" t="str">
            <v>01</v>
          </cell>
          <cell r="H126" t="str">
            <v>2138</v>
          </cell>
          <cell r="I126" t="str">
            <v>040</v>
          </cell>
          <cell r="J126" t="str">
            <v>ORDRE</v>
          </cell>
          <cell r="K126" t="str">
            <v>FINA</v>
          </cell>
          <cell r="L126" t="str">
            <v>2015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648621.92000000004</v>
          </cell>
          <cell r="S126">
            <v>0</v>
          </cell>
          <cell r="T126" t="str">
            <v>2018- - -01-2138-040-ORDRE-FINA</v>
          </cell>
        </row>
        <row r="127">
          <cell r="A127" t="str">
            <v>21</v>
          </cell>
          <cell r="B127" t="str">
            <v>R</v>
          </cell>
          <cell r="C127" t="str">
            <v>O</v>
          </cell>
          <cell r="D127" t="str">
            <v>I</v>
          </cell>
          <cell r="E127" t="str">
            <v xml:space="preserve"> </v>
          </cell>
          <cell r="F127" t="str">
            <v xml:space="preserve"> </v>
          </cell>
          <cell r="G127" t="str">
            <v>01</v>
          </cell>
          <cell r="H127" t="str">
            <v>2138</v>
          </cell>
          <cell r="I127" t="str">
            <v>040</v>
          </cell>
          <cell r="J127" t="str">
            <v>ORDRE</v>
          </cell>
          <cell r="K127" t="str">
            <v>FINA</v>
          </cell>
          <cell r="L127" t="str">
            <v>2016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440705</v>
          </cell>
          <cell r="S127">
            <v>0</v>
          </cell>
          <cell r="T127" t="str">
            <v>2018- - -01-2138-040-ORDRE-FINA</v>
          </cell>
        </row>
        <row r="128">
          <cell r="A128" t="str">
            <v>21</v>
          </cell>
          <cell r="B128" t="str">
            <v>R</v>
          </cell>
          <cell r="C128" t="str">
            <v>O</v>
          </cell>
          <cell r="D128" t="str">
            <v>I</v>
          </cell>
          <cell r="E128" t="str">
            <v xml:space="preserve"> </v>
          </cell>
          <cell r="F128" t="str">
            <v xml:space="preserve"> </v>
          </cell>
          <cell r="G128" t="str">
            <v>01</v>
          </cell>
          <cell r="H128" t="str">
            <v>2138</v>
          </cell>
          <cell r="I128" t="str">
            <v>040</v>
          </cell>
          <cell r="J128" t="str">
            <v>ORDRE</v>
          </cell>
          <cell r="K128" t="str">
            <v>FINA</v>
          </cell>
          <cell r="L128" t="str">
            <v>2017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634252.28</v>
          </cell>
          <cell r="S128">
            <v>0</v>
          </cell>
          <cell r="T128" t="str">
            <v>2018- - -01-2138-040-ORDRE-FINA</v>
          </cell>
        </row>
        <row r="129">
          <cell r="A129" t="str">
            <v>21</v>
          </cell>
          <cell r="B129" t="str">
            <v>R</v>
          </cell>
          <cell r="C129" t="str">
            <v>O</v>
          </cell>
          <cell r="D129" t="str">
            <v>I</v>
          </cell>
          <cell r="E129" t="str">
            <v xml:space="preserve"> </v>
          </cell>
          <cell r="F129" t="str">
            <v xml:space="preserve"> </v>
          </cell>
          <cell r="G129" t="str">
            <v>01</v>
          </cell>
          <cell r="H129" t="str">
            <v>2182</v>
          </cell>
          <cell r="I129" t="str">
            <v>040</v>
          </cell>
          <cell r="J129" t="str">
            <v xml:space="preserve"> </v>
          </cell>
          <cell r="K129" t="str">
            <v>FINA</v>
          </cell>
          <cell r="L129" t="str">
            <v>2014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60523.01</v>
          </cell>
          <cell r="S129">
            <v>0</v>
          </cell>
          <cell r="T129" t="str">
            <v>2018- - -01-2182-040- -FINA</v>
          </cell>
        </row>
        <row r="130">
          <cell r="A130" t="str">
            <v>21</v>
          </cell>
          <cell r="B130" t="str">
            <v>R</v>
          </cell>
          <cell r="C130" t="str">
            <v>O</v>
          </cell>
          <cell r="D130" t="str">
            <v>I</v>
          </cell>
          <cell r="E130" t="str">
            <v xml:space="preserve"> </v>
          </cell>
          <cell r="F130" t="str">
            <v xml:space="preserve"> </v>
          </cell>
          <cell r="G130" t="str">
            <v>01</v>
          </cell>
          <cell r="H130" t="str">
            <v>2182</v>
          </cell>
          <cell r="I130" t="str">
            <v>040</v>
          </cell>
          <cell r="J130" t="str">
            <v xml:space="preserve"> </v>
          </cell>
          <cell r="K130" t="str">
            <v>FINA</v>
          </cell>
          <cell r="L130" t="str">
            <v>2017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34007.199999999997</v>
          </cell>
          <cell r="S130">
            <v>0</v>
          </cell>
          <cell r="T130" t="str">
            <v>2018- - -01-2182-040- -FINA</v>
          </cell>
        </row>
        <row r="131">
          <cell r="A131" t="str">
            <v>21</v>
          </cell>
          <cell r="B131" t="str">
            <v>R</v>
          </cell>
          <cell r="C131" t="str">
            <v>O</v>
          </cell>
          <cell r="D131" t="str">
            <v>I</v>
          </cell>
          <cell r="E131" t="str">
            <v xml:space="preserve"> </v>
          </cell>
          <cell r="F131" t="str">
            <v xml:space="preserve"> </v>
          </cell>
          <cell r="G131" t="str">
            <v>01</v>
          </cell>
          <cell r="H131" t="str">
            <v>2188</v>
          </cell>
          <cell r="I131" t="str">
            <v>040</v>
          </cell>
          <cell r="J131" t="str">
            <v xml:space="preserve"> </v>
          </cell>
          <cell r="K131" t="str">
            <v>FINA</v>
          </cell>
          <cell r="L131" t="str">
            <v>2016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6840</v>
          </cell>
          <cell r="S131">
            <v>0</v>
          </cell>
          <cell r="T131" t="str">
            <v>2018- - -01-2188-040- -FINA</v>
          </cell>
        </row>
        <row r="132">
          <cell r="A132" t="str">
            <v>21</v>
          </cell>
          <cell r="B132" t="str">
            <v>R</v>
          </cell>
          <cell r="C132" t="str">
            <v>O</v>
          </cell>
          <cell r="D132" t="str">
            <v>I</v>
          </cell>
          <cell r="E132" t="str">
            <v xml:space="preserve"> </v>
          </cell>
          <cell r="F132" t="str">
            <v xml:space="preserve"> </v>
          </cell>
          <cell r="G132" t="str">
            <v>01</v>
          </cell>
          <cell r="H132" t="str">
            <v>28031</v>
          </cell>
          <cell r="I132" t="str">
            <v>040</v>
          </cell>
          <cell r="J132" t="str">
            <v xml:space="preserve"> </v>
          </cell>
          <cell r="K132" t="str">
            <v>FINA</v>
          </cell>
          <cell r="L132" t="str">
            <v>2014</v>
          </cell>
          <cell r="M132">
            <v>182000</v>
          </cell>
          <cell r="N132">
            <v>12000</v>
          </cell>
          <cell r="O132">
            <v>0</v>
          </cell>
          <cell r="P132">
            <v>194000</v>
          </cell>
          <cell r="Q132">
            <v>0</v>
          </cell>
          <cell r="R132">
            <v>193028.4</v>
          </cell>
          <cell r="S132">
            <v>0</v>
          </cell>
          <cell r="T132" t="str">
            <v>2018- - -01-28031-040- -FINA</v>
          </cell>
        </row>
        <row r="133">
          <cell r="A133" t="str">
            <v>21</v>
          </cell>
          <cell r="B133" t="str">
            <v>R</v>
          </cell>
          <cell r="C133" t="str">
            <v>O</v>
          </cell>
          <cell r="D133" t="str">
            <v>I</v>
          </cell>
          <cell r="E133" t="str">
            <v xml:space="preserve"> </v>
          </cell>
          <cell r="F133" t="str">
            <v xml:space="preserve"> </v>
          </cell>
          <cell r="G133" t="str">
            <v>01</v>
          </cell>
          <cell r="H133" t="str">
            <v>28031</v>
          </cell>
          <cell r="I133" t="str">
            <v>040</v>
          </cell>
          <cell r="J133" t="str">
            <v xml:space="preserve"> </v>
          </cell>
          <cell r="K133" t="str">
            <v>FINA</v>
          </cell>
          <cell r="L133" t="str">
            <v>2015</v>
          </cell>
          <cell r="M133">
            <v>160300</v>
          </cell>
          <cell r="N133">
            <v>0</v>
          </cell>
          <cell r="O133">
            <v>0</v>
          </cell>
          <cell r="P133">
            <v>160300</v>
          </cell>
          <cell r="Q133">
            <v>0</v>
          </cell>
          <cell r="R133">
            <v>160710.73000000001</v>
          </cell>
          <cell r="S133">
            <v>0</v>
          </cell>
          <cell r="T133" t="str">
            <v>2018- - -01-28031-040- -FINA</v>
          </cell>
        </row>
        <row r="134">
          <cell r="A134" t="str">
            <v>21</v>
          </cell>
          <cell r="B134" t="str">
            <v>R</v>
          </cell>
          <cell r="C134" t="str">
            <v>O</v>
          </cell>
          <cell r="D134" t="str">
            <v>I</v>
          </cell>
          <cell r="E134" t="str">
            <v xml:space="preserve"> </v>
          </cell>
          <cell r="F134" t="str">
            <v xml:space="preserve"> </v>
          </cell>
          <cell r="G134" t="str">
            <v>01</v>
          </cell>
          <cell r="H134" t="str">
            <v>28031</v>
          </cell>
          <cell r="I134" t="str">
            <v>040</v>
          </cell>
          <cell r="J134" t="str">
            <v xml:space="preserve"> </v>
          </cell>
          <cell r="K134" t="str">
            <v>FINA</v>
          </cell>
          <cell r="L134" t="str">
            <v>2016</v>
          </cell>
          <cell r="M134">
            <v>150000</v>
          </cell>
          <cell r="N134">
            <v>0</v>
          </cell>
          <cell r="O134">
            <v>0</v>
          </cell>
          <cell r="P134">
            <v>150000</v>
          </cell>
          <cell r="Q134">
            <v>0</v>
          </cell>
          <cell r="R134">
            <v>149058.22</v>
          </cell>
          <cell r="S134">
            <v>0</v>
          </cell>
          <cell r="T134" t="str">
            <v>2018- - -01-28031-040- -FINA</v>
          </cell>
        </row>
        <row r="135">
          <cell r="A135" t="str">
            <v>21</v>
          </cell>
          <cell r="B135" t="str">
            <v>R</v>
          </cell>
          <cell r="C135" t="str">
            <v>O</v>
          </cell>
          <cell r="D135" t="str">
            <v>I</v>
          </cell>
          <cell r="E135" t="str">
            <v xml:space="preserve"> </v>
          </cell>
          <cell r="F135" t="str">
            <v xml:space="preserve"> </v>
          </cell>
          <cell r="G135" t="str">
            <v>01</v>
          </cell>
          <cell r="H135" t="str">
            <v>28031</v>
          </cell>
          <cell r="I135" t="str">
            <v>040</v>
          </cell>
          <cell r="J135" t="str">
            <v xml:space="preserve"> </v>
          </cell>
          <cell r="K135" t="str">
            <v>FINA</v>
          </cell>
          <cell r="L135" t="str">
            <v>2017</v>
          </cell>
          <cell r="M135">
            <v>135395</v>
          </cell>
          <cell r="N135">
            <v>0</v>
          </cell>
          <cell r="O135">
            <v>0</v>
          </cell>
          <cell r="P135">
            <v>135395</v>
          </cell>
          <cell r="Q135">
            <v>0</v>
          </cell>
          <cell r="R135">
            <v>135395.78</v>
          </cell>
          <cell r="S135">
            <v>0</v>
          </cell>
          <cell r="T135" t="str">
            <v>2018- - -01-28031-040- -FINA</v>
          </cell>
        </row>
        <row r="136">
          <cell r="A136" t="str">
            <v>21</v>
          </cell>
          <cell r="B136" t="str">
            <v>R</v>
          </cell>
          <cell r="C136" t="str">
            <v>O</v>
          </cell>
          <cell r="D136" t="str">
            <v>I</v>
          </cell>
          <cell r="E136" t="str">
            <v xml:space="preserve"> </v>
          </cell>
          <cell r="F136" t="str">
            <v xml:space="preserve"> </v>
          </cell>
          <cell r="G136" t="str">
            <v>01</v>
          </cell>
          <cell r="H136" t="str">
            <v>28031</v>
          </cell>
          <cell r="I136" t="str">
            <v>040</v>
          </cell>
          <cell r="J136" t="str">
            <v xml:space="preserve"> </v>
          </cell>
          <cell r="K136" t="str">
            <v>FINA</v>
          </cell>
          <cell r="L136" t="str">
            <v>2018</v>
          </cell>
          <cell r="M136">
            <v>112143.43</v>
          </cell>
          <cell r="N136">
            <v>0</v>
          </cell>
          <cell r="O136">
            <v>0</v>
          </cell>
          <cell r="P136">
            <v>112143.43</v>
          </cell>
          <cell r="Q136">
            <v>0</v>
          </cell>
          <cell r="R136">
            <v>0</v>
          </cell>
          <cell r="S136">
            <v>0</v>
          </cell>
          <cell r="T136" t="str">
            <v>2018- - -01-28031-040- -FINA</v>
          </cell>
        </row>
        <row r="137">
          <cell r="A137" t="str">
            <v>21</v>
          </cell>
          <cell r="B137" t="str">
            <v>R</v>
          </cell>
          <cell r="C137" t="str">
            <v>O</v>
          </cell>
          <cell r="D137" t="str">
            <v>I</v>
          </cell>
          <cell r="E137" t="str">
            <v xml:space="preserve"> </v>
          </cell>
          <cell r="F137" t="str">
            <v xml:space="preserve"> </v>
          </cell>
          <cell r="G137" t="str">
            <v>01</v>
          </cell>
          <cell r="H137" t="str">
            <v>28041622</v>
          </cell>
          <cell r="I137" t="str">
            <v>040</v>
          </cell>
          <cell r="J137" t="str">
            <v xml:space="preserve"> </v>
          </cell>
          <cell r="K137" t="str">
            <v>FINA</v>
          </cell>
          <cell r="L137" t="str">
            <v>2018</v>
          </cell>
          <cell r="M137">
            <v>2133</v>
          </cell>
          <cell r="N137">
            <v>0</v>
          </cell>
          <cell r="O137">
            <v>0</v>
          </cell>
          <cell r="P137">
            <v>2133</v>
          </cell>
          <cell r="Q137">
            <v>0</v>
          </cell>
          <cell r="R137">
            <v>0</v>
          </cell>
          <cell r="S137">
            <v>0</v>
          </cell>
          <cell r="T137" t="str">
            <v>2018- - -01-28041622-040- -FINA</v>
          </cell>
        </row>
        <row r="138">
          <cell r="A138" t="str">
            <v>21</v>
          </cell>
          <cell r="B138" t="str">
            <v>R</v>
          </cell>
          <cell r="C138" t="str">
            <v>O</v>
          </cell>
          <cell r="D138" t="str">
            <v>I</v>
          </cell>
          <cell r="E138" t="str">
            <v xml:space="preserve"> </v>
          </cell>
          <cell r="F138" t="str">
            <v xml:space="preserve"> </v>
          </cell>
          <cell r="G138" t="str">
            <v>01</v>
          </cell>
          <cell r="H138" t="str">
            <v>2804172</v>
          </cell>
          <cell r="I138" t="str">
            <v>040</v>
          </cell>
          <cell r="J138" t="str">
            <v xml:space="preserve"> </v>
          </cell>
          <cell r="K138" t="str">
            <v>FINA</v>
          </cell>
          <cell r="L138" t="str">
            <v>2014</v>
          </cell>
          <cell r="M138">
            <v>23000</v>
          </cell>
          <cell r="N138">
            <v>0</v>
          </cell>
          <cell r="O138">
            <v>0</v>
          </cell>
          <cell r="P138">
            <v>23000</v>
          </cell>
          <cell r="Q138">
            <v>0</v>
          </cell>
          <cell r="R138">
            <v>22232.51</v>
          </cell>
          <cell r="S138">
            <v>0</v>
          </cell>
          <cell r="T138" t="str">
            <v>2018- - -01-2804172-040- -FINA</v>
          </cell>
        </row>
        <row r="139">
          <cell r="A139" t="str">
            <v>21</v>
          </cell>
          <cell r="B139" t="str">
            <v>R</v>
          </cell>
          <cell r="C139" t="str">
            <v>O</v>
          </cell>
          <cell r="D139" t="str">
            <v>I</v>
          </cell>
          <cell r="E139" t="str">
            <v xml:space="preserve"> </v>
          </cell>
          <cell r="F139" t="str">
            <v xml:space="preserve"> </v>
          </cell>
          <cell r="G139" t="str">
            <v>01</v>
          </cell>
          <cell r="H139" t="str">
            <v>2804172</v>
          </cell>
          <cell r="I139" t="str">
            <v>040</v>
          </cell>
          <cell r="J139" t="str">
            <v xml:space="preserve"> </v>
          </cell>
          <cell r="K139" t="str">
            <v>FINA</v>
          </cell>
          <cell r="L139" t="str">
            <v>2015</v>
          </cell>
          <cell r="M139">
            <v>22300</v>
          </cell>
          <cell r="N139">
            <v>0</v>
          </cell>
          <cell r="O139">
            <v>0</v>
          </cell>
          <cell r="P139">
            <v>22300</v>
          </cell>
          <cell r="Q139">
            <v>0</v>
          </cell>
          <cell r="R139">
            <v>12782</v>
          </cell>
          <cell r="S139">
            <v>0</v>
          </cell>
          <cell r="T139" t="str">
            <v>2018- - -01-2804172-040- -FINA</v>
          </cell>
        </row>
        <row r="140">
          <cell r="A140" t="str">
            <v>21</v>
          </cell>
          <cell r="B140" t="str">
            <v>R</v>
          </cell>
          <cell r="C140" t="str">
            <v>O</v>
          </cell>
          <cell r="D140" t="str">
            <v>I</v>
          </cell>
          <cell r="E140" t="str">
            <v xml:space="preserve"> </v>
          </cell>
          <cell r="F140" t="str">
            <v xml:space="preserve"> </v>
          </cell>
          <cell r="G140" t="str">
            <v>01</v>
          </cell>
          <cell r="H140" t="str">
            <v>2804172</v>
          </cell>
          <cell r="I140" t="str">
            <v>040</v>
          </cell>
          <cell r="J140" t="str">
            <v xml:space="preserve"> </v>
          </cell>
          <cell r="K140" t="str">
            <v>FINA</v>
          </cell>
          <cell r="L140" t="str">
            <v>2016</v>
          </cell>
          <cell r="M140">
            <v>13000</v>
          </cell>
          <cell r="N140">
            <v>0</v>
          </cell>
          <cell r="O140">
            <v>0</v>
          </cell>
          <cell r="P140">
            <v>13000</v>
          </cell>
          <cell r="Q140">
            <v>0</v>
          </cell>
          <cell r="R140">
            <v>22906.51</v>
          </cell>
          <cell r="S140">
            <v>0</v>
          </cell>
          <cell r="T140" t="str">
            <v>2018- - -01-2804172-040- -FINA</v>
          </cell>
        </row>
        <row r="141">
          <cell r="A141" t="str">
            <v>21</v>
          </cell>
          <cell r="B141" t="str">
            <v>R</v>
          </cell>
          <cell r="C141" t="str">
            <v>O</v>
          </cell>
          <cell r="D141" t="str">
            <v>I</v>
          </cell>
          <cell r="E141" t="str">
            <v xml:space="preserve"> </v>
          </cell>
          <cell r="F141" t="str">
            <v xml:space="preserve"> </v>
          </cell>
          <cell r="G141" t="str">
            <v>01</v>
          </cell>
          <cell r="H141" t="str">
            <v>2804172</v>
          </cell>
          <cell r="I141" t="str">
            <v>040</v>
          </cell>
          <cell r="J141" t="str">
            <v xml:space="preserve"> </v>
          </cell>
          <cell r="K141" t="str">
            <v>FINA</v>
          </cell>
          <cell r="L141" t="str">
            <v>2017</v>
          </cell>
          <cell r="M141">
            <v>12782</v>
          </cell>
          <cell r="N141">
            <v>0</v>
          </cell>
          <cell r="O141">
            <v>0</v>
          </cell>
          <cell r="P141">
            <v>12782</v>
          </cell>
          <cell r="Q141">
            <v>0</v>
          </cell>
          <cell r="R141">
            <v>12782</v>
          </cell>
          <cell r="S141">
            <v>0</v>
          </cell>
          <cell r="T141" t="str">
            <v>2018- - -01-2804172-040- -FINA</v>
          </cell>
        </row>
        <row r="142">
          <cell r="A142" t="str">
            <v>21</v>
          </cell>
          <cell r="B142" t="str">
            <v>R</v>
          </cell>
          <cell r="C142" t="str">
            <v>O</v>
          </cell>
          <cell r="D142" t="str">
            <v>I</v>
          </cell>
          <cell r="E142" t="str">
            <v xml:space="preserve"> </v>
          </cell>
          <cell r="F142" t="str">
            <v xml:space="preserve"> </v>
          </cell>
          <cell r="G142" t="str">
            <v>01</v>
          </cell>
          <cell r="H142" t="str">
            <v>2804172</v>
          </cell>
          <cell r="I142" t="str">
            <v>040</v>
          </cell>
          <cell r="J142" t="str">
            <v xml:space="preserve"> </v>
          </cell>
          <cell r="K142" t="str">
            <v>FINA</v>
          </cell>
          <cell r="L142" t="str">
            <v>2018</v>
          </cell>
          <cell r="M142">
            <v>14130</v>
          </cell>
          <cell r="N142">
            <v>0</v>
          </cell>
          <cell r="O142">
            <v>0</v>
          </cell>
          <cell r="P142">
            <v>14130</v>
          </cell>
          <cell r="Q142">
            <v>0</v>
          </cell>
          <cell r="R142">
            <v>0</v>
          </cell>
          <cell r="S142">
            <v>0</v>
          </cell>
          <cell r="T142" t="str">
            <v>2018- - -01-2804172-040- -FINA</v>
          </cell>
        </row>
        <row r="143">
          <cell r="A143" t="str">
            <v>21</v>
          </cell>
          <cell r="B143" t="str">
            <v>R</v>
          </cell>
          <cell r="C143" t="str">
            <v>O</v>
          </cell>
          <cell r="D143" t="str">
            <v>I</v>
          </cell>
          <cell r="E143" t="str">
            <v xml:space="preserve"> </v>
          </cell>
          <cell r="F143" t="str">
            <v xml:space="preserve"> </v>
          </cell>
          <cell r="G143" t="str">
            <v>01</v>
          </cell>
          <cell r="H143" t="str">
            <v>280421</v>
          </cell>
          <cell r="I143" t="str">
            <v>040</v>
          </cell>
          <cell r="J143" t="str">
            <v xml:space="preserve"> </v>
          </cell>
          <cell r="K143" t="str">
            <v>FINA</v>
          </cell>
          <cell r="L143" t="str">
            <v>2015</v>
          </cell>
          <cell r="M143">
            <v>6900</v>
          </cell>
          <cell r="N143">
            <v>0</v>
          </cell>
          <cell r="O143">
            <v>0</v>
          </cell>
          <cell r="P143">
            <v>6900</v>
          </cell>
          <cell r="Q143">
            <v>0</v>
          </cell>
          <cell r="R143">
            <v>6841</v>
          </cell>
          <cell r="S143">
            <v>0</v>
          </cell>
          <cell r="T143" t="str">
            <v>2018- - -01-280421-040- -FINA</v>
          </cell>
        </row>
        <row r="144">
          <cell r="A144" t="str">
            <v>21</v>
          </cell>
          <cell r="B144" t="str">
            <v>R</v>
          </cell>
          <cell r="C144" t="str">
            <v>O</v>
          </cell>
          <cell r="D144" t="str">
            <v>I</v>
          </cell>
          <cell r="E144" t="str">
            <v xml:space="preserve"> </v>
          </cell>
          <cell r="F144" t="str">
            <v xml:space="preserve"> </v>
          </cell>
          <cell r="G144" t="str">
            <v>01</v>
          </cell>
          <cell r="H144" t="str">
            <v>280421</v>
          </cell>
          <cell r="I144" t="str">
            <v>040</v>
          </cell>
          <cell r="J144" t="str">
            <v xml:space="preserve"> </v>
          </cell>
          <cell r="K144" t="str">
            <v>FINA</v>
          </cell>
          <cell r="L144" t="str">
            <v>2016</v>
          </cell>
          <cell r="M144">
            <v>61000</v>
          </cell>
          <cell r="N144">
            <v>0</v>
          </cell>
          <cell r="O144">
            <v>0</v>
          </cell>
          <cell r="P144">
            <v>61000</v>
          </cell>
          <cell r="Q144">
            <v>0</v>
          </cell>
          <cell r="R144">
            <v>6841</v>
          </cell>
          <cell r="S144">
            <v>0</v>
          </cell>
          <cell r="T144" t="str">
            <v>2018- - -01-280421-040- -FINA</v>
          </cell>
        </row>
        <row r="145">
          <cell r="A145" t="str">
            <v>21</v>
          </cell>
          <cell r="B145" t="str">
            <v>R</v>
          </cell>
          <cell r="C145" t="str">
            <v>O</v>
          </cell>
          <cell r="D145" t="str">
            <v>I</v>
          </cell>
          <cell r="E145" t="str">
            <v xml:space="preserve"> </v>
          </cell>
          <cell r="F145" t="str">
            <v xml:space="preserve"> </v>
          </cell>
          <cell r="G145" t="str">
            <v>01</v>
          </cell>
          <cell r="H145" t="str">
            <v>280421</v>
          </cell>
          <cell r="I145" t="str">
            <v>040</v>
          </cell>
          <cell r="J145" t="str">
            <v xml:space="preserve"> </v>
          </cell>
          <cell r="K145" t="str">
            <v>FINA</v>
          </cell>
          <cell r="L145" t="str">
            <v>2017</v>
          </cell>
          <cell r="M145">
            <v>6841</v>
          </cell>
          <cell r="N145">
            <v>0</v>
          </cell>
          <cell r="O145">
            <v>0</v>
          </cell>
          <cell r="P145">
            <v>6841</v>
          </cell>
          <cell r="Q145">
            <v>0</v>
          </cell>
          <cell r="R145">
            <v>6841</v>
          </cell>
          <cell r="S145">
            <v>0</v>
          </cell>
          <cell r="T145" t="str">
            <v>2018- - -01-280421-040- -FINA</v>
          </cell>
        </row>
        <row r="146">
          <cell r="A146" t="str">
            <v>21</v>
          </cell>
          <cell r="B146" t="str">
            <v>R</v>
          </cell>
          <cell r="C146" t="str">
            <v>O</v>
          </cell>
          <cell r="D146" t="str">
            <v>I</v>
          </cell>
          <cell r="E146" t="str">
            <v xml:space="preserve"> </v>
          </cell>
          <cell r="F146" t="str">
            <v xml:space="preserve"> </v>
          </cell>
          <cell r="G146" t="str">
            <v>01</v>
          </cell>
          <cell r="H146" t="str">
            <v>280421</v>
          </cell>
          <cell r="I146" t="str">
            <v>040</v>
          </cell>
          <cell r="J146" t="str">
            <v xml:space="preserve"> </v>
          </cell>
          <cell r="K146" t="str">
            <v>FINA</v>
          </cell>
          <cell r="L146" t="str">
            <v>2018</v>
          </cell>
          <cell r="M146">
            <v>6841</v>
          </cell>
          <cell r="N146">
            <v>0</v>
          </cell>
          <cell r="O146">
            <v>0</v>
          </cell>
          <cell r="P146">
            <v>6841</v>
          </cell>
          <cell r="Q146">
            <v>0</v>
          </cell>
          <cell r="R146">
            <v>0</v>
          </cell>
          <cell r="S146">
            <v>0</v>
          </cell>
          <cell r="T146" t="str">
            <v>2018- - -01-280421-040- -FINA</v>
          </cell>
        </row>
        <row r="147">
          <cell r="A147" t="str">
            <v>21</v>
          </cell>
          <cell r="B147" t="str">
            <v>R</v>
          </cell>
          <cell r="C147" t="str">
            <v>O</v>
          </cell>
          <cell r="D147" t="str">
            <v>I</v>
          </cell>
          <cell r="E147" t="str">
            <v xml:space="preserve"> </v>
          </cell>
          <cell r="F147" t="str">
            <v xml:space="preserve"> </v>
          </cell>
          <cell r="G147" t="str">
            <v>01</v>
          </cell>
          <cell r="H147" t="str">
            <v>280422</v>
          </cell>
          <cell r="I147" t="str">
            <v>040</v>
          </cell>
          <cell r="J147" t="str">
            <v xml:space="preserve"> </v>
          </cell>
          <cell r="K147" t="str">
            <v>FINA</v>
          </cell>
          <cell r="L147" t="str">
            <v>2014</v>
          </cell>
          <cell r="M147">
            <v>92000</v>
          </cell>
          <cell r="N147">
            <v>0</v>
          </cell>
          <cell r="O147">
            <v>0</v>
          </cell>
          <cell r="P147">
            <v>92000</v>
          </cell>
          <cell r="Q147">
            <v>0</v>
          </cell>
          <cell r="R147">
            <v>85750</v>
          </cell>
          <cell r="S147">
            <v>0</v>
          </cell>
          <cell r="T147" t="str">
            <v>2018- - -01-280422-040- -FINA</v>
          </cell>
        </row>
        <row r="148">
          <cell r="A148" t="str">
            <v>21</v>
          </cell>
          <cell r="B148" t="str">
            <v>R</v>
          </cell>
          <cell r="C148" t="str">
            <v>O</v>
          </cell>
          <cell r="D148" t="str">
            <v>I</v>
          </cell>
          <cell r="E148" t="str">
            <v xml:space="preserve"> </v>
          </cell>
          <cell r="F148" t="str">
            <v xml:space="preserve"> </v>
          </cell>
          <cell r="G148" t="str">
            <v>01</v>
          </cell>
          <cell r="H148" t="str">
            <v>280422</v>
          </cell>
          <cell r="I148" t="str">
            <v>040</v>
          </cell>
          <cell r="J148" t="str">
            <v xml:space="preserve"> </v>
          </cell>
          <cell r="K148" t="str">
            <v>FINA</v>
          </cell>
          <cell r="L148" t="str">
            <v>2015</v>
          </cell>
          <cell r="M148">
            <v>32100</v>
          </cell>
          <cell r="N148">
            <v>0</v>
          </cell>
          <cell r="O148">
            <v>0</v>
          </cell>
          <cell r="P148">
            <v>32100</v>
          </cell>
          <cell r="Q148">
            <v>0</v>
          </cell>
          <cell r="R148">
            <v>32014</v>
          </cell>
          <cell r="S148">
            <v>0</v>
          </cell>
          <cell r="T148" t="str">
            <v>2018- - -01-280422-040- -FINA</v>
          </cell>
        </row>
        <row r="149">
          <cell r="A149" t="str">
            <v>21</v>
          </cell>
          <cell r="B149" t="str">
            <v>R</v>
          </cell>
          <cell r="C149" t="str">
            <v>O</v>
          </cell>
          <cell r="D149" t="str">
            <v>I</v>
          </cell>
          <cell r="E149" t="str">
            <v xml:space="preserve"> </v>
          </cell>
          <cell r="F149" t="str">
            <v xml:space="preserve"> </v>
          </cell>
          <cell r="G149" t="str">
            <v>01</v>
          </cell>
          <cell r="H149" t="str">
            <v>280422</v>
          </cell>
          <cell r="I149" t="str">
            <v>040</v>
          </cell>
          <cell r="J149" t="str">
            <v xml:space="preserve"> </v>
          </cell>
          <cell r="K149" t="str">
            <v>FINA</v>
          </cell>
          <cell r="L149" t="str">
            <v>2016</v>
          </cell>
          <cell r="M149">
            <v>9000</v>
          </cell>
          <cell r="N149">
            <v>0</v>
          </cell>
          <cell r="O149">
            <v>0</v>
          </cell>
          <cell r="P149">
            <v>9000</v>
          </cell>
          <cell r="Q149">
            <v>0</v>
          </cell>
          <cell r="R149">
            <v>77194.91</v>
          </cell>
          <cell r="S149">
            <v>0</v>
          </cell>
          <cell r="T149" t="str">
            <v>2018- - -01-280422-040- -FINA</v>
          </cell>
        </row>
        <row r="150">
          <cell r="A150" t="str">
            <v>21</v>
          </cell>
          <cell r="B150" t="str">
            <v>R</v>
          </cell>
          <cell r="C150" t="str">
            <v>O</v>
          </cell>
          <cell r="D150" t="str">
            <v>I</v>
          </cell>
          <cell r="E150" t="str">
            <v xml:space="preserve"> </v>
          </cell>
          <cell r="F150" t="str">
            <v xml:space="preserve"> </v>
          </cell>
          <cell r="G150" t="str">
            <v>01</v>
          </cell>
          <cell r="H150" t="str">
            <v>280422</v>
          </cell>
          <cell r="I150" t="str">
            <v>040</v>
          </cell>
          <cell r="J150" t="str">
            <v xml:space="preserve"> </v>
          </cell>
          <cell r="K150" t="str">
            <v>FINA</v>
          </cell>
          <cell r="L150" t="str">
            <v>2017</v>
          </cell>
          <cell r="M150">
            <v>27293</v>
          </cell>
          <cell r="N150">
            <v>0</v>
          </cell>
          <cell r="O150">
            <v>0</v>
          </cell>
          <cell r="P150">
            <v>27293</v>
          </cell>
          <cell r="Q150">
            <v>0</v>
          </cell>
          <cell r="R150">
            <v>27293</v>
          </cell>
          <cell r="S150">
            <v>0</v>
          </cell>
          <cell r="T150" t="str">
            <v>2018- - -01-280422-040- -FINA</v>
          </cell>
        </row>
        <row r="151">
          <cell r="A151" t="str">
            <v>21</v>
          </cell>
          <cell r="B151" t="str">
            <v>R</v>
          </cell>
          <cell r="C151" t="str">
            <v>O</v>
          </cell>
          <cell r="D151" t="str">
            <v>I</v>
          </cell>
          <cell r="E151" t="str">
            <v xml:space="preserve"> </v>
          </cell>
          <cell r="F151" t="str">
            <v xml:space="preserve"> </v>
          </cell>
          <cell r="G151" t="str">
            <v>01</v>
          </cell>
          <cell r="H151" t="str">
            <v>280422</v>
          </cell>
          <cell r="I151" t="str">
            <v>040</v>
          </cell>
          <cell r="J151" t="str">
            <v xml:space="preserve"> </v>
          </cell>
          <cell r="K151" t="str">
            <v>FINA</v>
          </cell>
          <cell r="L151" t="str">
            <v>2018</v>
          </cell>
          <cell r="M151">
            <v>47592</v>
          </cell>
          <cell r="N151">
            <v>0</v>
          </cell>
          <cell r="O151">
            <v>0</v>
          </cell>
          <cell r="P151">
            <v>47592</v>
          </cell>
          <cell r="Q151">
            <v>0</v>
          </cell>
          <cell r="R151">
            <v>0</v>
          </cell>
          <cell r="S151">
            <v>0</v>
          </cell>
          <cell r="T151" t="str">
            <v>2018- - -01-280422-040- -FINA</v>
          </cell>
        </row>
        <row r="152">
          <cell r="A152" t="str">
            <v>21</v>
          </cell>
          <cell r="B152" t="str">
            <v>R</v>
          </cell>
          <cell r="C152" t="str">
            <v>O</v>
          </cell>
          <cell r="D152" t="str">
            <v>I</v>
          </cell>
          <cell r="E152" t="str">
            <v xml:space="preserve"> </v>
          </cell>
          <cell r="F152" t="str">
            <v xml:space="preserve"> </v>
          </cell>
          <cell r="G152" t="str">
            <v>01</v>
          </cell>
          <cell r="H152" t="str">
            <v>2804412</v>
          </cell>
          <cell r="I152" t="str">
            <v>040</v>
          </cell>
          <cell r="J152" t="str">
            <v xml:space="preserve"> </v>
          </cell>
          <cell r="K152" t="str">
            <v>FINA</v>
          </cell>
          <cell r="L152" t="str">
            <v>2014</v>
          </cell>
          <cell r="M152">
            <v>96000</v>
          </cell>
          <cell r="N152">
            <v>0</v>
          </cell>
          <cell r="O152">
            <v>0</v>
          </cell>
          <cell r="P152">
            <v>96000</v>
          </cell>
          <cell r="Q152">
            <v>0</v>
          </cell>
          <cell r="R152">
            <v>95322.09</v>
          </cell>
          <cell r="S152">
            <v>0</v>
          </cell>
          <cell r="T152" t="str">
            <v>2018- - -01-2804412-040- -FINA</v>
          </cell>
        </row>
        <row r="153">
          <cell r="A153" t="str">
            <v>21</v>
          </cell>
          <cell r="B153" t="str">
            <v>R</v>
          </cell>
          <cell r="C153" t="str">
            <v>O</v>
          </cell>
          <cell r="D153" t="str">
            <v>I</v>
          </cell>
          <cell r="E153" t="str">
            <v xml:space="preserve"> </v>
          </cell>
          <cell r="F153" t="str">
            <v xml:space="preserve"> </v>
          </cell>
          <cell r="G153" t="str">
            <v>01</v>
          </cell>
          <cell r="H153" t="str">
            <v>2804412</v>
          </cell>
          <cell r="I153" t="str">
            <v>040</v>
          </cell>
          <cell r="J153" t="str">
            <v xml:space="preserve"> </v>
          </cell>
          <cell r="K153" t="str">
            <v>FINA</v>
          </cell>
          <cell r="L153" t="str">
            <v>2015</v>
          </cell>
          <cell r="M153">
            <v>48300</v>
          </cell>
          <cell r="N153">
            <v>0</v>
          </cell>
          <cell r="O153">
            <v>0</v>
          </cell>
          <cell r="P153">
            <v>48300</v>
          </cell>
          <cell r="Q153">
            <v>0</v>
          </cell>
          <cell r="R153">
            <v>48236</v>
          </cell>
          <cell r="S153">
            <v>0</v>
          </cell>
          <cell r="T153" t="str">
            <v>2018- - -01-2804412-040- -FINA</v>
          </cell>
        </row>
        <row r="154">
          <cell r="A154" t="str">
            <v>21</v>
          </cell>
          <cell r="B154" t="str">
            <v>R</v>
          </cell>
          <cell r="C154" t="str">
            <v>O</v>
          </cell>
          <cell r="D154" t="str">
            <v>I</v>
          </cell>
          <cell r="E154" t="str">
            <v xml:space="preserve"> </v>
          </cell>
          <cell r="F154" t="str">
            <v xml:space="preserve"> </v>
          </cell>
          <cell r="G154" t="str">
            <v>01</v>
          </cell>
          <cell r="H154" t="str">
            <v>2804412</v>
          </cell>
          <cell r="I154" t="str">
            <v>040</v>
          </cell>
          <cell r="J154" t="str">
            <v xml:space="preserve"> </v>
          </cell>
          <cell r="K154" t="str">
            <v>FINA</v>
          </cell>
          <cell r="L154" t="str">
            <v>2016</v>
          </cell>
          <cell r="M154">
            <v>49000</v>
          </cell>
          <cell r="N154">
            <v>0</v>
          </cell>
          <cell r="O154">
            <v>0</v>
          </cell>
          <cell r="P154">
            <v>49000</v>
          </cell>
          <cell r="Q154">
            <v>0</v>
          </cell>
          <cell r="R154">
            <v>48236</v>
          </cell>
          <cell r="S154">
            <v>0</v>
          </cell>
          <cell r="T154" t="str">
            <v>2018- - -01-2804412-040- -FINA</v>
          </cell>
        </row>
        <row r="155">
          <cell r="A155" t="str">
            <v>21</v>
          </cell>
          <cell r="B155" t="str">
            <v>R</v>
          </cell>
          <cell r="C155" t="str">
            <v>O</v>
          </cell>
          <cell r="D155" t="str">
            <v>I</v>
          </cell>
          <cell r="E155" t="str">
            <v xml:space="preserve"> </v>
          </cell>
          <cell r="F155" t="str">
            <v xml:space="preserve"> </v>
          </cell>
          <cell r="G155" t="str">
            <v>01</v>
          </cell>
          <cell r="H155" t="str">
            <v>2804412</v>
          </cell>
          <cell r="I155" t="str">
            <v>040</v>
          </cell>
          <cell r="J155" t="str">
            <v xml:space="preserve"> </v>
          </cell>
          <cell r="K155" t="str">
            <v>FINA</v>
          </cell>
          <cell r="L155" t="str">
            <v>2017</v>
          </cell>
          <cell r="M155">
            <v>48236</v>
          </cell>
          <cell r="N155">
            <v>0</v>
          </cell>
          <cell r="O155">
            <v>0</v>
          </cell>
          <cell r="P155">
            <v>48236</v>
          </cell>
          <cell r="Q155">
            <v>0</v>
          </cell>
          <cell r="R155">
            <v>48236</v>
          </cell>
          <cell r="S155">
            <v>0</v>
          </cell>
          <cell r="T155" t="str">
            <v>2018- - -01-2804412-040- -FINA</v>
          </cell>
        </row>
        <row r="156">
          <cell r="A156" t="str">
            <v>21</v>
          </cell>
          <cell r="B156" t="str">
            <v>R</v>
          </cell>
          <cell r="C156" t="str">
            <v>O</v>
          </cell>
          <cell r="D156" t="str">
            <v>I</v>
          </cell>
          <cell r="E156" t="str">
            <v xml:space="preserve"> </v>
          </cell>
          <cell r="F156" t="str">
            <v xml:space="preserve"> </v>
          </cell>
          <cell r="G156" t="str">
            <v>01</v>
          </cell>
          <cell r="H156" t="str">
            <v>2804412</v>
          </cell>
          <cell r="I156" t="str">
            <v>040</v>
          </cell>
          <cell r="J156" t="str">
            <v xml:space="preserve"> </v>
          </cell>
          <cell r="K156" t="str">
            <v>FINA</v>
          </cell>
          <cell r="L156" t="str">
            <v>2018</v>
          </cell>
          <cell r="M156">
            <v>48236</v>
          </cell>
          <cell r="N156">
            <v>0</v>
          </cell>
          <cell r="O156">
            <v>0</v>
          </cell>
          <cell r="P156">
            <v>48236</v>
          </cell>
          <cell r="Q156">
            <v>0</v>
          </cell>
          <cell r="R156">
            <v>0</v>
          </cell>
          <cell r="S156">
            <v>0</v>
          </cell>
          <cell r="T156" t="str">
            <v>2018- - -01-2804412-040- -FINA</v>
          </cell>
        </row>
        <row r="157">
          <cell r="A157" t="str">
            <v>21</v>
          </cell>
          <cell r="B157" t="str">
            <v>R</v>
          </cell>
          <cell r="C157" t="str">
            <v>O</v>
          </cell>
          <cell r="D157" t="str">
            <v>I</v>
          </cell>
          <cell r="E157" t="str">
            <v xml:space="preserve"> </v>
          </cell>
          <cell r="F157" t="str">
            <v xml:space="preserve"> </v>
          </cell>
          <cell r="G157" t="str">
            <v>01</v>
          </cell>
          <cell r="H157" t="str">
            <v>280442</v>
          </cell>
          <cell r="I157" t="str">
            <v>040</v>
          </cell>
          <cell r="J157" t="str">
            <v xml:space="preserve"> </v>
          </cell>
          <cell r="K157" t="str">
            <v>FINA</v>
          </cell>
          <cell r="L157" t="str">
            <v>2014</v>
          </cell>
          <cell r="M157">
            <v>0</v>
          </cell>
          <cell r="N157">
            <v>-7500</v>
          </cell>
          <cell r="O157">
            <v>0</v>
          </cell>
          <cell r="P157">
            <v>-7500</v>
          </cell>
          <cell r="Q157">
            <v>0</v>
          </cell>
          <cell r="R157">
            <v>0</v>
          </cell>
          <cell r="S157">
            <v>0</v>
          </cell>
          <cell r="T157" t="str">
            <v>2018- - -01-280442-040- -FINA</v>
          </cell>
        </row>
        <row r="158">
          <cell r="A158" t="str">
            <v>21</v>
          </cell>
          <cell r="B158" t="str">
            <v>R</v>
          </cell>
          <cell r="C158" t="str">
            <v>O</v>
          </cell>
          <cell r="D158" t="str">
            <v>I</v>
          </cell>
          <cell r="E158" t="str">
            <v xml:space="preserve"> </v>
          </cell>
          <cell r="F158" t="str">
            <v xml:space="preserve"> </v>
          </cell>
          <cell r="G158" t="str">
            <v>01</v>
          </cell>
          <cell r="H158" t="str">
            <v>28051</v>
          </cell>
          <cell r="I158" t="str">
            <v>040</v>
          </cell>
          <cell r="J158" t="str">
            <v xml:space="preserve"> </v>
          </cell>
          <cell r="K158" t="str">
            <v>FINA</v>
          </cell>
          <cell r="L158" t="str">
            <v>2014</v>
          </cell>
          <cell r="M158">
            <v>529000</v>
          </cell>
          <cell r="N158">
            <v>-32000</v>
          </cell>
          <cell r="O158">
            <v>0</v>
          </cell>
          <cell r="P158">
            <v>497000</v>
          </cell>
          <cell r="Q158">
            <v>0</v>
          </cell>
          <cell r="R158">
            <v>495568.97</v>
          </cell>
          <cell r="S158">
            <v>0</v>
          </cell>
          <cell r="T158" t="str">
            <v>2018- - -01-28051-040- -FINA</v>
          </cell>
        </row>
        <row r="159">
          <cell r="A159" t="str">
            <v>21</v>
          </cell>
          <cell r="B159" t="str">
            <v>R</v>
          </cell>
          <cell r="C159" t="str">
            <v>O</v>
          </cell>
          <cell r="D159" t="str">
            <v>I</v>
          </cell>
          <cell r="E159" t="str">
            <v xml:space="preserve"> </v>
          </cell>
          <cell r="F159" t="str">
            <v xml:space="preserve"> </v>
          </cell>
          <cell r="G159" t="str">
            <v>01</v>
          </cell>
          <cell r="H159" t="str">
            <v>28051</v>
          </cell>
          <cell r="I159" t="str">
            <v>040</v>
          </cell>
          <cell r="J159" t="str">
            <v xml:space="preserve"> </v>
          </cell>
          <cell r="K159" t="str">
            <v>FINA</v>
          </cell>
          <cell r="L159" t="str">
            <v>2015</v>
          </cell>
          <cell r="M159">
            <v>364700</v>
          </cell>
          <cell r="N159">
            <v>0</v>
          </cell>
          <cell r="O159">
            <v>0</v>
          </cell>
          <cell r="P159">
            <v>364700</v>
          </cell>
          <cell r="Q159">
            <v>0</v>
          </cell>
          <cell r="R159">
            <v>384652.53</v>
          </cell>
          <cell r="S159">
            <v>0</v>
          </cell>
          <cell r="T159" t="str">
            <v>2018- - -01-28051-040- -FINA</v>
          </cell>
        </row>
        <row r="160">
          <cell r="A160" t="str">
            <v>21</v>
          </cell>
          <cell r="B160" t="str">
            <v>R</v>
          </cell>
          <cell r="C160" t="str">
            <v>O</v>
          </cell>
          <cell r="D160" t="str">
            <v>I</v>
          </cell>
          <cell r="E160" t="str">
            <v xml:space="preserve"> </v>
          </cell>
          <cell r="F160" t="str">
            <v xml:space="preserve"> </v>
          </cell>
          <cell r="G160" t="str">
            <v>01</v>
          </cell>
          <cell r="H160" t="str">
            <v>28051</v>
          </cell>
          <cell r="I160" t="str">
            <v>040</v>
          </cell>
          <cell r="J160" t="str">
            <v xml:space="preserve"> </v>
          </cell>
          <cell r="K160" t="str">
            <v>FINA</v>
          </cell>
          <cell r="L160" t="str">
            <v>2016</v>
          </cell>
          <cell r="M160">
            <v>462000</v>
          </cell>
          <cell r="N160">
            <v>0</v>
          </cell>
          <cell r="O160">
            <v>0</v>
          </cell>
          <cell r="P160">
            <v>462000</v>
          </cell>
          <cell r="Q160">
            <v>0</v>
          </cell>
          <cell r="R160">
            <v>398762.48</v>
          </cell>
          <cell r="S160">
            <v>0</v>
          </cell>
          <cell r="T160" t="str">
            <v>2018- - -01-28051-040- -FINA</v>
          </cell>
        </row>
        <row r="161">
          <cell r="A161" t="str">
            <v>21</v>
          </cell>
          <cell r="B161" t="str">
            <v>R</v>
          </cell>
          <cell r="C161" t="str">
            <v>O</v>
          </cell>
          <cell r="D161" t="str">
            <v>I</v>
          </cell>
          <cell r="E161" t="str">
            <v xml:space="preserve"> </v>
          </cell>
          <cell r="F161" t="str">
            <v xml:space="preserve"> </v>
          </cell>
          <cell r="G161" t="str">
            <v>01</v>
          </cell>
          <cell r="H161" t="str">
            <v>28051</v>
          </cell>
          <cell r="I161" t="str">
            <v>040</v>
          </cell>
          <cell r="J161" t="str">
            <v xml:space="preserve"> </v>
          </cell>
          <cell r="K161" t="str">
            <v>FINA</v>
          </cell>
          <cell r="L161" t="str">
            <v>2017</v>
          </cell>
          <cell r="M161">
            <v>463625</v>
          </cell>
          <cell r="N161">
            <v>0</v>
          </cell>
          <cell r="O161">
            <v>0</v>
          </cell>
          <cell r="P161">
            <v>463625</v>
          </cell>
          <cell r="Q161">
            <v>0</v>
          </cell>
          <cell r="R161">
            <v>463575.03</v>
          </cell>
          <cell r="S161">
            <v>0</v>
          </cell>
          <cell r="T161" t="str">
            <v>2018- - -01-28051-040- -FINA</v>
          </cell>
        </row>
        <row r="162">
          <cell r="A162" t="str">
            <v>21</v>
          </cell>
          <cell r="B162" t="str">
            <v>R</v>
          </cell>
          <cell r="C162" t="str">
            <v>O</v>
          </cell>
          <cell r="D162" t="str">
            <v>I</v>
          </cell>
          <cell r="E162" t="str">
            <v xml:space="preserve"> </v>
          </cell>
          <cell r="F162" t="str">
            <v xml:space="preserve"> </v>
          </cell>
          <cell r="G162" t="str">
            <v>01</v>
          </cell>
          <cell r="H162" t="str">
            <v>28051</v>
          </cell>
          <cell r="I162" t="str">
            <v>040</v>
          </cell>
          <cell r="J162" t="str">
            <v xml:space="preserve"> </v>
          </cell>
          <cell r="K162" t="str">
            <v>FINA</v>
          </cell>
          <cell r="L162" t="str">
            <v>2018</v>
          </cell>
          <cell r="M162">
            <v>472355.08</v>
          </cell>
          <cell r="N162">
            <v>0</v>
          </cell>
          <cell r="O162">
            <v>0</v>
          </cell>
          <cell r="P162">
            <v>472355.08</v>
          </cell>
          <cell r="Q162">
            <v>0</v>
          </cell>
          <cell r="R162">
            <v>0</v>
          </cell>
          <cell r="S162">
            <v>0</v>
          </cell>
          <cell r="T162" t="str">
            <v>2018- - -01-28051-040- -FINA</v>
          </cell>
        </row>
        <row r="163">
          <cell r="A163" t="str">
            <v>21</v>
          </cell>
          <cell r="B163" t="str">
            <v>R</v>
          </cell>
          <cell r="C163" t="str">
            <v>O</v>
          </cell>
          <cell r="D163" t="str">
            <v>I</v>
          </cell>
          <cell r="E163" t="str">
            <v xml:space="preserve"> </v>
          </cell>
          <cell r="F163" t="str">
            <v xml:space="preserve"> </v>
          </cell>
          <cell r="G163" t="str">
            <v>01</v>
          </cell>
          <cell r="H163" t="str">
            <v>28158</v>
          </cell>
          <cell r="I163" t="str">
            <v>040</v>
          </cell>
          <cell r="J163" t="str">
            <v xml:space="preserve"> </v>
          </cell>
          <cell r="K163" t="str">
            <v>FINA</v>
          </cell>
          <cell r="L163" t="str">
            <v>2014</v>
          </cell>
          <cell r="M163">
            <v>193000</v>
          </cell>
          <cell r="N163">
            <v>2500</v>
          </cell>
          <cell r="O163">
            <v>0</v>
          </cell>
          <cell r="P163">
            <v>195500</v>
          </cell>
          <cell r="Q163">
            <v>0</v>
          </cell>
          <cell r="R163">
            <v>195975.05</v>
          </cell>
          <cell r="S163">
            <v>0</v>
          </cell>
          <cell r="T163" t="str">
            <v>2018- - -01-28158-040- -FINA</v>
          </cell>
        </row>
        <row r="164">
          <cell r="A164" t="str">
            <v>21</v>
          </cell>
          <cell r="B164" t="str">
            <v>R</v>
          </cell>
          <cell r="C164" t="str">
            <v>O</v>
          </cell>
          <cell r="D164" t="str">
            <v>I</v>
          </cell>
          <cell r="E164" t="str">
            <v xml:space="preserve"> </v>
          </cell>
          <cell r="F164" t="str">
            <v xml:space="preserve"> </v>
          </cell>
          <cell r="G164" t="str">
            <v>01</v>
          </cell>
          <cell r="H164" t="str">
            <v>28158</v>
          </cell>
          <cell r="I164" t="str">
            <v>040</v>
          </cell>
          <cell r="J164" t="str">
            <v xml:space="preserve"> </v>
          </cell>
          <cell r="K164" t="str">
            <v>FINA</v>
          </cell>
          <cell r="L164" t="str">
            <v>2015</v>
          </cell>
          <cell r="M164">
            <v>134700</v>
          </cell>
          <cell r="N164">
            <v>0</v>
          </cell>
          <cell r="O164">
            <v>0</v>
          </cell>
          <cell r="P164">
            <v>134700</v>
          </cell>
          <cell r="Q164">
            <v>0</v>
          </cell>
          <cell r="R164">
            <v>135592.39000000001</v>
          </cell>
          <cell r="S164">
            <v>0</v>
          </cell>
          <cell r="T164" t="str">
            <v>2018- - -01-28158-040- -FINA</v>
          </cell>
        </row>
        <row r="165">
          <cell r="A165" t="str">
            <v>21</v>
          </cell>
          <cell r="B165" t="str">
            <v>R</v>
          </cell>
          <cell r="C165" t="str">
            <v>O</v>
          </cell>
          <cell r="D165" t="str">
            <v>I</v>
          </cell>
          <cell r="E165" t="str">
            <v xml:space="preserve"> </v>
          </cell>
          <cell r="F165" t="str">
            <v xml:space="preserve"> </v>
          </cell>
          <cell r="G165" t="str">
            <v>01</v>
          </cell>
          <cell r="H165" t="str">
            <v>28158</v>
          </cell>
          <cell r="I165" t="str">
            <v>040</v>
          </cell>
          <cell r="J165" t="str">
            <v xml:space="preserve"> </v>
          </cell>
          <cell r="K165" t="str">
            <v>FINA</v>
          </cell>
          <cell r="L165" t="str">
            <v>2016</v>
          </cell>
          <cell r="M165">
            <v>196000</v>
          </cell>
          <cell r="N165">
            <v>0</v>
          </cell>
          <cell r="O165">
            <v>0</v>
          </cell>
          <cell r="P165">
            <v>196000</v>
          </cell>
          <cell r="Q165">
            <v>0</v>
          </cell>
          <cell r="R165">
            <v>202646.37</v>
          </cell>
          <cell r="S165">
            <v>0</v>
          </cell>
          <cell r="T165" t="str">
            <v>2018- - -01-28158-040- -FINA</v>
          </cell>
        </row>
        <row r="166">
          <cell r="A166" t="str">
            <v>21</v>
          </cell>
          <cell r="B166" t="str">
            <v>R</v>
          </cell>
          <cell r="C166" t="str">
            <v>O</v>
          </cell>
          <cell r="D166" t="str">
            <v>I</v>
          </cell>
          <cell r="E166" t="str">
            <v xml:space="preserve"> </v>
          </cell>
          <cell r="F166" t="str">
            <v xml:space="preserve"> </v>
          </cell>
          <cell r="G166" t="str">
            <v>01</v>
          </cell>
          <cell r="H166" t="str">
            <v>28158</v>
          </cell>
          <cell r="I166" t="str">
            <v>040</v>
          </cell>
          <cell r="J166" t="str">
            <v xml:space="preserve"> </v>
          </cell>
          <cell r="K166" t="str">
            <v>FINA</v>
          </cell>
          <cell r="L166" t="str">
            <v>2017</v>
          </cell>
          <cell r="M166">
            <v>180490</v>
          </cell>
          <cell r="N166">
            <v>0</v>
          </cell>
          <cell r="O166">
            <v>0</v>
          </cell>
          <cell r="P166">
            <v>180490</v>
          </cell>
          <cell r="Q166">
            <v>0</v>
          </cell>
          <cell r="R166">
            <v>174174.64</v>
          </cell>
          <cell r="S166">
            <v>0</v>
          </cell>
          <cell r="T166" t="str">
            <v>2018- - -01-28158-040- -FINA</v>
          </cell>
        </row>
        <row r="167">
          <cell r="A167" t="str">
            <v>21</v>
          </cell>
          <cell r="B167" t="str">
            <v>R</v>
          </cell>
          <cell r="C167" t="str">
            <v>O</v>
          </cell>
          <cell r="D167" t="str">
            <v>I</v>
          </cell>
          <cell r="E167" t="str">
            <v xml:space="preserve"> </v>
          </cell>
          <cell r="F167" t="str">
            <v xml:space="preserve"> </v>
          </cell>
          <cell r="G167" t="str">
            <v>01</v>
          </cell>
          <cell r="H167" t="str">
            <v>28158</v>
          </cell>
          <cell r="I167" t="str">
            <v>040</v>
          </cell>
          <cell r="J167" t="str">
            <v xml:space="preserve"> </v>
          </cell>
          <cell r="K167" t="str">
            <v>FINA</v>
          </cell>
          <cell r="L167" t="str">
            <v>2018</v>
          </cell>
          <cell r="M167">
            <v>215947.28</v>
          </cell>
          <cell r="N167">
            <v>0</v>
          </cell>
          <cell r="O167">
            <v>0</v>
          </cell>
          <cell r="P167">
            <v>215947.28</v>
          </cell>
          <cell r="Q167">
            <v>0</v>
          </cell>
          <cell r="R167">
            <v>0</v>
          </cell>
          <cell r="S167">
            <v>0</v>
          </cell>
          <cell r="T167" t="str">
            <v>2018- - -01-28158-040- -FINA</v>
          </cell>
        </row>
        <row r="168">
          <cell r="A168" t="str">
            <v>21</v>
          </cell>
          <cell r="B168" t="str">
            <v>R</v>
          </cell>
          <cell r="C168" t="str">
            <v>O</v>
          </cell>
          <cell r="D168" t="str">
            <v>I</v>
          </cell>
          <cell r="E168" t="str">
            <v xml:space="preserve"> </v>
          </cell>
          <cell r="F168" t="str">
            <v xml:space="preserve"> </v>
          </cell>
          <cell r="G168" t="str">
            <v>01</v>
          </cell>
          <cell r="H168" t="str">
            <v>281758</v>
          </cell>
          <cell r="I168" t="str">
            <v>040</v>
          </cell>
          <cell r="J168" t="str">
            <v xml:space="preserve"> </v>
          </cell>
          <cell r="K168" t="str">
            <v>FINA</v>
          </cell>
          <cell r="L168" t="str">
            <v>2018</v>
          </cell>
          <cell r="M168">
            <v>4146</v>
          </cell>
          <cell r="N168">
            <v>0</v>
          </cell>
          <cell r="O168">
            <v>0</v>
          </cell>
          <cell r="P168">
            <v>4146</v>
          </cell>
          <cell r="Q168">
            <v>0</v>
          </cell>
          <cell r="R168">
            <v>0</v>
          </cell>
          <cell r="S168">
            <v>0</v>
          </cell>
          <cell r="T168" t="str">
            <v>2018- - -01-281758-040- -FINA</v>
          </cell>
        </row>
        <row r="169">
          <cell r="A169" t="str">
            <v>21</v>
          </cell>
          <cell r="B169" t="str">
            <v>R</v>
          </cell>
          <cell r="C169" t="str">
            <v>O</v>
          </cell>
          <cell r="D169" t="str">
            <v>I</v>
          </cell>
          <cell r="E169" t="str">
            <v xml:space="preserve"> </v>
          </cell>
          <cell r="F169" t="str">
            <v xml:space="preserve"> </v>
          </cell>
          <cell r="G169" t="str">
            <v>01</v>
          </cell>
          <cell r="H169" t="str">
            <v>28182</v>
          </cell>
          <cell r="I169" t="str">
            <v>040</v>
          </cell>
          <cell r="J169" t="str">
            <v xml:space="preserve"> </v>
          </cell>
          <cell r="K169" t="str">
            <v>FINA</v>
          </cell>
          <cell r="L169" t="str">
            <v>2014</v>
          </cell>
          <cell r="M169">
            <v>546000</v>
          </cell>
          <cell r="N169">
            <v>-22000</v>
          </cell>
          <cell r="O169">
            <v>0</v>
          </cell>
          <cell r="P169">
            <v>524000</v>
          </cell>
          <cell r="Q169">
            <v>0</v>
          </cell>
          <cell r="R169">
            <v>523800.41</v>
          </cell>
          <cell r="S169">
            <v>0</v>
          </cell>
          <cell r="T169" t="str">
            <v>2018- - -01-28182-040- -FINA</v>
          </cell>
        </row>
        <row r="170">
          <cell r="A170" t="str">
            <v>21</v>
          </cell>
          <cell r="B170" t="str">
            <v>R</v>
          </cell>
          <cell r="C170" t="str">
            <v>O</v>
          </cell>
          <cell r="D170" t="str">
            <v>I</v>
          </cell>
          <cell r="E170" t="str">
            <v xml:space="preserve"> </v>
          </cell>
          <cell r="F170" t="str">
            <v xml:space="preserve"> </v>
          </cell>
          <cell r="G170" t="str">
            <v>01</v>
          </cell>
          <cell r="H170" t="str">
            <v>28182</v>
          </cell>
          <cell r="I170" t="str">
            <v>040</v>
          </cell>
          <cell r="J170" t="str">
            <v xml:space="preserve"> </v>
          </cell>
          <cell r="K170" t="str">
            <v>FINA</v>
          </cell>
          <cell r="L170" t="str">
            <v>2015</v>
          </cell>
          <cell r="M170">
            <v>576500</v>
          </cell>
          <cell r="N170">
            <v>0</v>
          </cell>
          <cell r="O170">
            <v>0</v>
          </cell>
          <cell r="P170">
            <v>576500</v>
          </cell>
          <cell r="Q170">
            <v>0</v>
          </cell>
          <cell r="R170">
            <v>576924.47</v>
          </cell>
          <cell r="S170">
            <v>0</v>
          </cell>
          <cell r="T170" t="str">
            <v>2018- - -01-28182-040- -FINA</v>
          </cell>
        </row>
        <row r="171">
          <cell r="A171" t="str">
            <v>21</v>
          </cell>
          <cell r="B171" t="str">
            <v>R</v>
          </cell>
          <cell r="C171" t="str">
            <v>O</v>
          </cell>
          <cell r="D171" t="str">
            <v>I</v>
          </cell>
          <cell r="E171" t="str">
            <v xml:space="preserve"> </v>
          </cell>
          <cell r="F171" t="str">
            <v xml:space="preserve"> </v>
          </cell>
          <cell r="G171" t="str">
            <v>01</v>
          </cell>
          <cell r="H171" t="str">
            <v>28182</v>
          </cell>
          <cell r="I171" t="str">
            <v>040</v>
          </cell>
          <cell r="J171" t="str">
            <v xml:space="preserve"> </v>
          </cell>
          <cell r="K171" t="str">
            <v>FINA</v>
          </cell>
          <cell r="L171" t="str">
            <v>2016</v>
          </cell>
          <cell r="M171">
            <v>592000</v>
          </cell>
          <cell r="N171">
            <v>0</v>
          </cell>
          <cell r="O171">
            <v>0</v>
          </cell>
          <cell r="P171">
            <v>592000</v>
          </cell>
          <cell r="Q171">
            <v>0</v>
          </cell>
          <cell r="R171">
            <v>609451.78</v>
          </cell>
          <cell r="S171">
            <v>0</v>
          </cell>
          <cell r="T171" t="str">
            <v>2018- - -01-28182-040- -FINA</v>
          </cell>
        </row>
        <row r="172">
          <cell r="A172" t="str">
            <v>21</v>
          </cell>
          <cell r="B172" t="str">
            <v>R</v>
          </cell>
          <cell r="C172" t="str">
            <v>O</v>
          </cell>
          <cell r="D172" t="str">
            <v>I</v>
          </cell>
          <cell r="E172" t="str">
            <v xml:space="preserve"> </v>
          </cell>
          <cell r="F172" t="str">
            <v xml:space="preserve"> </v>
          </cell>
          <cell r="G172" t="str">
            <v>01</v>
          </cell>
          <cell r="H172" t="str">
            <v>28182</v>
          </cell>
          <cell r="I172" t="str">
            <v>040</v>
          </cell>
          <cell r="J172" t="str">
            <v xml:space="preserve"> </v>
          </cell>
          <cell r="K172" t="str">
            <v>FINA</v>
          </cell>
          <cell r="L172" t="str">
            <v>2017</v>
          </cell>
          <cell r="M172">
            <v>585206</v>
          </cell>
          <cell r="N172">
            <v>0</v>
          </cell>
          <cell r="O172">
            <v>0</v>
          </cell>
          <cell r="P172">
            <v>585206</v>
          </cell>
          <cell r="Q172">
            <v>0</v>
          </cell>
          <cell r="R172">
            <v>585693.71</v>
          </cell>
          <cell r="S172">
            <v>0</v>
          </cell>
          <cell r="T172" t="str">
            <v>2018- - -01-28182-040- -FINA</v>
          </cell>
        </row>
        <row r="173">
          <cell r="A173" t="str">
            <v>21</v>
          </cell>
          <cell r="B173" t="str">
            <v>R</v>
          </cell>
          <cell r="C173" t="str">
            <v>O</v>
          </cell>
          <cell r="D173" t="str">
            <v>I</v>
          </cell>
          <cell r="E173" t="str">
            <v xml:space="preserve"> </v>
          </cell>
          <cell r="F173" t="str">
            <v xml:space="preserve"> </v>
          </cell>
          <cell r="G173" t="str">
            <v>01</v>
          </cell>
          <cell r="H173" t="str">
            <v>28182</v>
          </cell>
          <cell r="I173" t="str">
            <v>040</v>
          </cell>
          <cell r="J173" t="str">
            <v xml:space="preserve"> </v>
          </cell>
          <cell r="K173" t="str">
            <v>FINA</v>
          </cell>
          <cell r="L173" t="str">
            <v>2018</v>
          </cell>
          <cell r="M173">
            <v>556956.71</v>
          </cell>
          <cell r="N173">
            <v>0</v>
          </cell>
          <cell r="O173">
            <v>0</v>
          </cell>
          <cell r="P173">
            <v>556956.71</v>
          </cell>
          <cell r="Q173">
            <v>0</v>
          </cell>
          <cell r="R173">
            <v>0</v>
          </cell>
          <cell r="S173">
            <v>0</v>
          </cell>
          <cell r="T173" t="str">
            <v>2018- - -01-28182-040- -FINA</v>
          </cell>
        </row>
        <row r="174">
          <cell r="A174" t="str">
            <v>21</v>
          </cell>
          <cell r="B174" t="str">
            <v>R</v>
          </cell>
          <cell r="C174" t="str">
            <v>O</v>
          </cell>
          <cell r="D174" t="str">
            <v>I</v>
          </cell>
          <cell r="E174" t="str">
            <v xml:space="preserve"> </v>
          </cell>
          <cell r="F174" t="str">
            <v xml:space="preserve"> </v>
          </cell>
          <cell r="G174" t="str">
            <v>01</v>
          </cell>
          <cell r="H174" t="str">
            <v>28183</v>
          </cell>
          <cell r="I174" t="str">
            <v>040</v>
          </cell>
          <cell r="J174" t="str">
            <v xml:space="preserve"> </v>
          </cell>
          <cell r="K174" t="str">
            <v>FINA</v>
          </cell>
          <cell r="L174" t="str">
            <v>2014</v>
          </cell>
          <cell r="M174">
            <v>546000</v>
          </cell>
          <cell r="N174">
            <v>-37000</v>
          </cell>
          <cell r="O174">
            <v>0</v>
          </cell>
          <cell r="P174">
            <v>509000</v>
          </cell>
          <cell r="Q174">
            <v>0</v>
          </cell>
          <cell r="R174">
            <v>505105.27</v>
          </cell>
          <cell r="S174">
            <v>0</v>
          </cell>
          <cell r="T174" t="str">
            <v>2018- - -01-28183-040- -FINA</v>
          </cell>
        </row>
        <row r="175">
          <cell r="A175" t="str">
            <v>21</v>
          </cell>
          <cell r="B175" t="str">
            <v>R</v>
          </cell>
          <cell r="C175" t="str">
            <v>O</v>
          </cell>
          <cell r="D175" t="str">
            <v>I</v>
          </cell>
          <cell r="E175" t="str">
            <v xml:space="preserve"> </v>
          </cell>
          <cell r="F175" t="str">
            <v xml:space="preserve"> </v>
          </cell>
          <cell r="G175" t="str">
            <v>01</v>
          </cell>
          <cell r="H175" t="str">
            <v>28183</v>
          </cell>
          <cell r="I175" t="str">
            <v>040</v>
          </cell>
          <cell r="J175" t="str">
            <v xml:space="preserve"> </v>
          </cell>
          <cell r="K175" t="str">
            <v>FINA</v>
          </cell>
          <cell r="L175" t="str">
            <v>2015</v>
          </cell>
          <cell r="M175">
            <v>361100</v>
          </cell>
          <cell r="N175">
            <v>0</v>
          </cell>
          <cell r="O175">
            <v>0</v>
          </cell>
          <cell r="P175">
            <v>361100</v>
          </cell>
          <cell r="Q175">
            <v>0</v>
          </cell>
          <cell r="R175">
            <v>339772.33</v>
          </cell>
          <cell r="S175">
            <v>0</v>
          </cell>
          <cell r="T175" t="str">
            <v>2018- - -01-28183-040- -FINA</v>
          </cell>
        </row>
        <row r="176">
          <cell r="A176" t="str">
            <v>21</v>
          </cell>
          <cell r="B176" t="str">
            <v>R</v>
          </cell>
          <cell r="C176" t="str">
            <v>O</v>
          </cell>
          <cell r="D176" t="str">
            <v>I</v>
          </cell>
          <cell r="E176" t="str">
            <v xml:space="preserve"> </v>
          </cell>
          <cell r="F176" t="str">
            <v xml:space="preserve"> </v>
          </cell>
          <cell r="G176" t="str">
            <v>01</v>
          </cell>
          <cell r="H176" t="str">
            <v>28183</v>
          </cell>
          <cell r="I176" t="str">
            <v>040</v>
          </cell>
          <cell r="J176" t="str">
            <v xml:space="preserve"> </v>
          </cell>
          <cell r="K176" t="str">
            <v>FINA</v>
          </cell>
          <cell r="L176" t="str">
            <v>2016</v>
          </cell>
          <cell r="M176">
            <v>308000</v>
          </cell>
          <cell r="N176">
            <v>0</v>
          </cell>
          <cell r="O176">
            <v>0</v>
          </cell>
          <cell r="P176">
            <v>308000</v>
          </cell>
          <cell r="Q176">
            <v>0</v>
          </cell>
          <cell r="R176">
            <v>298891.02</v>
          </cell>
          <cell r="S176">
            <v>0</v>
          </cell>
          <cell r="T176" t="str">
            <v>2018- - -01-28183-040- -FINA</v>
          </cell>
        </row>
        <row r="177">
          <cell r="A177" t="str">
            <v>21</v>
          </cell>
          <cell r="B177" t="str">
            <v>R</v>
          </cell>
          <cell r="C177" t="str">
            <v>O</v>
          </cell>
          <cell r="D177" t="str">
            <v>I</v>
          </cell>
          <cell r="E177" t="str">
            <v xml:space="preserve"> </v>
          </cell>
          <cell r="F177" t="str">
            <v xml:space="preserve"> </v>
          </cell>
          <cell r="G177" t="str">
            <v>01</v>
          </cell>
          <cell r="H177" t="str">
            <v>28183</v>
          </cell>
          <cell r="I177" t="str">
            <v>040</v>
          </cell>
          <cell r="J177" t="str">
            <v xml:space="preserve"> </v>
          </cell>
          <cell r="K177" t="str">
            <v>FINA</v>
          </cell>
          <cell r="L177" t="str">
            <v>2017</v>
          </cell>
          <cell r="M177">
            <v>432231</v>
          </cell>
          <cell r="N177">
            <v>0</v>
          </cell>
          <cell r="O177">
            <v>0</v>
          </cell>
          <cell r="P177">
            <v>432231</v>
          </cell>
          <cell r="Q177">
            <v>0</v>
          </cell>
          <cell r="R177">
            <v>409112.36</v>
          </cell>
          <cell r="S177">
            <v>0</v>
          </cell>
          <cell r="T177" t="str">
            <v>2018- - -01-28183-040- -FINA</v>
          </cell>
        </row>
        <row r="178">
          <cell r="A178" t="str">
            <v>21</v>
          </cell>
          <cell r="B178" t="str">
            <v>R</v>
          </cell>
          <cell r="C178" t="str">
            <v>O</v>
          </cell>
          <cell r="D178" t="str">
            <v>I</v>
          </cell>
          <cell r="E178" t="str">
            <v xml:space="preserve"> </v>
          </cell>
          <cell r="F178" t="str">
            <v xml:space="preserve"> </v>
          </cell>
          <cell r="G178" t="str">
            <v>01</v>
          </cell>
          <cell r="H178" t="str">
            <v>28183</v>
          </cell>
          <cell r="I178" t="str">
            <v>040</v>
          </cell>
          <cell r="J178" t="str">
            <v xml:space="preserve"> </v>
          </cell>
          <cell r="K178" t="str">
            <v>FINA</v>
          </cell>
          <cell r="L178" t="str">
            <v>2018</v>
          </cell>
          <cell r="M178">
            <v>391607.76</v>
          </cell>
          <cell r="N178">
            <v>0</v>
          </cell>
          <cell r="O178">
            <v>0</v>
          </cell>
          <cell r="P178">
            <v>391607.76</v>
          </cell>
          <cell r="Q178">
            <v>0</v>
          </cell>
          <cell r="R178">
            <v>0</v>
          </cell>
          <cell r="S178">
            <v>0</v>
          </cell>
          <cell r="T178" t="str">
            <v>2018- - -01-28183-040- -FINA</v>
          </cell>
        </row>
        <row r="179">
          <cell r="A179" t="str">
            <v>21</v>
          </cell>
          <cell r="B179" t="str">
            <v>R</v>
          </cell>
          <cell r="C179" t="str">
            <v>O</v>
          </cell>
          <cell r="D179" t="str">
            <v>I</v>
          </cell>
          <cell r="E179" t="str">
            <v xml:space="preserve"> </v>
          </cell>
          <cell r="F179" t="str">
            <v xml:space="preserve"> </v>
          </cell>
          <cell r="G179" t="str">
            <v>01</v>
          </cell>
          <cell r="H179" t="str">
            <v>28184</v>
          </cell>
          <cell r="I179" t="str">
            <v>040</v>
          </cell>
          <cell r="J179" t="str">
            <v xml:space="preserve"> </v>
          </cell>
          <cell r="K179" t="str">
            <v>FINA</v>
          </cell>
          <cell r="L179" t="str">
            <v>2014</v>
          </cell>
          <cell r="M179">
            <v>65000</v>
          </cell>
          <cell r="N179">
            <v>-3000</v>
          </cell>
          <cell r="O179">
            <v>0</v>
          </cell>
          <cell r="P179">
            <v>62000</v>
          </cell>
          <cell r="Q179">
            <v>0</v>
          </cell>
          <cell r="R179">
            <v>61696.78</v>
          </cell>
          <cell r="S179">
            <v>0</v>
          </cell>
          <cell r="T179" t="str">
            <v>2018- - -01-28184-040- -FINA</v>
          </cell>
        </row>
        <row r="180">
          <cell r="A180" t="str">
            <v>21</v>
          </cell>
          <cell r="B180" t="str">
            <v>R</v>
          </cell>
          <cell r="C180" t="str">
            <v>O</v>
          </cell>
          <cell r="D180" t="str">
            <v>I</v>
          </cell>
          <cell r="E180" t="str">
            <v xml:space="preserve"> </v>
          </cell>
          <cell r="F180" t="str">
            <v xml:space="preserve"> </v>
          </cell>
          <cell r="G180" t="str">
            <v>01</v>
          </cell>
          <cell r="H180" t="str">
            <v>28184</v>
          </cell>
          <cell r="I180" t="str">
            <v>040</v>
          </cell>
          <cell r="J180" t="str">
            <v xml:space="preserve"> </v>
          </cell>
          <cell r="K180" t="str">
            <v>FINA</v>
          </cell>
          <cell r="L180" t="str">
            <v>2015</v>
          </cell>
          <cell r="M180">
            <v>112000</v>
          </cell>
          <cell r="N180">
            <v>0</v>
          </cell>
          <cell r="O180">
            <v>0</v>
          </cell>
          <cell r="P180">
            <v>112000</v>
          </cell>
          <cell r="Q180">
            <v>0</v>
          </cell>
          <cell r="R180">
            <v>101283.29</v>
          </cell>
          <cell r="S180">
            <v>0</v>
          </cell>
          <cell r="T180" t="str">
            <v>2018- - -01-28184-040- -FINA</v>
          </cell>
        </row>
        <row r="181">
          <cell r="A181" t="str">
            <v>21</v>
          </cell>
          <cell r="B181" t="str">
            <v>R</v>
          </cell>
          <cell r="C181" t="str">
            <v>O</v>
          </cell>
          <cell r="D181" t="str">
            <v>I</v>
          </cell>
          <cell r="E181" t="str">
            <v xml:space="preserve"> </v>
          </cell>
          <cell r="F181" t="str">
            <v xml:space="preserve"> </v>
          </cell>
          <cell r="G181" t="str">
            <v>01</v>
          </cell>
          <cell r="H181" t="str">
            <v>28184</v>
          </cell>
          <cell r="I181" t="str">
            <v>040</v>
          </cell>
          <cell r="J181" t="str">
            <v xml:space="preserve"> </v>
          </cell>
          <cell r="K181" t="str">
            <v>FINA</v>
          </cell>
          <cell r="L181" t="str">
            <v>2016</v>
          </cell>
          <cell r="M181">
            <v>67000</v>
          </cell>
          <cell r="N181">
            <v>0</v>
          </cell>
          <cell r="O181">
            <v>0</v>
          </cell>
          <cell r="P181">
            <v>67000</v>
          </cell>
          <cell r="Q181">
            <v>0</v>
          </cell>
          <cell r="R181">
            <v>62004.26</v>
          </cell>
          <cell r="S181">
            <v>0</v>
          </cell>
          <cell r="T181" t="str">
            <v>2018- - -01-28184-040- -FINA</v>
          </cell>
        </row>
        <row r="182">
          <cell r="A182" t="str">
            <v>21</v>
          </cell>
          <cell r="B182" t="str">
            <v>R</v>
          </cell>
          <cell r="C182" t="str">
            <v>O</v>
          </cell>
          <cell r="D182" t="str">
            <v>I</v>
          </cell>
          <cell r="E182" t="str">
            <v xml:space="preserve"> </v>
          </cell>
          <cell r="F182" t="str">
            <v xml:space="preserve"> </v>
          </cell>
          <cell r="G182" t="str">
            <v>01</v>
          </cell>
          <cell r="H182" t="str">
            <v>28184</v>
          </cell>
          <cell r="I182" t="str">
            <v>040</v>
          </cell>
          <cell r="J182" t="str">
            <v xml:space="preserve"> </v>
          </cell>
          <cell r="K182" t="str">
            <v>FINA</v>
          </cell>
          <cell r="L182" t="str">
            <v>2017</v>
          </cell>
          <cell r="M182">
            <v>34149</v>
          </cell>
          <cell r="N182">
            <v>0</v>
          </cell>
          <cell r="O182">
            <v>0</v>
          </cell>
          <cell r="P182">
            <v>34149</v>
          </cell>
          <cell r="Q182">
            <v>0</v>
          </cell>
          <cell r="R182">
            <v>33857.21</v>
          </cell>
          <cell r="S182">
            <v>0</v>
          </cell>
          <cell r="T182" t="str">
            <v>2018- - -01-28184-040- -FINA</v>
          </cell>
        </row>
        <row r="183">
          <cell r="A183" t="str">
            <v>21</v>
          </cell>
          <cell r="B183" t="str">
            <v>R</v>
          </cell>
          <cell r="C183" t="str">
            <v>O</v>
          </cell>
          <cell r="D183" t="str">
            <v>I</v>
          </cell>
          <cell r="E183" t="str">
            <v xml:space="preserve"> </v>
          </cell>
          <cell r="F183" t="str">
            <v xml:space="preserve"> </v>
          </cell>
          <cell r="G183" t="str">
            <v>01</v>
          </cell>
          <cell r="H183" t="str">
            <v>28184</v>
          </cell>
          <cell r="I183" t="str">
            <v>040</v>
          </cell>
          <cell r="J183" t="str">
            <v xml:space="preserve"> </v>
          </cell>
          <cell r="K183" t="str">
            <v>FINA</v>
          </cell>
          <cell r="L183" t="str">
            <v>2018</v>
          </cell>
          <cell r="M183">
            <v>44820.67</v>
          </cell>
          <cell r="N183">
            <v>0</v>
          </cell>
          <cell r="O183">
            <v>0</v>
          </cell>
          <cell r="P183">
            <v>44820.67</v>
          </cell>
          <cell r="Q183">
            <v>0</v>
          </cell>
          <cell r="R183">
            <v>0</v>
          </cell>
          <cell r="S183">
            <v>0</v>
          </cell>
          <cell r="T183" t="str">
            <v>2018- - -01-28184-040- -FINA</v>
          </cell>
        </row>
        <row r="184">
          <cell r="A184" t="str">
            <v>21</v>
          </cell>
          <cell r="B184" t="str">
            <v>R</v>
          </cell>
          <cell r="C184" t="str">
            <v>O</v>
          </cell>
          <cell r="D184" t="str">
            <v>I</v>
          </cell>
          <cell r="E184" t="str">
            <v xml:space="preserve"> </v>
          </cell>
          <cell r="F184" t="str">
            <v xml:space="preserve"> </v>
          </cell>
          <cell r="G184" t="str">
            <v>01</v>
          </cell>
          <cell r="H184" t="str">
            <v>28188</v>
          </cell>
          <cell r="I184" t="str">
            <v>040</v>
          </cell>
          <cell r="J184" t="str">
            <v xml:space="preserve"> </v>
          </cell>
          <cell r="K184" t="str">
            <v>FINA</v>
          </cell>
          <cell r="L184" t="str">
            <v>2014</v>
          </cell>
          <cell r="M184">
            <v>428000</v>
          </cell>
          <cell r="N184">
            <v>-23000</v>
          </cell>
          <cell r="O184">
            <v>0</v>
          </cell>
          <cell r="P184">
            <v>405000</v>
          </cell>
          <cell r="Q184">
            <v>0</v>
          </cell>
          <cell r="R184">
            <v>404581.54</v>
          </cell>
          <cell r="S184">
            <v>0</v>
          </cell>
          <cell r="T184" t="str">
            <v>2018- - -01-28188-040- -FINA</v>
          </cell>
        </row>
        <row r="185">
          <cell r="A185" t="str">
            <v>21</v>
          </cell>
          <cell r="B185" t="str">
            <v>R</v>
          </cell>
          <cell r="C185" t="str">
            <v>O</v>
          </cell>
          <cell r="D185" t="str">
            <v>I</v>
          </cell>
          <cell r="E185" t="str">
            <v xml:space="preserve"> </v>
          </cell>
          <cell r="F185" t="str">
            <v xml:space="preserve"> </v>
          </cell>
          <cell r="G185" t="str">
            <v>01</v>
          </cell>
          <cell r="H185" t="str">
            <v>28188</v>
          </cell>
          <cell r="I185" t="str">
            <v>040</v>
          </cell>
          <cell r="J185" t="str">
            <v xml:space="preserve"> </v>
          </cell>
          <cell r="K185" t="str">
            <v>FINA</v>
          </cell>
          <cell r="L185" t="str">
            <v>2015</v>
          </cell>
          <cell r="M185">
            <v>781100</v>
          </cell>
          <cell r="N185">
            <v>0</v>
          </cell>
          <cell r="O185">
            <v>0</v>
          </cell>
          <cell r="P185">
            <v>781100</v>
          </cell>
          <cell r="Q185">
            <v>0</v>
          </cell>
          <cell r="R185">
            <v>482165.74</v>
          </cell>
          <cell r="S185">
            <v>0</v>
          </cell>
          <cell r="T185" t="str">
            <v>2018- - -01-28188-040- -FINA</v>
          </cell>
        </row>
        <row r="186">
          <cell r="A186" t="str">
            <v>21</v>
          </cell>
          <cell r="B186" t="str">
            <v>R</v>
          </cell>
          <cell r="C186" t="str">
            <v>O</v>
          </cell>
          <cell r="D186" t="str">
            <v>I</v>
          </cell>
          <cell r="E186" t="str">
            <v xml:space="preserve"> </v>
          </cell>
          <cell r="F186" t="str">
            <v xml:space="preserve"> </v>
          </cell>
          <cell r="G186" t="str">
            <v>01</v>
          </cell>
          <cell r="H186" t="str">
            <v>28188</v>
          </cell>
          <cell r="I186" t="str">
            <v>040</v>
          </cell>
          <cell r="J186" t="str">
            <v xml:space="preserve"> </v>
          </cell>
          <cell r="K186" t="str">
            <v>FINA</v>
          </cell>
          <cell r="L186" t="str">
            <v>2016</v>
          </cell>
          <cell r="M186">
            <v>493000</v>
          </cell>
          <cell r="N186">
            <v>0</v>
          </cell>
          <cell r="O186">
            <v>0</v>
          </cell>
          <cell r="P186">
            <v>493000</v>
          </cell>
          <cell r="Q186">
            <v>0</v>
          </cell>
          <cell r="R186">
            <v>497021.48</v>
          </cell>
          <cell r="S186">
            <v>0</v>
          </cell>
          <cell r="T186" t="str">
            <v>2018- - -01-28188-040- -FINA</v>
          </cell>
        </row>
        <row r="187">
          <cell r="A187" t="str">
            <v>21</v>
          </cell>
          <cell r="B187" t="str">
            <v>R</v>
          </cell>
          <cell r="C187" t="str">
            <v>O</v>
          </cell>
          <cell r="D187" t="str">
            <v>I</v>
          </cell>
          <cell r="E187" t="str">
            <v xml:space="preserve"> </v>
          </cell>
          <cell r="F187" t="str">
            <v xml:space="preserve"> </v>
          </cell>
          <cell r="G187" t="str">
            <v>01</v>
          </cell>
          <cell r="H187" t="str">
            <v>28188</v>
          </cell>
          <cell r="I187" t="str">
            <v>040</v>
          </cell>
          <cell r="J187" t="str">
            <v xml:space="preserve"> </v>
          </cell>
          <cell r="K187" t="str">
            <v>FINA</v>
          </cell>
          <cell r="L187" t="str">
            <v>2017</v>
          </cell>
          <cell r="M187">
            <v>441752</v>
          </cell>
          <cell r="N187">
            <v>0</v>
          </cell>
          <cell r="O187">
            <v>0</v>
          </cell>
          <cell r="P187">
            <v>441752</v>
          </cell>
          <cell r="Q187">
            <v>0</v>
          </cell>
          <cell r="R187">
            <v>423440.64000000001</v>
          </cell>
          <cell r="S187">
            <v>0</v>
          </cell>
          <cell r="T187" t="str">
            <v>2018- - -01-28188-040- -FINA</v>
          </cell>
        </row>
        <row r="188">
          <cell r="A188" t="str">
            <v>21</v>
          </cell>
          <cell r="B188" t="str">
            <v>R</v>
          </cell>
          <cell r="C188" t="str">
            <v>O</v>
          </cell>
          <cell r="D188" t="str">
            <v>I</v>
          </cell>
          <cell r="E188" t="str">
            <v xml:space="preserve"> </v>
          </cell>
          <cell r="F188" t="str">
            <v xml:space="preserve"> </v>
          </cell>
          <cell r="G188" t="str">
            <v>01</v>
          </cell>
          <cell r="H188" t="str">
            <v>28188</v>
          </cell>
          <cell r="I188" t="str">
            <v>040</v>
          </cell>
          <cell r="J188" t="str">
            <v xml:space="preserve"> </v>
          </cell>
          <cell r="K188" t="str">
            <v>FINA</v>
          </cell>
          <cell r="L188" t="str">
            <v>2018</v>
          </cell>
          <cell r="M188">
            <v>473091.07</v>
          </cell>
          <cell r="N188">
            <v>0</v>
          </cell>
          <cell r="O188">
            <v>0</v>
          </cell>
          <cell r="P188">
            <v>473091.07</v>
          </cell>
          <cell r="Q188">
            <v>0</v>
          </cell>
          <cell r="R188">
            <v>0</v>
          </cell>
          <cell r="S188">
            <v>0</v>
          </cell>
          <cell r="T188" t="str">
            <v>2018- - -01-28188-040- -FINA</v>
          </cell>
        </row>
        <row r="189">
          <cell r="A189" t="str">
            <v>21</v>
          </cell>
          <cell r="B189" t="str">
            <v>R</v>
          </cell>
          <cell r="C189" t="str">
            <v>O</v>
          </cell>
          <cell r="D189" t="str">
            <v>I</v>
          </cell>
          <cell r="E189" t="str">
            <v xml:space="preserve"> </v>
          </cell>
          <cell r="F189" t="str">
            <v>SPLA</v>
          </cell>
          <cell r="G189" t="str">
            <v>01</v>
          </cell>
          <cell r="H189" t="str">
            <v>261</v>
          </cell>
          <cell r="I189" t="str">
            <v>040</v>
          </cell>
          <cell r="J189" t="str">
            <v xml:space="preserve"> </v>
          </cell>
          <cell r="K189" t="str">
            <v>FINA</v>
          </cell>
          <cell r="L189" t="str">
            <v>2014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1844211.2</v>
          </cell>
          <cell r="S189">
            <v>0</v>
          </cell>
          <cell r="T189" t="str">
            <v>2018- -SPLA-01-261-040- -FINA</v>
          </cell>
        </row>
        <row r="190">
          <cell r="A190" t="str">
            <v>24</v>
          </cell>
          <cell r="B190" t="str">
            <v>R</v>
          </cell>
          <cell r="C190" t="str">
            <v>O</v>
          </cell>
          <cell r="D190" t="str">
            <v>I</v>
          </cell>
          <cell r="E190" t="str">
            <v xml:space="preserve"> </v>
          </cell>
          <cell r="F190" t="str">
            <v xml:space="preserve"> </v>
          </cell>
          <cell r="G190" t="str">
            <v>01</v>
          </cell>
          <cell r="H190" t="str">
            <v>192</v>
          </cell>
          <cell r="I190" t="str">
            <v>040</v>
          </cell>
          <cell r="J190" t="str">
            <v xml:space="preserve"> </v>
          </cell>
          <cell r="K190" t="str">
            <v>FINA</v>
          </cell>
          <cell r="L190" t="str">
            <v>2017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294082.82</v>
          </cell>
          <cell r="S190">
            <v>0</v>
          </cell>
          <cell r="T190" t="str">
            <v>2018- - -01-192-040- -FINA</v>
          </cell>
        </row>
        <row r="191">
          <cell r="A191" t="str">
            <v>24</v>
          </cell>
          <cell r="B191" t="str">
            <v>R</v>
          </cell>
          <cell r="C191" t="str">
            <v>O</v>
          </cell>
          <cell r="D191" t="str">
            <v>I</v>
          </cell>
          <cell r="E191" t="str">
            <v xml:space="preserve"> </v>
          </cell>
          <cell r="F191" t="str">
            <v xml:space="preserve"> </v>
          </cell>
          <cell r="G191" t="str">
            <v>01</v>
          </cell>
          <cell r="H191" t="str">
            <v>2132</v>
          </cell>
          <cell r="I191" t="str">
            <v>040</v>
          </cell>
          <cell r="J191" t="str">
            <v xml:space="preserve"> </v>
          </cell>
          <cell r="K191" t="str">
            <v>FINA</v>
          </cell>
          <cell r="L191" t="str">
            <v>2017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245917.18</v>
          </cell>
          <cell r="S191">
            <v>0</v>
          </cell>
          <cell r="T191" t="str">
            <v>2018- - -01-2132-040- -FINA</v>
          </cell>
        </row>
        <row r="192">
          <cell r="A192" t="str">
            <v>25</v>
          </cell>
          <cell r="B192" t="str">
            <v>R</v>
          </cell>
          <cell r="C192" t="str">
            <v>O</v>
          </cell>
          <cell r="D192" t="str">
            <v>I</v>
          </cell>
          <cell r="E192" t="str">
            <v xml:space="preserve"> </v>
          </cell>
          <cell r="F192" t="str">
            <v xml:space="preserve"> </v>
          </cell>
          <cell r="G192" t="str">
            <v>01</v>
          </cell>
          <cell r="H192" t="str">
            <v>28188</v>
          </cell>
          <cell r="I192" t="str">
            <v>040</v>
          </cell>
          <cell r="J192" t="str">
            <v xml:space="preserve"> </v>
          </cell>
          <cell r="K192" t="str">
            <v>FINA</v>
          </cell>
          <cell r="L192" t="str">
            <v>2014</v>
          </cell>
          <cell r="M192">
            <v>1100</v>
          </cell>
          <cell r="N192">
            <v>0</v>
          </cell>
          <cell r="O192">
            <v>0</v>
          </cell>
          <cell r="P192">
            <v>1100</v>
          </cell>
          <cell r="Q192">
            <v>0</v>
          </cell>
          <cell r="R192">
            <v>1046.98</v>
          </cell>
          <cell r="S192">
            <v>0</v>
          </cell>
          <cell r="T192" t="str">
            <v>2018- - -01-28188-040- -FINA</v>
          </cell>
        </row>
        <row r="193">
          <cell r="A193" t="str">
            <v>25</v>
          </cell>
          <cell r="B193" t="str">
            <v>R</v>
          </cell>
          <cell r="C193" t="str">
            <v>O</v>
          </cell>
          <cell r="D193" t="str">
            <v>I</v>
          </cell>
          <cell r="E193" t="str">
            <v xml:space="preserve"> </v>
          </cell>
          <cell r="F193" t="str">
            <v xml:space="preserve"> </v>
          </cell>
          <cell r="G193" t="str">
            <v>01</v>
          </cell>
          <cell r="H193" t="str">
            <v>28188</v>
          </cell>
          <cell r="I193" t="str">
            <v>040</v>
          </cell>
          <cell r="J193" t="str">
            <v xml:space="preserve"> </v>
          </cell>
          <cell r="K193" t="str">
            <v>FINA</v>
          </cell>
          <cell r="L193" t="str">
            <v>2015</v>
          </cell>
          <cell r="M193">
            <v>5000</v>
          </cell>
          <cell r="N193">
            <v>0</v>
          </cell>
          <cell r="O193">
            <v>0</v>
          </cell>
          <cell r="P193">
            <v>5000</v>
          </cell>
          <cell r="Q193">
            <v>0</v>
          </cell>
          <cell r="R193">
            <v>250</v>
          </cell>
          <cell r="S193">
            <v>0</v>
          </cell>
          <cell r="T193" t="str">
            <v>2018- - -01-28188-040- -FINA</v>
          </cell>
        </row>
        <row r="194">
          <cell r="A194" t="str">
            <v>25</v>
          </cell>
          <cell r="B194" t="str">
            <v>R</v>
          </cell>
          <cell r="C194" t="str">
            <v>O</v>
          </cell>
          <cell r="D194" t="str">
            <v>I</v>
          </cell>
          <cell r="E194" t="str">
            <v xml:space="preserve"> </v>
          </cell>
          <cell r="F194" t="str">
            <v xml:space="preserve"> </v>
          </cell>
          <cell r="G194" t="str">
            <v>01</v>
          </cell>
          <cell r="H194" t="str">
            <v>28188</v>
          </cell>
          <cell r="I194" t="str">
            <v>040</v>
          </cell>
          <cell r="J194" t="str">
            <v xml:space="preserve"> </v>
          </cell>
          <cell r="K194" t="str">
            <v>FINA</v>
          </cell>
          <cell r="L194" t="str">
            <v>2016</v>
          </cell>
          <cell r="M194">
            <v>505</v>
          </cell>
          <cell r="N194">
            <v>0</v>
          </cell>
          <cell r="O194">
            <v>0</v>
          </cell>
          <cell r="P194">
            <v>505</v>
          </cell>
          <cell r="Q194">
            <v>0</v>
          </cell>
          <cell r="R194">
            <v>505</v>
          </cell>
          <cell r="S194">
            <v>0</v>
          </cell>
          <cell r="T194" t="str">
            <v>2018- - -01-28188-040- -FINA</v>
          </cell>
        </row>
        <row r="195">
          <cell r="A195" t="str">
            <v>25</v>
          </cell>
          <cell r="B195" t="str">
            <v>R</v>
          </cell>
          <cell r="C195" t="str">
            <v>O</v>
          </cell>
          <cell r="D195" t="str">
            <v>I</v>
          </cell>
          <cell r="E195" t="str">
            <v xml:space="preserve"> </v>
          </cell>
          <cell r="F195" t="str">
            <v xml:space="preserve"> </v>
          </cell>
          <cell r="G195" t="str">
            <v>01</v>
          </cell>
          <cell r="H195" t="str">
            <v>28188</v>
          </cell>
          <cell r="I195" t="str">
            <v>040</v>
          </cell>
          <cell r="J195" t="str">
            <v xml:space="preserve"> </v>
          </cell>
          <cell r="K195" t="str">
            <v>FINA</v>
          </cell>
          <cell r="L195" t="str">
            <v>2017</v>
          </cell>
          <cell r="M195">
            <v>2000</v>
          </cell>
          <cell r="N195">
            <v>0</v>
          </cell>
          <cell r="O195">
            <v>0</v>
          </cell>
          <cell r="P195">
            <v>2000</v>
          </cell>
          <cell r="Q195">
            <v>0</v>
          </cell>
          <cell r="R195">
            <v>1843</v>
          </cell>
          <cell r="S195">
            <v>0</v>
          </cell>
          <cell r="T195" t="str">
            <v>2018- - -01-28188-040- -FINA</v>
          </cell>
        </row>
        <row r="196">
          <cell r="A196" t="str">
            <v>25</v>
          </cell>
          <cell r="B196" t="str">
            <v>R</v>
          </cell>
          <cell r="C196" t="str">
            <v>O</v>
          </cell>
          <cell r="D196" t="str">
            <v>I</v>
          </cell>
          <cell r="E196" t="str">
            <v xml:space="preserve"> </v>
          </cell>
          <cell r="F196" t="str">
            <v xml:space="preserve"> </v>
          </cell>
          <cell r="G196" t="str">
            <v>01</v>
          </cell>
          <cell r="H196" t="str">
            <v>28188</v>
          </cell>
          <cell r="I196" t="str">
            <v>040</v>
          </cell>
          <cell r="J196" t="str">
            <v xml:space="preserve"> </v>
          </cell>
          <cell r="K196" t="str">
            <v>FINA</v>
          </cell>
          <cell r="L196" t="str">
            <v>2018</v>
          </cell>
          <cell r="M196">
            <v>2500</v>
          </cell>
          <cell r="N196">
            <v>0</v>
          </cell>
          <cell r="O196">
            <v>0</v>
          </cell>
          <cell r="P196">
            <v>2500</v>
          </cell>
          <cell r="Q196">
            <v>0</v>
          </cell>
          <cell r="R196">
            <v>0</v>
          </cell>
          <cell r="S196">
            <v>0</v>
          </cell>
          <cell r="T196" t="str">
            <v>2018- - -01-28188-040- -FINA</v>
          </cell>
        </row>
        <row r="197">
          <cell r="A197" t="str">
            <v>26</v>
          </cell>
          <cell r="B197" t="str">
            <v>D</v>
          </cell>
          <cell r="C197" t="str">
            <v>O</v>
          </cell>
          <cell r="D197" t="str">
            <v>I</v>
          </cell>
          <cell r="E197" t="str">
            <v xml:space="preserve"> </v>
          </cell>
          <cell r="F197" t="str">
            <v xml:space="preserve"> </v>
          </cell>
          <cell r="G197" t="str">
            <v>824</v>
          </cell>
          <cell r="H197" t="str">
            <v>3351</v>
          </cell>
          <cell r="I197" t="str">
            <v>040</v>
          </cell>
          <cell r="J197" t="str">
            <v>BEAULIEU</v>
          </cell>
          <cell r="K197" t="str">
            <v>FINA</v>
          </cell>
          <cell r="L197" t="str">
            <v>2014</v>
          </cell>
          <cell r="M197">
            <v>4725400</v>
          </cell>
          <cell r="N197">
            <v>10895877.24</v>
          </cell>
          <cell r="O197">
            <v>0</v>
          </cell>
          <cell r="P197">
            <v>16266427.24</v>
          </cell>
          <cell r="Q197">
            <v>0</v>
          </cell>
          <cell r="R197">
            <v>15157152.880000001</v>
          </cell>
          <cell r="S197">
            <v>0</v>
          </cell>
          <cell r="T197" t="str">
            <v>2018- - -824-3351-040-BEAULIEU-FINA</v>
          </cell>
        </row>
        <row r="198">
          <cell r="A198" t="str">
            <v>26</v>
          </cell>
          <cell r="B198" t="str">
            <v>D</v>
          </cell>
          <cell r="C198" t="str">
            <v>O</v>
          </cell>
          <cell r="D198" t="str">
            <v>I</v>
          </cell>
          <cell r="E198" t="str">
            <v xml:space="preserve"> </v>
          </cell>
          <cell r="F198" t="str">
            <v xml:space="preserve"> </v>
          </cell>
          <cell r="G198" t="str">
            <v>824</v>
          </cell>
          <cell r="H198" t="str">
            <v>3351</v>
          </cell>
          <cell r="I198" t="str">
            <v>040</v>
          </cell>
          <cell r="J198" t="str">
            <v>BEAULIEU</v>
          </cell>
          <cell r="K198" t="str">
            <v>FINA</v>
          </cell>
          <cell r="L198" t="str">
            <v>2015</v>
          </cell>
          <cell r="M198">
            <v>2293973</v>
          </cell>
          <cell r="N198">
            <v>16734701.98</v>
          </cell>
          <cell r="O198">
            <v>0</v>
          </cell>
          <cell r="P198">
            <v>19028674.98</v>
          </cell>
          <cell r="Q198">
            <v>0</v>
          </cell>
          <cell r="R198">
            <v>16372150.51</v>
          </cell>
          <cell r="S198">
            <v>0</v>
          </cell>
          <cell r="T198" t="str">
            <v>2018- - -824-3351-040-BEAULIEU-FINA</v>
          </cell>
        </row>
        <row r="199">
          <cell r="A199" t="str">
            <v>26</v>
          </cell>
          <cell r="B199" t="str">
            <v>D</v>
          </cell>
          <cell r="C199" t="str">
            <v>O</v>
          </cell>
          <cell r="D199" t="str">
            <v>I</v>
          </cell>
          <cell r="E199" t="str">
            <v xml:space="preserve"> </v>
          </cell>
          <cell r="F199" t="str">
            <v xml:space="preserve"> </v>
          </cell>
          <cell r="G199" t="str">
            <v>824</v>
          </cell>
          <cell r="H199" t="str">
            <v>3351</v>
          </cell>
          <cell r="I199" t="str">
            <v>040</v>
          </cell>
          <cell r="J199" t="str">
            <v>BEAULIEU</v>
          </cell>
          <cell r="K199" t="str">
            <v>FINA</v>
          </cell>
          <cell r="L199" t="str">
            <v>2016</v>
          </cell>
          <cell r="M199">
            <v>127637</v>
          </cell>
          <cell r="N199">
            <v>16390850.51</v>
          </cell>
          <cell r="O199">
            <v>0</v>
          </cell>
          <cell r="P199">
            <v>16518487.51</v>
          </cell>
          <cell r="Q199">
            <v>0</v>
          </cell>
          <cell r="R199">
            <v>20664275.670000002</v>
          </cell>
          <cell r="S199">
            <v>0</v>
          </cell>
          <cell r="T199" t="str">
            <v>2018- - -824-3351-040-BEAULIEU-FINA</v>
          </cell>
        </row>
        <row r="200">
          <cell r="A200" t="str">
            <v>26</v>
          </cell>
          <cell r="B200" t="str">
            <v>D</v>
          </cell>
          <cell r="C200" t="str">
            <v>O</v>
          </cell>
          <cell r="D200" t="str">
            <v>I</v>
          </cell>
          <cell r="E200" t="str">
            <v xml:space="preserve"> </v>
          </cell>
          <cell r="F200" t="str">
            <v xml:space="preserve"> </v>
          </cell>
          <cell r="G200" t="str">
            <v>824</v>
          </cell>
          <cell r="H200" t="str">
            <v>3351</v>
          </cell>
          <cell r="I200" t="str">
            <v>040</v>
          </cell>
          <cell r="J200" t="str">
            <v>BEAULIEU</v>
          </cell>
          <cell r="K200" t="str">
            <v>FINA</v>
          </cell>
          <cell r="L200" t="str">
            <v>2017</v>
          </cell>
          <cell r="M200">
            <v>400000</v>
          </cell>
          <cell r="N200">
            <v>0</v>
          </cell>
          <cell r="O200">
            <v>0</v>
          </cell>
          <cell r="P200">
            <v>400000</v>
          </cell>
          <cell r="Q200">
            <v>0</v>
          </cell>
          <cell r="R200">
            <v>0</v>
          </cell>
          <cell r="S200">
            <v>0</v>
          </cell>
          <cell r="T200" t="str">
            <v>2018- - -824-3351-040-BEAULIEU-FINA</v>
          </cell>
        </row>
        <row r="201">
          <cell r="A201" t="str">
            <v>26</v>
          </cell>
          <cell r="B201" t="str">
            <v>D</v>
          </cell>
          <cell r="C201" t="str">
            <v>O</v>
          </cell>
          <cell r="D201" t="str">
            <v>I</v>
          </cell>
          <cell r="E201" t="str">
            <v xml:space="preserve"> </v>
          </cell>
          <cell r="F201" t="str">
            <v xml:space="preserve"> </v>
          </cell>
          <cell r="G201" t="str">
            <v>824</v>
          </cell>
          <cell r="H201" t="str">
            <v>3351</v>
          </cell>
          <cell r="I201" t="str">
            <v>040</v>
          </cell>
          <cell r="J201" t="str">
            <v>BEAULIEU</v>
          </cell>
          <cell r="K201" t="str">
            <v>FINA</v>
          </cell>
          <cell r="L201" t="str">
            <v>2018</v>
          </cell>
          <cell r="M201">
            <v>2258205.5</v>
          </cell>
          <cell r="N201">
            <v>17042016.449999999</v>
          </cell>
          <cell r="O201">
            <v>0</v>
          </cell>
          <cell r="P201">
            <v>19300221.949999999</v>
          </cell>
          <cell r="Q201">
            <v>0</v>
          </cell>
          <cell r="R201">
            <v>0</v>
          </cell>
          <cell r="S201">
            <v>0</v>
          </cell>
          <cell r="T201" t="str">
            <v>2018- - -824-3351-040-BEAULIEU-FINA</v>
          </cell>
        </row>
        <row r="202">
          <cell r="A202" t="str">
            <v>26</v>
          </cell>
          <cell r="B202" t="str">
            <v>D</v>
          </cell>
          <cell r="C202" t="str">
            <v>O</v>
          </cell>
          <cell r="D202" t="str">
            <v>I</v>
          </cell>
          <cell r="E202" t="str">
            <v xml:space="preserve"> </v>
          </cell>
          <cell r="F202" t="str">
            <v xml:space="preserve"> </v>
          </cell>
          <cell r="G202" t="str">
            <v>824</v>
          </cell>
          <cell r="H202" t="str">
            <v>3351</v>
          </cell>
          <cell r="I202" t="str">
            <v>040</v>
          </cell>
          <cell r="J202" t="str">
            <v>CM101</v>
          </cell>
          <cell r="K202" t="str">
            <v>FINA</v>
          </cell>
          <cell r="L202" t="str">
            <v>2014</v>
          </cell>
          <cell r="M202">
            <v>-1500</v>
          </cell>
          <cell r="N202">
            <v>772286.11</v>
          </cell>
          <cell r="O202">
            <v>0</v>
          </cell>
          <cell r="P202">
            <v>770786.11</v>
          </cell>
          <cell r="Q202">
            <v>0</v>
          </cell>
          <cell r="R202">
            <v>772286.11</v>
          </cell>
          <cell r="S202">
            <v>0</v>
          </cell>
          <cell r="T202" t="str">
            <v>2018- - -824-3351-040-CM101-FINA</v>
          </cell>
        </row>
        <row r="203">
          <cell r="A203" t="str">
            <v>26</v>
          </cell>
          <cell r="B203" t="str">
            <v>D</v>
          </cell>
          <cell r="C203" t="str">
            <v>O</v>
          </cell>
          <cell r="D203" t="str">
            <v>I</v>
          </cell>
          <cell r="E203" t="str">
            <v xml:space="preserve"> </v>
          </cell>
          <cell r="F203" t="str">
            <v xml:space="preserve"> </v>
          </cell>
          <cell r="G203" t="str">
            <v>824</v>
          </cell>
          <cell r="H203" t="str">
            <v>3351</v>
          </cell>
          <cell r="I203" t="str">
            <v>040</v>
          </cell>
          <cell r="J203" t="str">
            <v>CM101</v>
          </cell>
          <cell r="K203" t="str">
            <v>FINA</v>
          </cell>
          <cell r="L203" t="str">
            <v>2015</v>
          </cell>
          <cell r="M203">
            <v>0</v>
          </cell>
          <cell r="N203">
            <v>994487.26</v>
          </cell>
          <cell r="O203">
            <v>0</v>
          </cell>
          <cell r="P203">
            <v>994487.26</v>
          </cell>
          <cell r="Q203">
            <v>0</v>
          </cell>
          <cell r="R203">
            <v>772286.11</v>
          </cell>
          <cell r="S203">
            <v>0</v>
          </cell>
          <cell r="T203" t="str">
            <v>2018- - -824-3351-040-CM101-FINA</v>
          </cell>
        </row>
        <row r="204">
          <cell r="A204" t="str">
            <v>26</v>
          </cell>
          <cell r="B204" t="str">
            <v>D</v>
          </cell>
          <cell r="C204" t="str">
            <v>O</v>
          </cell>
          <cell r="D204" t="str">
            <v>I</v>
          </cell>
          <cell r="E204" t="str">
            <v xml:space="preserve"> </v>
          </cell>
          <cell r="F204" t="str">
            <v xml:space="preserve"> </v>
          </cell>
          <cell r="G204" t="str">
            <v>824</v>
          </cell>
          <cell r="H204" t="str">
            <v>3351</v>
          </cell>
          <cell r="I204" t="str">
            <v>040</v>
          </cell>
          <cell r="J204" t="str">
            <v>CM101</v>
          </cell>
          <cell r="K204" t="str">
            <v>FINA</v>
          </cell>
          <cell r="L204" t="str">
            <v>2016</v>
          </cell>
          <cell r="M204">
            <v>0</v>
          </cell>
          <cell r="N204">
            <v>772286.11</v>
          </cell>
          <cell r="O204">
            <v>0</v>
          </cell>
          <cell r="P204">
            <v>772286.11</v>
          </cell>
          <cell r="Q204">
            <v>0</v>
          </cell>
          <cell r="R204">
            <v>772286.11</v>
          </cell>
          <cell r="S204">
            <v>0</v>
          </cell>
          <cell r="T204" t="str">
            <v>2018- - -824-3351-040-CM101-FINA</v>
          </cell>
        </row>
        <row r="205">
          <cell r="A205" t="str">
            <v>26</v>
          </cell>
          <cell r="B205" t="str">
            <v>D</v>
          </cell>
          <cell r="C205" t="str">
            <v>O</v>
          </cell>
          <cell r="D205" t="str">
            <v>I</v>
          </cell>
          <cell r="E205" t="str">
            <v xml:space="preserve"> </v>
          </cell>
          <cell r="F205" t="str">
            <v xml:space="preserve"> </v>
          </cell>
          <cell r="G205" t="str">
            <v>824</v>
          </cell>
          <cell r="H205" t="str">
            <v>3351</v>
          </cell>
          <cell r="I205" t="str">
            <v>040</v>
          </cell>
          <cell r="J205" t="str">
            <v>CM101</v>
          </cell>
          <cell r="K205" t="str">
            <v>FINA</v>
          </cell>
          <cell r="L205" t="str">
            <v>2018</v>
          </cell>
          <cell r="M205">
            <v>0</v>
          </cell>
          <cell r="N205">
            <v>772286.11</v>
          </cell>
          <cell r="O205">
            <v>0</v>
          </cell>
          <cell r="P205">
            <v>772286.11</v>
          </cell>
          <cell r="Q205">
            <v>0</v>
          </cell>
          <cell r="R205">
            <v>0</v>
          </cell>
          <cell r="S205">
            <v>0</v>
          </cell>
          <cell r="T205" t="str">
            <v>2018- - -824-3351-040-CM101-FINA</v>
          </cell>
        </row>
        <row r="206">
          <cell r="A206" t="str">
            <v>26</v>
          </cell>
          <cell r="B206" t="str">
            <v>D</v>
          </cell>
          <cell r="C206" t="str">
            <v>O</v>
          </cell>
          <cell r="D206" t="str">
            <v>I</v>
          </cell>
          <cell r="E206" t="str">
            <v xml:space="preserve"> </v>
          </cell>
          <cell r="F206" t="str">
            <v xml:space="preserve"> </v>
          </cell>
          <cell r="G206" t="str">
            <v>824</v>
          </cell>
          <cell r="H206" t="str">
            <v>3354</v>
          </cell>
          <cell r="I206" t="str">
            <v>040</v>
          </cell>
          <cell r="J206" t="str">
            <v>BEAULIEU</v>
          </cell>
          <cell r="K206" t="str">
            <v>FINA</v>
          </cell>
          <cell r="L206" t="str">
            <v>2014</v>
          </cell>
          <cell r="M206">
            <v>0</v>
          </cell>
          <cell r="N206">
            <v>313253.21999999997</v>
          </cell>
          <cell r="O206">
            <v>0</v>
          </cell>
          <cell r="P206">
            <v>313253.21999999997</v>
          </cell>
          <cell r="Q206">
            <v>0</v>
          </cell>
          <cell r="R206">
            <v>313253.21999999997</v>
          </cell>
          <cell r="S206">
            <v>0</v>
          </cell>
          <cell r="T206" t="str">
            <v>2018- - -824-3354-040-BEAULIEU-FINA</v>
          </cell>
        </row>
        <row r="207">
          <cell r="A207" t="str">
            <v>26</v>
          </cell>
          <cell r="B207" t="str">
            <v>D</v>
          </cell>
          <cell r="C207" t="str">
            <v>O</v>
          </cell>
          <cell r="D207" t="str">
            <v>I</v>
          </cell>
          <cell r="E207" t="str">
            <v xml:space="preserve"> </v>
          </cell>
          <cell r="F207" t="str">
            <v xml:space="preserve"> </v>
          </cell>
          <cell r="G207" t="str">
            <v>824</v>
          </cell>
          <cell r="H207" t="str">
            <v>3354</v>
          </cell>
          <cell r="I207" t="str">
            <v>040</v>
          </cell>
          <cell r="J207" t="str">
            <v>BEAULIEU</v>
          </cell>
          <cell r="K207" t="str">
            <v>FINA</v>
          </cell>
          <cell r="L207" t="str">
            <v>2015</v>
          </cell>
          <cell r="M207">
            <v>0</v>
          </cell>
          <cell r="N207">
            <v>313253.21999999997</v>
          </cell>
          <cell r="O207">
            <v>0</v>
          </cell>
          <cell r="P207">
            <v>313253.21999999997</v>
          </cell>
          <cell r="Q207">
            <v>0</v>
          </cell>
          <cell r="R207">
            <v>313253.21999999997</v>
          </cell>
          <cell r="S207">
            <v>0</v>
          </cell>
          <cell r="T207" t="str">
            <v>2018- - -824-3354-040-BEAULIEU-FINA</v>
          </cell>
        </row>
        <row r="208">
          <cell r="A208" t="str">
            <v>26</v>
          </cell>
          <cell r="B208" t="str">
            <v>D</v>
          </cell>
          <cell r="C208" t="str">
            <v>O</v>
          </cell>
          <cell r="D208" t="str">
            <v>I</v>
          </cell>
          <cell r="E208" t="str">
            <v xml:space="preserve"> </v>
          </cell>
          <cell r="F208" t="str">
            <v xml:space="preserve"> </v>
          </cell>
          <cell r="G208" t="str">
            <v>824</v>
          </cell>
          <cell r="H208" t="str">
            <v>3354</v>
          </cell>
          <cell r="I208" t="str">
            <v>040</v>
          </cell>
          <cell r="J208" t="str">
            <v>BEAULIEU</v>
          </cell>
          <cell r="K208" t="str">
            <v>FINA</v>
          </cell>
          <cell r="L208" t="str">
            <v>2016</v>
          </cell>
          <cell r="M208">
            <v>0</v>
          </cell>
          <cell r="N208">
            <v>313253.21999999997</v>
          </cell>
          <cell r="O208">
            <v>0</v>
          </cell>
          <cell r="P208">
            <v>313253.21999999997</v>
          </cell>
          <cell r="Q208">
            <v>0</v>
          </cell>
          <cell r="R208">
            <v>313253.21999999997</v>
          </cell>
          <cell r="S208">
            <v>0</v>
          </cell>
          <cell r="T208" t="str">
            <v>2018- - -824-3354-040-BEAULIEU-FINA</v>
          </cell>
        </row>
        <row r="209">
          <cell r="A209" t="str">
            <v>26</v>
          </cell>
          <cell r="B209" t="str">
            <v>D</v>
          </cell>
          <cell r="C209" t="str">
            <v>O</v>
          </cell>
          <cell r="D209" t="str">
            <v>I</v>
          </cell>
          <cell r="E209" t="str">
            <v xml:space="preserve"> </v>
          </cell>
          <cell r="F209" t="str">
            <v xml:space="preserve"> </v>
          </cell>
          <cell r="G209" t="str">
            <v>824</v>
          </cell>
          <cell r="H209" t="str">
            <v>3354</v>
          </cell>
          <cell r="I209" t="str">
            <v>040</v>
          </cell>
          <cell r="J209" t="str">
            <v>BEAULIEU</v>
          </cell>
          <cell r="K209" t="str">
            <v>FINA</v>
          </cell>
          <cell r="L209" t="str">
            <v>2018</v>
          </cell>
          <cell r="M209">
            <v>0</v>
          </cell>
          <cell r="N209">
            <v>313253.21999999997</v>
          </cell>
          <cell r="O209">
            <v>0</v>
          </cell>
          <cell r="P209">
            <v>313253.21999999997</v>
          </cell>
          <cell r="Q209">
            <v>0</v>
          </cell>
          <cell r="R209">
            <v>0</v>
          </cell>
          <cell r="S209">
            <v>0</v>
          </cell>
          <cell r="T209" t="str">
            <v>2018- - -824-3354-040-BEAULIEU-FINA</v>
          </cell>
        </row>
        <row r="210">
          <cell r="A210" t="str">
            <v>26</v>
          </cell>
          <cell r="B210" t="str">
            <v>D</v>
          </cell>
          <cell r="C210" t="str">
            <v>O</v>
          </cell>
          <cell r="D210" t="str">
            <v>I</v>
          </cell>
          <cell r="E210" t="str">
            <v xml:space="preserve"> </v>
          </cell>
          <cell r="F210" t="str">
            <v xml:space="preserve"> </v>
          </cell>
          <cell r="G210" t="str">
            <v>824</v>
          </cell>
          <cell r="H210" t="str">
            <v>3354</v>
          </cell>
          <cell r="I210" t="str">
            <v>040</v>
          </cell>
          <cell r="J210" t="str">
            <v>CM101</v>
          </cell>
          <cell r="K210" t="str">
            <v>FINA</v>
          </cell>
          <cell r="L210" t="str">
            <v>2014</v>
          </cell>
          <cell r="M210">
            <v>0</v>
          </cell>
          <cell r="N210">
            <v>75808.02</v>
          </cell>
          <cell r="O210">
            <v>0</v>
          </cell>
          <cell r="P210">
            <v>75808.02</v>
          </cell>
          <cell r="Q210">
            <v>0</v>
          </cell>
          <cell r="R210">
            <v>75808.02</v>
          </cell>
          <cell r="S210">
            <v>0</v>
          </cell>
          <cell r="T210" t="str">
            <v>2018- - -824-3354-040-CM101-FINA</v>
          </cell>
        </row>
        <row r="211">
          <cell r="A211" t="str">
            <v>26</v>
          </cell>
          <cell r="B211" t="str">
            <v>D</v>
          </cell>
          <cell r="C211" t="str">
            <v>O</v>
          </cell>
          <cell r="D211" t="str">
            <v>I</v>
          </cell>
          <cell r="E211" t="str">
            <v xml:space="preserve"> </v>
          </cell>
          <cell r="F211" t="str">
            <v xml:space="preserve"> </v>
          </cell>
          <cell r="G211" t="str">
            <v>824</v>
          </cell>
          <cell r="H211" t="str">
            <v>3354</v>
          </cell>
          <cell r="I211" t="str">
            <v>040</v>
          </cell>
          <cell r="J211" t="str">
            <v>CM101</v>
          </cell>
          <cell r="K211" t="str">
            <v>FINA</v>
          </cell>
          <cell r="L211" t="str">
            <v>2015</v>
          </cell>
          <cell r="M211">
            <v>0</v>
          </cell>
          <cell r="N211">
            <v>75808.02</v>
          </cell>
          <cell r="O211">
            <v>0</v>
          </cell>
          <cell r="P211">
            <v>75808.02</v>
          </cell>
          <cell r="Q211">
            <v>0</v>
          </cell>
          <cell r="R211">
            <v>75808.02</v>
          </cell>
          <cell r="S211">
            <v>0</v>
          </cell>
          <cell r="T211" t="str">
            <v>2018- - -824-3354-040-CM101-FINA</v>
          </cell>
        </row>
        <row r="212">
          <cell r="A212" t="str">
            <v>26</v>
          </cell>
          <cell r="B212" t="str">
            <v>D</v>
          </cell>
          <cell r="C212" t="str">
            <v>O</v>
          </cell>
          <cell r="D212" t="str">
            <v>I</v>
          </cell>
          <cell r="E212" t="str">
            <v xml:space="preserve"> </v>
          </cell>
          <cell r="F212" t="str">
            <v xml:space="preserve"> </v>
          </cell>
          <cell r="G212" t="str">
            <v>824</v>
          </cell>
          <cell r="H212" t="str">
            <v>3354</v>
          </cell>
          <cell r="I212" t="str">
            <v>040</v>
          </cell>
          <cell r="J212" t="str">
            <v>CM101</v>
          </cell>
          <cell r="K212" t="str">
            <v>FINA</v>
          </cell>
          <cell r="L212" t="str">
            <v>2016</v>
          </cell>
          <cell r="M212">
            <v>0</v>
          </cell>
          <cell r="N212">
            <v>75808.02</v>
          </cell>
          <cell r="O212">
            <v>0</v>
          </cell>
          <cell r="P212">
            <v>75808.02</v>
          </cell>
          <cell r="Q212">
            <v>0</v>
          </cell>
          <cell r="R212">
            <v>75808.02</v>
          </cell>
          <cell r="S212">
            <v>0</v>
          </cell>
          <cell r="T212" t="str">
            <v>2018- - -824-3354-040-CM101-FINA</v>
          </cell>
        </row>
        <row r="213">
          <cell r="A213" t="str">
            <v>26</v>
          </cell>
          <cell r="B213" t="str">
            <v>D</v>
          </cell>
          <cell r="C213" t="str">
            <v>O</v>
          </cell>
          <cell r="D213" t="str">
            <v>I</v>
          </cell>
          <cell r="E213" t="str">
            <v xml:space="preserve"> </v>
          </cell>
          <cell r="F213" t="str">
            <v xml:space="preserve"> </v>
          </cell>
          <cell r="G213" t="str">
            <v>824</v>
          </cell>
          <cell r="H213" t="str">
            <v>3354</v>
          </cell>
          <cell r="I213" t="str">
            <v>040</v>
          </cell>
          <cell r="J213" t="str">
            <v>CM101</v>
          </cell>
          <cell r="K213" t="str">
            <v>FINA</v>
          </cell>
          <cell r="L213" t="str">
            <v>2018</v>
          </cell>
          <cell r="M213">
            <v>0</v>
          </cell>
          <cell r="N213">
            <v>75808.02</v>
          </cell>
          <cell r="O213">
            <v>0</v>
          </cell>
          <cell r="P213">
            <v>75808.02</v>
          </cell>
          <cell r="Q213">
            <v>0</v>
          </cell>
          <cell r="R213">
            <v>0</v>
          </cell>
          <cell r="S213">
            <v>0</v>
          </cell>
          <cell r="T213" t="str">
            <v>2018- - -824-3354-040-CM101-FINA</v>
          </cell>
        </row>
        <row r="214">
          <cell r="A214" t="str">
            <v>26</v>
          </cell>
          <cell r="B214" t="str">
            <v>D</v>
          </cell>
          <cell r="C214" t="str">
            <v>O</v>
          </cell>
          <cell r="D214" t="str">
            <v>I</v>
          </cell>
          <cell r="E214" t="str">
            <v xml:space="preserve"> </v>
          </cell>
          <cell r="F214" t="str">
            <v xml:space="preserve"> </v>
          </cell>
          <cell r="G214" t="str">
            <v>824</v>
          </cell>
          <cell r="H214" t="str">
            <v>3355</v>
          </cell>
          <cell r="I214" t="str">
            <v>040</v>
          </cell>
          <cell r="J214" t="str">
            <v>BEAULIEU</v>
          </cell>
          <cell r="K214" t="str">
            <v>FINA</v>
          </cell>
          <cell r="L214" t="str">
            <v>2014</v>
          </cell>
          <cell r="M214">
            <v>6541450</v>
          </cell>
          <cell r="N214">
            <v>17672204.43</v>
          </cell>
          <cell r="O214">
            <v>0</v>
          </cell>
          <cell r="P214">
            <v>24213654.43</v>
          </cell>
          <cell r="Q214">
            <v>0</v>
          </cell>
          <cell r="R214">
            <v>20176498.600000001</v>
          </cell>
          <cell r="S214">
            <v>0</v>
          </cell>
          <cell r="T214" t="str">
            <v>2018- - -824-3355-040-BEAULIEU-FINA</v>
          </cell>
        </row>
        <row r="215">
          <cell r="A215" t="str">
            <v>26</v>
          </cell>
          <cell r="B215" t="str">
            <v>D</v>
          </cell>
          <cell r="C215" t="str">
            <v>O</v>
          </cell>
          <cell r="D215" t="str">
            <v>I</v>
          </cell>
          <cell r="E215" t="str">
            <v xml:space="preserve"> </v>
          </cell>
          <cell r="F215" t="str">
            <v xml:space="preserve"> </v>
          </cell>
          <cell r="G215" t="str">
            <v>824</v>
          </cell>
          <cell r="H215" t="str">
            <v>3355</v>
          </cell>
          <cell r="I215" t="str">
            <v>040</v>
          </cell>
          <cell r="J215" t="str">
            <v>BEAULIEU</v>
          </cell>
          <cell r="K215" t="str">
            <v>FINA</v>
          </cell>
          <cell r="L215" t="str">
            <v>2015</v>
          </cell>
          <cell r="M215">
            <v>612320</v>
          </cell>
          <cell r="N215">
            <v>20176498.600000001</v>
          </cell>
          <cell r="O215">
            <v>0</v>
          </cell>
          <cell r="P215">
            <v>20788818.600000001</v>
          </cell>
          <cell r="Q215">
            <v>0</v>
          </cell>
          <cell r="R215">
            <v>22391959.809999999</v>
          </cell>
          <cell r="S215">
            <v>0</v>
          </cell>
          <cell r="T215" t="str">
            <v>2018- - -824-3355-040-BEAULIEU-FINA</v>
          </cell>
        </row>
        <row r="216">
          <cell r="A216" t="str">
            <v>26</v>
          </cell>
          <cell r="B216" t="str">
            <v>D</v>
          </cell>
          <cell r="C216" t="str">
            <v>O</v>
          </cell>
          <cell r="D216" t="str">
            <v>I</v>
          </cell>
          <cell r="E216" t="str">
            <v xml:space="preserve"> </v>
          </cell>
          <cell r="F216" t="str">
            <v xml:space="preserve"> </v>
          </cell>
          <cell r="G216" t="str">
            <v>824</v>
          </cell>
          <cell r="H216" t="str">
            <v>3355</v>
          </cell>
          <cell r="I216" t="str">
            <v>040</v>
          </cell>
          <cell r="J216" t="str">
            <v>BEAULIEU</v>
          </cell>
          <cell r="K216" t="str">
            <v>FINA</v>
          </cell>
          <cell r="L216" t="str">
            <v>2016</v>
          </cell>
          <cell r="M216">
            <v>1874000</v>
          </cell>
          <cell r="N216">
            <v>22491959.809999999</v>
          </cell>
          <cell r="O216">
            <v>0</v>
          </cell>
          <cell r="P216">
            <v>24565959.809999999</v>
          </cell>
          <cell r="Q216">
            <v>0</v>
          </cell>
          <cell r="R216">
            <v>21483299.719999999</v>
          </cell>
          <cell r="S216">
            <v>0</v>
          </cell>
          <cell r="T216" t="str">
            <v>2018- - -824-3355-040-BEAULIEU-FINA</v>
          </cell>
        </row>
        <row r="217">
          <cell r="A217" t="str">
            <v>26</v>
          </cell>
          <cell r="B217" t="str">
            <v>D</v>
          </cell>
          <cell r="C217" t="str">
            <v>O</v>
          </cell>
          <cell r="D217" t="str">
            <v>I</v>
          </cell>
          <cell r="E217" t="str">
            <v xml:space="preserve"> </v>
          </cell>
          <cell r="F217" t="str">
            <v xml:space="preserve"> </v>
          </cell>
          <cell r="G217" t="str">
            <v>824</v>
          </cell>
          <cell r="H217" t="str">
            <v>3355</v>
          </cell>
          <cell r="I217" t="str">
            <v>040</v>
          </cell>
          <cell r="J217" t="str">
            <v>BEAULIEU</v>
          </cell>
          <cell r="K217" t="str">
            <v>FINA</v>
          </cell>
          <cell r="L217" t="str">
            <v>2017</v>
          </cell>
          <cell r="M217">
            <v>271000</v>
          </cell>
          <cell r="N217">
            <v>0</v>
          </cell>
          <cell r="O217">
            <v>0</v>
          </cell>
          <cell r="P217">
            <v>271000</v>
          </cell>
          <cell r="Q217">
            <v>0</v>
          </cell>
          <cell r="R217">
            <v>0</v>
          </cell>
          <cell r="S217">
            <v>0</v>
          </cell>
          <cell r="T217" t="str">
            <v>2018- - -824-3355-040-BEAULIEU-FINA</v>
          </cell>
        </row>
        <row r="218">
          <cell r="A218" t="str">
            <v>26</v>
          </cell>
          <cell r="B218" t="str">
            <v>D</v>
          </cell>
          <cell r="C218" t="str">
            <v>O</v>
          </cell>
          <cell r="D218" t="str">
            <v>I</v>
          </cell>
          <cell r="E218" t="str">
            <v xml:space="preserve"> </v>
          </cell>
          <cell r="F218" t="str">
            <v xml:space="preserve"> </v>
          </cell>
          <cell r="G218" t="str">
            <v>824</v>
          </cell>
          <cell r="H218" t="str">
            <v>3355</v>
          </cell>
          <cell r="I218" t="str">
            <v>040</v>
          </cell>
          <cell r="J218" t="str">
            <v>BEAULIEU</v>
          </cell>
          <cell r="K218" t="str">
            <v>FINA</v>
          </cell>
          <cell r="L218" t="str">
            <v>2018</v>
          </cell>
          <cell r="M218">
            <v>984207.5</v>
          </cell>
          <cell r="N218">
            <v>23458136.539999999</v>
          </cell>
          <cell r="O218">
            <v>0</v>
          </cell>
          <cell r="P218">
            <v>24442344.039999999</v>
          </cell>
          <cell r="Q218">
            <v>0</v>
          </cell>
          <cell r="R218">
            <v>0</v>
          </cell>
          <cell r="S218">
            <v>0</v>
          </cell>
          <cell r="T218" t="str">
            <v>2018- - -824-3355-040-BEAULIEU-FINA</v>
          </cell>
        </row>
        <row r="219">
          <cell r="A219" t="str">
            <v>26</v>
          </cell>
          <cell r="B219" t="str">
            <v>D</v>
          </cell>
          <cell r="C219" t="str">
            <v>O</v>
          </cell>
          <cell r="D219" t="str">
            <v>I</v>
          </cell>
          <cell r="E219" t="str">
            <v xml:space="preserve"> </v>
          </cell>
          <cell r="F219" t="str">
            <v xml:space="preserve"> </v>
          </cell>
          <cell r="G219" t="str">
            <v>824</v>
          </cell>
          <cell r="H219" t="str">
            <v>3355</v>
          </cell>
          <cell r="I219" t="str">
            <v>040</v>
          </cell>
          <cell r="J219" t="str">
            <v>CM101</v>
          </cell>
          <cell r="K219" t="str">
            <v>FINA</v>
          </cell>
          <cell r="L219" t="str">
            <v>2014</v>
          </cell>
          <cell r="M219">
            <v>50000</v>
          </cell>
          <cell r="N219">
            <v>1778836.36</v>
          </cell>
          <cell r="O219">
            <v>0</v>
          </cell>
          <cell r="P219">
            <v>1828836.36</v>
          </cell>
          <cell r="Q219">
            <v>0</v>
          </cell>
          <cell r="R219">
            <v>1778836.36</v>
          </cell>
          <cell r="S219">
            <v>0</v>
          </cell>
          <cell r="T219" t="str">
            <v>2018- - -824-3355-040-CM101-FINA</v>
          </cell>
        </row>
        <row r="220">
          <cell r="A220" t="str">
            <v>26</v>
          </cell>
          <cell r="B220" t="str">
            <v>D</v>
          </cell>
          <cell r="C220" t="str">
            <v>O</v>
          </cell>
          <cell r="D220" t="str">
            <v>I</v>
          </cell>
          <cell r="E220" t="str">
            <v xml:space="preserve"> </v>
          </cell>
          <cell r="F220" t="str">
            <v xml:space="preserve"> </v>
          </cell>
          <cell r="G220" t="str">
            <v>824</v>
          </cell>
          <cell r="H220" t="str">
            <v>3355</v>
          </cell>
          <cell r="I220" t="str">
            <v>040</v>
          </cell>
          <cell r="J220" t="str">
            <v>CM101</v>
          </cell>
          <cell r="K220" t="str">
            <v>FINA</v>
          </cell>
          <cell r="L220" t="str">
            <v>2015</v>
          </cell>
          <cell r="M220">
            <v>50000</v>
          </cell>
          <cell r="N220">
            <v>1778836.36</v>
          </cell>
          <cell r="O220">
            <v>0</v>
          </cell>
          <cell r="P220">
            <v>1828836.36</v>
          </cell>
          <cell r="Q220">
            <v>0</v>
          </cell>
          <cell r="R220">
            <v>1778836.36</v>
          </cell>
          <cell r="S220">
            <v>0</v>
          </cell>
          <cell r="T220" t="str">
            <v>2018- - -824-3355-040-CM101-FINA</v>
          </cell>
        </row>
        <row r="221">
          <cell r="A221" t="str">
            <v>26</v>
          </cell>
          <cell r="B221" t="str">
            <v>D</v>
          </cell>
          <cell r="C221" t="str">
            <v>O</v>
          </cell>
          <cell r="D221" t="str">
            <v>I</v>
          </cell>
          <cell r="E221" t="str">
            <v xml:space="preserve"> </v>
          </cell>
          <cell r="F221" t="str">
            <v xml:space="preserve"> </v>
          </cell>
          <cell r="G221" t="str">
            <v>824</v>
          </cell>
          <cell r="H221" t="str">
            <v>3355</v>
          </cell>
          <cell r="I221" t="str">
            <v>040</v>
          </cell>
          <cell r="J221" t="str">
            <v>CM101</v>
          </cell>
          <cell r="K221" t="str">
            <v>FINA</v>
          </cell>
          <cell r="L221" t="str">
            <v>2016</v>
          </cell>
          <cell r="M221">
            <v>50000</v>
          </cell>
          <cell r="N221">
            <v>1778836.36</v>
          </cell>
          <cell r="O221">
            <v>0</v>
          </cell>
          <cell r="P221">
            <v>1828836.36</v>
          </cell>
          <cell r="Q221">
            <v>0</v>
          </cell>
          <cell r="R221">
            <v>1778836.36</v>
          </cell>
          <cell r="S221">
            <v>0</v>
          </cell>
          <cell r="T221" t="str">
            <v>2018- - -824-3355-040-CM101-FINA</v>
          </cell>
        </row>
        <row r="222">
          <cell r="A222" t="str">
            <v>26</v>
          </cell>
          <cell r="B222" t="str">
            <v>D</v>
          </cell>
          <cell r="C222" t="str">
            <v>O</v>
          </cell>
          <cell r="D222" t="str">
            <v>I</v>
          </cell>
          <cell r="E222" t="str">
            <v xml:space="preserve"> </v>
          </cell>
          <cell r="F222" t="str">
            <v xml:space="preserve"> </v>
          </cell>
          <cell r="G222" t="str">
            <v>824</v>
          </cell>
          <cell r="H222" t="str">
            <v>3355</v>
          </cell>
          <cell r="I222" t="str">
            <v>040</v>
          </cell>
          <cell r="J222" t="str">
            <v>CM101</v>
          </cell>
          <cell r="K222" t="str">
            <v>FINA</v>
          </cell>
          <cell r="L222" t="str">
            <v>2017</v>
          </cell>
          <cell r="M222">
            <v>50000</v>
          </cell>
          <cell r="N222">
            <v>0</v>
          </cell>
          <cell r="O222">
            <v>0</v>
          </cell>
          <cell r="P222">
            <v>50000</v>
          </cell>
          <cell r="Q222">
            <v>0</v>
          </cell>
          <cell r="R222">
            <v>0</v>
          </cell>
          <cell r="S222">
            <v>0</v>
          </cell>
          <cell r="T222" t="str">
            <v>2018- - -824-3355-040-CM101-FINA</v>
          </cell>
        </row>
        <row r="223">
          <cell r="A223" t="str">
            <v>26</v>
          </cell>
          <cell r="B223" t="str">
            <v>D</v>
          </cell>
          <cell r="C223" t="str">
            <v>O</v>
          </cell>
          <cell r="D223" t="str">
            <v>I</v>
          </cell>
          <cell r="E223" t="str">
            <v xml:space="preserve"> </v>
          </cell>
          <cell r="F223" t="str">
            <v xml:space="preserve"> </v>
          </cell>
          <cell r="G223" t="str">
            <v>824</v>
          </cell>
          <cell r="H223" t="str">
            <v>3355</v>
          </cell>
          <cell r="I223" t="str">
            <v>040</v>
          </cell>
          <cell r="J223" t="str">
            <v>CM101</v>
          </cell>
          <cell r="K223" t="str">
            <v>FINA</v>
          </cell>
          <cell r="L223" t="str">
            <v>2018</v>
          </cell>
          <cell r="M223">
            <v>0</v>
          </cell>
          <cell r="N223">
            <v>1778836.36</v>
          </cell>
          <cell r="O223">
            <v>0</v>
          </cell>
          <cell r="P223">
            <v>1778836.36</v>
          </cell>
          <cell r="Q223">
            <v>0</v>
          </cell>
          <cell r="R223">
            <v>0</v>
          </cell>
          <cell r="S223">
            <v>0</v>
          </cell>
          <cell r="T223" t="str">
            <v>2018- - -824-3355-040-CM101-FINA</v>
          </cell>
        </row>
        <row r="224">
          <cell r="A224" t="str">
            <v>26</v>
          </cell>
          <cell r="B224" t="str">
            <v>D</v>
          </cell>
          <cell r="C224" t="str">
            <v>O</v>
          </cell>
          <cell r="D224" t="str">
            <v>I</v>
          </cell>
          <cell r="E224" t="str">
            <v xml:space="preserve"> </v>
          </cell>
          <cell r="F224" t="str">
            <v xml:space="preserve"> </v>
          </cell>
          <cell r="G224" t="str">
            <v>824</v>
          </cell>
          <cell r="H224" t="str">
            <v>33581</v>
          </cell>
          <cell r="I224" t="str">
            <v>040</v>
          </cell>
          <cell r="J224" t="str">
            <v>BEAULIEU</v>
          </cell>
          <cell r="K224" t="str">
            <v>FINA</v>
          </cell>
          <cell r="L224" t="str">
            <v>2014</v>
          </cell>
          <cell r="M224">
            <v>0</v>
          </cell>
          <cell r="N224">
            <v>118208.31</v>
          </cell>
          <cell r="O224">
            <v>0</v>
          </cell>
          <cell r="P224">
            <v>118208.31</v>
          </cell>
          <cell r="Q224">
            <v>0</v>
          </cell>
          <cell r="R224">
            <v>162444.20000000001</v>
          </cell>
          <cell r="S224">
            <v>0</v>
          </cell>
          <cell r="T224" t="str">
            <v>2018- - -824-33581-040-BEAULIEU-FINA</v>
          </cell>
        </row>
        <row r="225">
          <cell r="A225" t="str">
            <v>26</v>
          </cell>
          <cell r="B225" t="str">
            <v>D</v>
          </cell>
          <cell r="C225" t="str">
            <v>O</v>
          </cell>
          <cell r="D225" t="str">
            <v>I</v>
          </cell>
          <cell r="E225" t="str">
            <v xml:space="preserve"> </v>
          </cell>
          <cell r="F225" t="str">
            <v xml:space="preserve"> </v>
          </cell>
          <cell r="G225" t="str">
            <v>824</v>
          </cell>
          <cell r="H225" t="str">
            <v>33581</v>
          </cell>
          <cell r="I225" t="str">
            <v>040</v>
          </cell>
          <cell r="J225" t="str">
            <v>BEAULIEU</v>
          </cell>
          <cell r="K225" t="str">
            <v>FINA</v>
          </cell>
          <cell r="L225" t="str">
            <v>2015</v>
          </cell>
          <cell r="M225">
            <v>204000</v>
          </cell>
          <cell r="N225">
            <v>162444.20000000001</v>
          </cell>
          <cell r="O225">
            <v>0</v>
          </cell>
          <cell r="P225">
            <v>366444.2</v>
          </cell>
          <cell r="Q225">
            <v>0</v>
          </cell>
          <cell r="R225">
            <v>230982.89</v>
          </cell>
          <cell r="S225">
            <v>0</v>
          </cell>
          <cell r="T225" t="str">
            <v>2018- - -824-33581-040-BEAULIEU-FINA</v>
          </cell>
        </row>
        <row r="226">
          <cell r="A226" t="str">
            <v>26</v>
          </cell>
          <cell r="B226" t="str">
            <v>D</v>
          </cell>
          <cell r="C226" t="str">
            <v>O</v>
          </cell>
          <cell r="D226" t="str">
            <v>I</v>
          </cell>
          <cell r="E226" t="str">
            <v xml:space="preserve"> </v>
          </cell>
          <cell r="F226" t="str">
            <v xml:space="preserve"> </v>
          </cell>
          <cell r="G226" t="str">
            <v>824</v>
          </cell>
          <cell r="H226" t="str">
            <v>33581</v>
          </cell>
          <cell r="I226" t="str">
            <v>040</v>
          </cell>
          <cell r="J226" t="str">
            <v>BEAULIEU</v>
          </cell>
          <cell r="K226" t="str">
            <v>FINA</v>
          </cell>
          <cell r="L226" t="str">
            <v>2016</v>
          </cell>
          <cell r="M226">
            <v>102000</v>
          </cell>
          <cell r="N226">
            <v>230982.89</v>
          </cell>
          <cell r="O226">
            <v>0</v>
          </cell>
          <cell r="P226">
            <v>332982.89</v>
          </cell>
          <cell r="Q226">
            <v>0</v>
          </cell>
          <cell r="R226">
            <v>360061.95</v>
          </cell>
          <cell r="S226">
            <v>0</v>
          </cell>
          <cell r="T226" t="str">
            <v>2018- - -824-33581-040-BEAULIEU-FINA</v>
          </cell>
        </row>
        <row r="227">
          <cell r="A227" t="str">
            <v>26</v>
          </cell>
          <cell r="B227" t="str">
            <v>D</v>
          </cell>
          <cell r="C227" t="str">
            <v>O</v>
          </cell>
          <cell r="D227" t="str">
            <v>I</v>
          </cell>
          <cell r="E227" t="str">
            <v xml:space="preserve"> </v>
          </cell>
          <cell r="F227" t="str">
            <v xml:space="preserve"> </v>
          </cell>
          <cell r="G227" t="str">
            <v>824</v>
          </cell>
          <cell r="H227" t="str">
            <v>33581</v>
          </cell>
          <cell r="I227" t="str">
            <v>040</v>
          </cell>
          <cell r="J227" t="str">
            <v>BEAULIEU</v>
          </cell>
          <cell r="K227" t="str">
            <v>FINA</v>
          </cell>
          <cell r="L227" t="str">
            <v>2017</v>
          </cell>
          <cell r="M227">
            <v>64000</v>
          </cell>
          <cell r="N227">
            <v>0</v>
          </cell>
          <cell r="O227">
            <v>0</v>
          </cell>
          <cell r="P227">
            <v>64000</v>
          </cell>
          <cell r="Q227">
            <v>0</v>
          </cell>
          <cell r="R227">
            <v>0</v>
          </cell>
          <cell r="S227">
            <v>0</v>
          </cell>
          <cell r="T227" t="str">
            <v>2018- - -824-33581-040-BEAULIEU-FINA</v>
          </cell>
        </row>
        <row r="228">
          <cell r="A228" t="str">
            <v>26</v>
          </cell>
          <cell r="B228" t="str">
            <v>D</v>
          </cell>
          <cell r="C228" t="str">
            <v>O</v>
          </cell>
          <cell r="D228" t="str">
            <v>I</v>
          </cell>
          <cell r="E228" t="str">
            <v xml:space="preserve"> </v>
          </cell>
          <cell r="F228" t="str">
            <v xml:space="preserve"> </v>
          </cell>
          <cell r="G228" t="str">
            <v>824</v>
          </cell>
          <cell r="H228" t="str">
            <v>33581</v>
          </cell>
          <cell r="I228" t="str">
            <v>040</v>
          </cell>
          <cell r="J228" t="str">
            <v>BEAULIEU</v>
          </cell>
          <cell r="K228" t="str">
            <v>FINA</v>
          </cell>
          <cell r="L228" t="str">
            <v>2018</v>
          </cell>
          <cell r="M228">
            <v>134700</v>
          </cell>
          <cell r="N228">
            <v>552871.9</v>
          </cell>
          <cell r="O228">
            <v>0</v>
          </cell>
          <cell r="P228">
            <v>687571.9</v>
          </cell>
          <cell r="Q228">
            <v>0</v>
          </cell>
          <cell r="R228">
            <v>0</v>
          </cell>
          <cell r="S228">
            <v>0</v>
          </cell>
          <cell r="T228" t="str">
            <v>2018- - -824-33581-040-BEAULIEU-FINA</v>
          </cell>
        </row>
        <row r="229">
          <cell r="A229" t="str">
            <v>26</v>
          </cell>
          <cell r="B229" t="str">
            <v>D</v>
          </cell>
          <cell r="C229" t="str">
            <v>O</v>
          </cell>
          <cell r="D229" t="str">
            <v>I</v>
          </cell>
          <cell r="E229" t="str">
            <v xml:space="preserve"> </v>
          </cell>
          <cell r="F229" t="str">
            <v xml:space="preserve"> </v>
          </cell>
          <cell r="G229" t="str">
            <v>824</v>
          </cell>
          <cell r="H229" t="str">
            <v>33581</v>
          </cell>
          <cell r="I229" t="str">
            <v>040</v>
          </cell>
          <cell r="J229" t="str">
            <v>CM101</v>
          </cell>
          <cell r="K229" t="str">
            <v>FINA</v>
          </cell>
          <cell r="L229" t="str">
            <v>2014</v>
          </cell>
          <cell r="M229">
            <v>0</v>
          </cell>
          <cell r="N229">
            <v>2368.56</v>
          </cell>
          <cell r="O229">
            <v>0</v>
          </cell>
          <cell r="P229">
            <v>2368.56</v>
          </cell>
          <cell r="Q229">
            <v>0</v>
          </cell>
          <cell r="R229">
            <v>2368.56</v>
          </cell>
          <cell r="S229">
            <v>0</v>
          </cell>
          <cell r="T229" t="str">
            <v>2018- - -824-33581-040-CM101-FINA</v>
          </cell>
        </row>
        <row r="230">
          <cell r="A230" t="str">
            <v>26</v>
          </cell>
          <cell r="B230" t="str">
            <v>D</v>
          </cell>
          <cell r="C230" t="str">
            <v>O</v>
          </cell>
          <cell r="D230" t="str">
            <v>I</v>
          </cell>
          <cell r="E230" t="str">
            <v xml:space="preserve"> </v>
          </cell>
          <cell r="F230" t="str">
            <v xml:space="preserve"> </v>
          </cell>
          <cell r="G230" t="str">
            <v>824</v>
          </cell>
          <cell r="H230" t="str">
            <v>33581</v>
          </cell>
          <cell r="I230" t="str">
            <v>040</v>
          </cell>
          <cell r="J230" t="str">
            <v>CM101</v>
          </cell>
          <cell r="K230" t="str">
            <v>FINA</v>
          </cell>
          <cell r="L230" t="str">
            <v>2015</v>
          </cell>
          <cell r="M230">
            <v>0</v>
          </cell>
          <cell r="N230">
            <v>2368.56</v>
          </cell>
          <cell r="O230">
            <v>0</v>
          </cell>
          <cell r="P230">
            <v>2368.56</v>
          </cell>
          <cell r="Q230">
            <v>0</v>
          </cell>
          <cell r="R230">
            <v>2368.56</v>
          </cell>
          <cell r="S230">
            <v>0</v>
          </cell>
          <cell r="T230" t="str">
            <v>2018- - -824-33581-040-CM101-FINA</v>
          </cell>
        </row>
        <row r="231">
          <cell r="A231" t="str">
            <v>26</v>
          </cell>
          <cell r="B231" t="str">
            <v>D</v>
          </cell>
          <cell r="C231" t="str">
            <v>O</v>
          </cell>
          <cell r="D231" t="str">
            <v>I</v>
          </cell>
          <cell r="E231" t="str">
            <v xml:space="preserve"> </v>
          </cell>
          <cell r="F231" t="str">
            <v xml:space="preserve"> </v>
          </cell>
          <cell r="G231" t="str">
            <v>824</v>
          </cell>
          <cell r="H231" t="str">
            <v>33581</v>
          </cell>
          <cell r="I231" t="str">
            <v>040</v>
          </cell>
          <cell r="J231" t="str">
            <v>CM101</v>
          </cell>
          <cell r="K231" t="str">
            <v>FINA</v>
          </cell>
          <cell r="L231" t="str">
            <v>2016</v>
          </cell>
          <cell r="M231">
            <v>0</v>
          </cell>
          <cell r="N231">
            <v>2368.56</v>
          </cell>
          <cell r="O231">
            <v>0</v>
          </cell>
          <cell r="P231">
            <v>2368.56</v>
          </cell>
          <cell r="Q231">
            <v>0</v>
          </cell>
          <cell r="R231">
            <v>2368.56</v>
          </cell>
          <cell r="S231">
            <v>0</v>
          </cell>
          <cell r="T231" t="str">
            <v>2018- - -824-33581-040-CM101-FINA</v>
          </cell>
        </row>
        <row r="232">
          <cell r="A232" t="str">
            <v>26</v>
          </cell>
          <cell r="B232" t="str">
            <v>D</v>
          </cell>
          <cell r="C232" t="str">
            <v>O</v>
          </cell>
          <cell r="D232" t="str">
            <v>I</v>
          </cell>
          <cell r="E232" t="str">
            <v xml:space="preserve"> </v>
          </cell>
          <cell r="F232" t="str">
            <v xml:space="preserve"> </v>
          </cell>
          <cell r="G232" t="str">
            <v>824</v>
          </cell>
          <cell r="H232" t="str">
            <v>33581</v>
          </cell>
          <cell r="I232" t="str">
            <v>040</v>
          </cell>
          <cell r="J232" t="str">
            <v>CM101</v>
          </cell>
          <cell r="K232" t="str">
            <v>FINA</v>
          </cell>
          <cell r="L232" t="str">
            <v>2018</v>
          </cell>
          <cell r="M232">
            <v>0</v>
          </cell>
          <cell r="N232">
            <v>2368.56</v>
          </cell>
          <cell r="O232">
            <v>0</v>
          </cell>
          <cell r="P232">
            <v>2368.56</v>
          </cell>
          <cell r="Q232">
            <v>0</v>
          </cell>
          <cell r="R232">
            <v>0</v>
          </cell>
          <cell r="S232">
            <v>0</v>
          </cell>
          <cell r="T232" t="str">
            <v>2018- - -824-33581-040-CM101-FINA</v>
          </cell>
        </row>
        <row r="233">
          <cell r="A233" t="str">
            <v>26</v>
          </cell>
          <cell r="B233" t="str">
            <v>D</v>
          </cell>
          <cell r="C233" t="str">
            <v>O</v>
          </cell>
          <cell r="D233" t="str">
            <v>I</v>
          </cell>
          <cell r="E233" t="str">
            <v xml:space="preserve"> </v>
          </cell>
          <cell r="F233" t="str">
            <v xml:space="preserve"> </v>
          </cell>
          <cell r="G233" t="str">
            <v>824</v>
          </cell>
          <cell r="H233" t="str">
            <v>33586</v>
          </cell>
          <cell r="I233" t="str">
            <v>040</v>
          </cell>
          <cell r="J233" t="str">
            <v>BEAULIEU</v>
          </cell>
          <cell r="K233" t="str">
            <v>FINA</v>
          </cell>
          <cell r="L233" t="str">
            <v>2014</v>
          </cell>
          <cell r="M233">
            <v>600000</v>
          </cell>
          <cell r="N233">
            <v>460067.76</v>
          </cell>
          <cell r="O233">
            <v>0</v>
          </cell>
          <cell r="P233">
            <v>1060067.76</v>
          </cell>
          <cell r="Q233">
            <v>0</v>
          </cell>
          <cell r="R233">
            <v>953397.1</v>
          </cell>
          <cell r="S233">
            <v>0</v>
          </cell>
          <cell r="T233" t="str">
            <v>2018- - -824-33586-040-BEAULIEU-FINA</v>
          </cell>
        </row>
        <row r="234">
          <cell r="A234" t="str">
            <v>26</v>
          </cell>
          <cell r="B234" t="str">
            <v>D</v>
          </cell>
          <cell r="C234" t="str">
            <v>O</v>
          </cell>
          <cell r="D234" t="str">
            <v>I</v>
          </cell>
          <cell r="E234" t="str">
            <v xml:space="preserve"> </v>
          </cell>
          <cell r="F234" t="str">
            <v xml:space="preserve"> </v>
          </cell>
          <cell r="G234" t="str">
            <v>824</v>
          </cell>
          <cell r="H234" t="str">
            <v>33586</v>
          </cell>
          <cell r="I234" t="str">
            <v>040</v>
          </cell>
          <cell r="J234" t="str">
            <v>BEAULIEU</v>
          </cell>
          <cell r="K234" t="str">
            <v>FINA</v>
          </cell>
          <cell r="L234" t="str">
            <v>2015</v>
          </cell>
          <cell r="M234">
            <v>1100000</v>
          </cell>
          <cell r="N234">
            <v>953397.1</v>
          </cell>
          <cell r="O234">
            <v>0</v>
          </cell>
          <cell r="P234">
            <v>2053397.1</v>
          </cell>
          <cell r="Q234">
            <v>0</v>
          </cell>
          <cell r="R234">
            <v>1955246.94</v>
          </cell>
          <cell r="S234">
            <v>0</v>
          </cell>
          <cell r="T234" t="str">
            <v>2018- - -824-33586-040-BEAULIEU-FINA</v>
          </cell>
        </row>
        <row r="235">
          <cell r="A235" t="str">
            <v>26</v>
          </cell>
          <cell r="B235" t="str">
            <v>D</v>
          </cell>
          <cell r="C235" t="str">
            <v>O</v>
          </cell>
          <cell r="D235" t="str">
            <v>I</v>
          </cell>
          <cell r="E235" t="str">
            <v xml:space="preserve"> </v>
          </cell>
          <cell r="F235" t="str">
            <v xml:space="preserve"> </v>
          </cell>
          <cell r="G235" t="str">
            <v>824</v>
          </cell>
          <cell r="H235" t="str">
            <v>33586</v>
          </cell>
          <cell r="I235" t="str">
            <v>040</v>
          </cell>
          <cell r="J235" t="str">
            <v>BEAULIEU</v>
          </cell>
          <cell r="K235" t="str">
            <v>FINA</v>
          </cell>
          <cell r="L235" t="str">
            <v>2016</v>
          </cell>
          <cell r="M235">
            <v>1100000</v>
          </cell>
          <cell r="N235">
            <v>1955246.94</v>
          </cell>
          <cell r="O235">
            <v>0</v>
          </cell>
          <cell r="P235">
            <v>3055246.94</v>
          </cell>
          <cell r="Q235">
            <v>0</v>
          </cell>
          <cell r="R235">
            <v>2921478.7</v>
          </cell>
          <cell r="S235">
            <v>0</v>
          </cell>
          <cell r="T235" t="str">
            <v>2018- - -824-33586-040-BEAULIEU-FINA</v>
          </cell>
        </row>
        <row r="236">
          <cell r="A236" t="str">
            <v>26</v>
          </cell>
          <cell r="B236" t="str">
            <v>D</v>
          </cell>
          <cell r="C236" t="str">
            <v>O</v>
          </cell>
          <cell r="D236" t="str">
            <v>I</v>
          </cell>
          <cell r="E236" t="str">
            <v xml:space="preserve"> </v>
          </cell>
          <cell r="F236" t="str">
            <v xml:space="preserve"> </v>
          </cell>
          <cell r="G236" t="str">
            <v>824</v>
          </cell>
          <cell r="H236" t="str">
            <v>33586</v>
          </cell>
          <cell r="I236" t="str">
            <v>040</v>
          </cell>
          <cell r="J236" t="str">
            <v>BEAULIEU</v>
          </cell>
          <cell r="K236" t="str">
            <v>FINA</v>
          </cell>
          <cell r="L236" t="str">
            <v>2017</v>
          </cell>
          <cell r="M236">
            <v>1071839.1200000001</v>
          </cell>
          <cell r="N236">
            <v>0</v>
          </cell>
          <cell r="O236">
            <v>0</v>
          </cell>
          <cell r="P236">
            <v>1071839.1200000001</v>
          </cell>
          <cell r="Q236">
            <v>0</v>
          </cell>
          <cell r="R236">
            <v>0</v>
          </cell>
          <cell r="S236">
            <v>0</v>
          </cell>
          <cell r="T236" t="str">
            <v>2018- - -824-33586-040-BEAULIEU-FINA</v>
          </cell>
        </row>
        <row r="237">
          <cell r="A237" t="str">
            <v>26</v>
          </cell>
          <cell r="B237" t="str">
            <v>D</v>
          </cell>
          <cell r="C237" t="str">
            <v>O</v>
          </cell>
          <cell r="D237" t="str">
            <v>I</v>
          </cell>
          <cell r="E237" t="str">
            <v xml:space="preserve"> </v>
          </cell>
          <cell r="F237" t="str">
            <v xml:space="preserve"> </v>
          </cell>
          <cell r="G237" t="str">
            <v>824</v>
          </cell>
          <cell r="H237" t="str">
            <v>33586</v>
          </cell>
          <cell r="I237" t="str">
            <v>040</v>
          </cell>
          <cell r="J237" t="str">
            <v>BEAULIEU</v>
          </cell>
          <cell r="K237" t="str">
            <v>FINA</v>
          </cell>
          <cell r="L237" t="str">
            <v>2018</v>
          </cell>
          <cell r="M237">
            <v>1026000</v>
          </cell>
          <cell r="N237">
            <v>3938188.93</v>
          </cell>
          <cell r="O237">
            <v>0</v>
          </cell>
          <cell r="P237">
            <v>4964188.93</v>
          </cell>
          <cell r="Q237">
            <v>0</v>
          </cell>
          <cell r="R237">
            <v>0</v>
          </cell>
          <cell r="S237">
            <v>0</v>
          </cell>
          <cell r="T237" t="str">
            <v>2018- - -824-33586-040-BEAULIEU-FINA</v>
          </cell>
        </row>
        <row r="238">
          <cell r="A238" t="str">
            <v>26</v>
          </cell>
          <cell r="B238" t="str">
            <v>D</v>
          </cell>
          <cell r="C238" t="str">
            <v>O</v>
          </cell>
          <cell r="D238" t="str">
            <v>I</v>
          </cell>
          <cell r="E238" t="str">
            <v xml:space="preserve"> </v>
          </cell>
          <cell r="F238" t="str">
            <v xml:space="preserve"> </v>
          </cell>
          <cell r="G238" t="str">
            <v>824</v>
          </cell>
          <cell r="H238" t="str">
            <v>33586</v>
          </cell>
          <cell r="I238" t="str">
            <v>040</v>
          </cell>
          <cell r="J238" t="str">
            <v>CM101</v>
          </cell>
          <cell r="K238" t="str">
            <v>FINA</v>
          </cell>
          <cell r="L238" t="str">
            <v>2014</v>
          </cell>
          <cell r="M238">
            <v>1500</v>
          </cell>
          <cell r="N238">
            <v>9118.24</v>
          </cell>
          <cell r="O238">
            <v>0</v>
          </cell>
          <cell r="P238">
            <v>10618.24</v>
          </cell>
          <cell r="Q238">
            <v>0</v>
          </cell>
          <cell r="R238">
            <v>10603.05</v>
          </cell>
          <cell r="S238">
            <v>0</v>
          </cell>
          <cell r="T238" t="str">
            <v>2018- - -824-33586-040-CM101-FINA</v>
          </cell>
        </row>
        <row r="239">
          <cell r="A239" t="str">
            <v>26</v>
          </cell>
          <cell r="B239" t="str">
            <v>D</v>
          </cell>
          <cell r="C239" t="str">
            <v>O</v>
          </cell>
          <cell r="D239" t="str">
            <v>I</v>
          </cell>
          <cell r="E239" t="str">
            <v xml:space="preserve"> </v>
          </cell>
          <cell r="F239" t="str">
            <v xml:space="preserve"> </v>
          </cell>
          <cell r="G239" t="str">
            <v>824</v>
          </cell>
          <cell r="H239" t="str">
            <v>33586</v>
          </cell>
          <cell r="I239" t="str">
            <v>040</v>
          </cell>
          <cell r="J239" t="str">
            <v>CM101</v>
          </cell>
          <cell r="K239" t="str">
            <v>FINA</v>
          </cell>
          <cell r="L239" t="str">
            <v>2015</v>
          </cell>
          <cell r="M239">
            <v>1500</v>
          </cell>
          <cell r="N239">
            <v>10603.05</v>
          </cell>
          <cell r="O239">
            <v>0</v>
          </cell>
          <cell r="P239">
            <v>12103.05</v>
          </cell>
          <cell r="Q239">
            <v>0</v>
          </cell>
          <cell r="R239">
            <v>11979.95</v>
          </cell>
          <cell r="S239">
            <v>0</v>
          </cell>
          <cell r="T239" t="str">
            <v>2018- - -824-33586-040-CM101-FINA</v>
          </cell>
        </row>
        <row r="240">
          <cell r="A240" t="str">
            <v>26</v>
          </cell>
          <cell r="B240" t="str">
            <v>D</v>
          </cell>
          <cell r="C240" t="str">
            <v>O</v>
          </cell>
          <cell r="D240" t="str">
            <v>I</v>
          </cell>
          <cell r="E240" t="str">
            <v xml:space="preserve"> </v>
          </cell>
          <cell r="F240" t="str">
            <v xml:space="preserve"> </v>
          </cell>
          <cell r="G240" t="str">
            <v>824</v>
          </cell>
          <cell r="H240" t="str">
            <v>33586</v>
          </cell>
          <cell r="I240" t="str">
            <v>040</v>
          </cell>
          <cell r="J240" t="str">
            <v>CM101</v>
          </cell>
          <cell r="K240" t="str">
            <v>FINA</v>
          </cell>
          <cell r="L240" t="str">
            <v>2016</v>
          </cell>
          <cell r="M240">
            <v>1500</v>
          </cell>
          <cell r="N240">
            <v>11979.95</v>
          </cell>
          <cell r="O240">
            <v>0</v>
          </cell>
          <cell r="P240">
            <v>13479.95</v>
          </cell>
          <cell r="Q240">
            <v>0</v>
          </cell>
          <cell r="R240">
            <v>13261.96</v>
          </cell>
          <cell r="S240">
            <v>0</v>
          </cell>
          <cell r="T240" t="str">
            <v>2018- - -824-33586-040-CM101-FINA</v>
          </cell>
        </row>
        <row r="241">
          <cell r="A241" t="str">
            <v>26</v>
          </cell>
          <cell r="B241" t="str">
            <v>D</v>
          </cell>
          <cell r="C241" t="str">
            <v>O</v>
          </cell>
          <cell r="D241" t="str">
            <v>I</v>
          </cell>
          <cell r="E241" t="str">
            <v xml:space="preserve"> </v>
          </cell>
          <cell r="F241" t="str">
            <v xml:space="preserve"> </v>
          </cell>
          <cell r="G241" t="str">
            <v>824</v>
          </cell>
          <cell r="H241" t="str">
            <v>33586</v>
          </cell>
          <cell r="I241" t="str">
            <v>040</v>
          </cell>
          <cell r="J241" t="str">
            <v>CM101</v>
          </cell>
          <cell r="K241" t="str">
            <v>FINA</v>
          </cell>
          <cell r="L241" t="str">
            <v>2017</v>
          </cell>
          <cell r="M241">
            <v>1180.6199999999999</v>
          </cell>
          <cell r="N241">
            <v>0</v>
          </cell>
          <cell r="O241">
            <v>0</v>
          </cell>
          <cell r="P241">
            <v>1180.6199999999999</v>
          </cell>
          <cell r="Q241">
            <v>0</v>
          </cell>
          <cell r="R241">
            <v>0</v>
          </cell>
          <cell r="S241">
            <v>0</v>
          </cell>
          <cell r="T241" t="str">
            <v>2018- - -824-33586-040-CM101-FINA</v>
          </cell>
        </row>
        <row r="242">
          <cell r="A242" t="str">
            <v>26</v>
          </cell>
          <cell r="B242" t="str">
            <v>D</v>
          </cell>
          <cell r="C242" t="str">
            <v>O</v>
          </cell>
          <cell r="D242" t="str">
            <v>I</v>
          </cell>
          <cell r="E242" t="str">
            <v xml:space="preserve"> </v>
          </cell>
          <cell r="F242" t="str">
            <v xml:space="preserve"> </v>
          </cell>
          <cell r="G242" t="str">
            <v>824</v>
          </cell>
          <cell r="H242" t="str">
            <v>33586</v>
          </cell>
          <cell r="I242" t="str">
            <v>040</v>
          </cell>
          <cell r="J242" t="str">
            <v>CM101</v>
          </cell>
          <cell r="K242" t="str">
            <v>FINA</v>
          </cell>
          <cell r="L242" t="str">
            <v>2018</v>
          </cell>
          <cell r="M242">
            <v>1500</v>
          </cell>
          <cell r="N242">
            <v>13261.96</v>
          </cell>
          <cell r="O242">
            <v>0</v>
          </cell>
          <cell r="P242">
            <v>14761.96</v>
          </cell>
          <cell r="Q242">
            <v>0</v>
          </cell>
          <cell r="R242">
            <v>0</v>
          </cell>
          <cell r="S242">
            <v>0</v>
          </cell>
          <cell r="T242" t="str">
            <v>2018- - -824-33586-040-CM101-FINA</v>
          </cell>
        </row>
        <row r="243">
          <cell r="A243" t="str">
            <v>26</v>
          </cell>
          <cell r="B243" t="str">
            <v>D</v>
          </cell>
          <cell r="C243" t="str">
            <v>O</v>
          </cell>
          <cell r="D243" t="str">
            <v>I</v>
          </cell>
          <cell r="E243" t="str">
            <v xml:space="preserve"> </v>
          </cell>
          <cell r="F243" t="str">
            <v xml:space="preserve"> </v>
          </cell>
          <cell r="G243" t="str">
            <v>824</v>
          </cell>
          <cell r="H243" t="str">
            <v>3555</v>
          </cell>
          <cell r="I243" t="str">
            <v>040</v>
          </cell>
          <cell r="J243" t="str">
            <v>CM101</v>
          </cell>
          <cell r="K243" t="str">
            <v xml:space="preserve"> </v>
          </cell>
          <cell r="L243" t="str">
            <v>2014</v>
          </cell>
          <cell r="M243">
            <v>1500</v>
          </cell>
          <cell r="N243">
            <v>0</v>
          </cell>
          <cell r="O243">
            <v>0</v>
          </cell>
          <cell r="P243">
            <v>1500</v>
          </cell>
          <cell r="Q243">
            <v>0</v>
          </cell>
          <cell r="R243">
            <v>0</v>
          </cell>
          <cell r="S243">
            <v>0</v>
          </cell>
          <cell r="T243" t="str">
            <v xml:space="preserve">2018- - -824-3555-040-CM101- </v>
          </cell>
        </row>
        <row r="244">
          <cell r="A244" t="str">
            <v>26</v>
          </cell>
          <cell r="B244" t="str">
            <v>D</v>
          </cell>
          <cell r="C244" t="str">
            <v>O</v>
          </cell>
          <cell r="D244" t="str">
            <v>I</v>
          </cell>
          <cell r="E244" t="str">
            <v xml:space="preserve"> </v>
          </cell>
          <cell r="F244" t="str">
            <v xml:space="preserve"> </v>
          </cell>
          <cell r="G244" t="str">
            <v>824</v>
          </cell>
          <cell r="H244" t="str">
            <v>3555</v>
          </cell>
          <cell r="I244" t="str">
            <v>040</v>
          </cell>
          <cell r="J244" t="str">
            <v>BEAULIEU</v>
          </cell>
          <cell r="K244" t="str">
            <v>FINA</v>
          </cell>
          <cell r="L244" t="str">
            <v>2014</v>
          </cell>
          <cell r="M244">
            <v>1981000</v>
          </cell>
          <cell r="N244">
            <v>0</v>
          </cell>
          <cell r="O244">
            <v>0</v>
          </cell>
          <cell r="P244">
            <v>1981000</v>
          </cell>
          <cell r="Q244">
            <v>0</v>
          </cell>
          <cell r="R244">
            <v>0</v>
          </cell>
          <cell r="S244">
            <v>0</v>
          </cell>
          <cell r="T244" t="str">
            <v>2018- - -824-3555-040-BEAULIEU-FINA</v>
          </cell>
        </row>
        <row r="245">
          <cell r="A245" t="str">
            <v>26</v>
          </cell>
          <cell r="B245" t="str">
            <v>D</v>
          </cell>
          <cell r="C245" t="str">
            <v>O</v>
          </cell>
          <cell r="D245" t="str">
            <v>I</v>
          </cell>
          <cell r="E245" t="str">
            <v xml:space="preserve"> </v>
          </cell>
          <cell r="F245" t="str">
            <v xml:space="preserve"> </v>
          </cell>
          <cell r="G245" t="str">
            <v>824</v>
          </cell>
          <cell r="H245" t="str">
            <v>3555</v>
          </cell>
          <cell r="I245" t="str">
            <v>040</v>
          </cell>
          <cell r="J245" t="str">
            <v>BEAULIEU</v>
          </cell>
          <cell r="K245" t="str">
            <v>FINA</v>
          </cell>
          <cell r="L245" t="str">
            <v>2015</v>
          </cell>
          <cell r="M245">
            <v>5840680</v>
          </cell>
          <cell r="N245">
            <v>0</v>
          </cell>
          <cell r="O245">
            <v>0</v>
          </cell>
          <cell r="P245">
            <v>5840680</v>
          </cell>
          <cell r="Q245">
            <v>0</v>
          </cell>
          <cell r="R245">
            <v>1418877.43</v>
          </cell>
          <cell r="S245">
            <v>0</v>
          </cell>
          <cell r="T245" t="str">
            <v>2018- - -824-3555-040-BEAULIEU-FINA</v>
          </cell>
        </row>
        <row r="246">
          <cell r="A246" t="str">
            <v>26</v>
          </cell>
          <cell r="B246" t="str">
            <v>D</v>
          </cell>
          <cell r="C246" t="str">
            <v>O</v>
          </cell>
          <cell r="D246" t="str">
            <v>I</v>
          </cell>
          <cell r="E246" t="str">
            <v xml:space="preserve"> </v>
          </cell>
          <cell r="F246" t="str">
            <v xml:space="preserve"> </v>
          </cell>
          <cell r="G246" t="str">
            <v>824</v>
          </cell>
          <cell r="H246" t="str">
            <v>3555</v>
          </cell>
          <cell r="I246" t="str">
            <v>040</v>
          </cell>
          <cell r="J246" t="str">
            <v>BEAULIEU</v>
          </cell>
          <cell r="K246" t="str">
            <v>FINA</v>
          </cell>
          <cell r="L246" t="str">
            <v>2016</v>
          </cell>
          <cell r="M246">
            <v>4290783</v>
          </cell>
          <cell r="N246">
            <v>0</v>
          </cell>
          <cell r="O246">
            <v>0</v>
          </cell>
          <cell r="P246">
            <v>4290783</v>
          </cell>
          <cell r="Q246">
            <v>0</v>
          </cell>
          <cell r="R246">
            <v>2994476.88</v>
          </cell>
          <cell r="S246">
            <v>0</v>
          </cell>
          <cell r="T246" t="str">
            <v>2018- - -824-3555-040-BEAULIEU-FINA</v>
          </cell>
        </row>
        <row r="247">
          <cell r="A247" t="str">
            <v>26</v>
          </cell>
          <cell r="B247" t="str">
            <v>D</v>
          </cell>
          <cell r="C247" t="str">
            <v>O</v>
          </cell>
          <cell r="D247" t="str">
            <v>I</v>
          </cell>
          <cell r="E247" t="str">
            <v xml:space="preserve"> </v>
          </cell>
          <cell r="F247" t="str">
            <v xml:space="preserve"> </v>
          </cell>
          <cell r="G247" t="str">
            <v>824</v>
          </cell>
          <cell r="H247" t="str">
            <v>3555</v>
          </cell>
          <cell r="I247" t="str">
            <v>040</v>
          </cell>
          <cell r="J247" t="str">
            <v>BEAULIEU</v>
          </cell>
          <cell r="K247" t="str">
            <v>FINA</v>
          </cell>
          <cell r="L247" t="str">
            <v>2017</v>
          </cell>
          <cell r="M247">
            <v>2500000</v>
          </cell>
          <cell r="N247">
            <v>0</v>
          </cell>
          <cell r="O247">
            <v>0</v>
          </cell>
          <cell r="P247">
            <v>2500000</v>
          </cell>
          <cell r="Q247">
            <v>0</v>
          </cell>
          <cell r="R247">
            <v>0</v>
          </cell>
          <cell r="S247">
            <v>0</v>
          </cell>
          <cell r="T247" t="str">
            <v>2018- - -824-3555-040-BEAULIEU-FINA</v>
          </cell>
        </row>
        <row r="248">
          <cell r="A248" t="str">
            <v>26</v>
          </cell>
          <cell r="B248" t="str">
            <v>D</v>
          </cell>
          <cell r="C248" t="str">
            <v>O</v>
          </cell>
          <cell r="D248" t="str">
            <v>I</v>
          </cell>
          <cell r="E248" t="str">
            <v xml:space="preserve"> </v>
          </cell>
          <cell r="F248" t="str">
            <v xml:space="preserve"> </v>
          </cell>
          <cell r="G248" t="str">
            <v>824</v>
          </cell>
          <cell r="H248" t="str">
            <v>3555</v>
          </cell>
          <cell r="I248" t="str">
            <v>040</v>
          </cell>
          <cell r="J248" t="str">
            <v>BEAULIEU</v>
          </cell>
          <cell r="K248" t="str">
            <v>FINA</v>
          </cell>
          <cell r="L248" t="str">
            <v>2018</v>
          </cell>
          <cell r="M248">
            <v>603589</v>
          </cell>
          <cell r="N248">
            <v>0</v>
          </cell>
          <cell r="O248">
            <v>0</v>
          </cell>
          <cell r="P248">
            <v>603589</v>
          </cell>
          <cell r="Q248">
            <v>0</v>
          </cell>
          <cell r="R248">
            <v>0</v>
          </cell>
          <cell r="S248">
            <v>0</v>
          </cell>
          <cell r="T248" t="str">
            <v>2018- - -824-3555-040-BEAULIEU-FINA</v>
          </cell>
        </row>
        <row r="249">
          <cell r="A249" t="str">
            <v>26</v>
          </cell>
          <cell r="B249" t="str">
            <v>R</v>
          </cell>
          <cell r="C249" t="str">
            <v>O</v>
          </cell>
          <cell r="D249" t="str">
            <v>I</v>
          </cell>
          <cell r="E249" t="str">
            <v xml:space="preserve"> </v>
          </cell>
          <cell r="F249" t="str">
            <v xml:space="preserve"> </v>
          </cell>
          <cell r="G249" t="str">
            <v>824</v>
          </cell>
          <cell r="H249" t="str">
            <v>3351</v>
          </cell>
          <cell r="I249" t="str">
            <v>040</v>
          </cell>
          <cell r="J249" t="str">
            <v>BEAULIEU</v>
          </cell>
          <cell r="K249" t="str">
            <v>FINA</v>
          </cell>
          <cell r="L249" t="str">
            <v>2014</v>
          </cell>
          <cell r="M249">
            <v>0</v>
          </cell>
          <cell r="N249">
            <v>10895877.24</v>
          </cell>
          <cell r="O249">
            <v>0</v>
          </cell>
          <cell r="P249">
            <v>10895877.24</v>
          </cell>
          <cell r="Q249">
            <v>0</v>
          </cell>
          <cell r="R249">
            <v>10895877.24</v>
          </cell>
          <cell r="S249">
            <v>0</v>
          </cell>
          <cell r="T249" t="str">
            <v>2018- - -824-3351-040-BEAULIEU-FINA</v>
          </cell>
        </row>
        <row r="250">
          <cell r="A250" t="str">
            <v>26</v>
          </cell>
          <cell r="B250" t="str">
            <v>R</v>
          </cell>
          <cell r="C250" t="str">
            <v>O</v>
          </cell>
          <cell r="D250" t="str">
            <v>I</v>
          </cell>
          <cell r="E250" t="str">
            <v xml:space="preserve"> </v>
          </cell>
          <cell r="F250" t="str">
            <v xml:space="preserve"> </v>
          </cell>
          <cell r="G250" t="str">
            <v>824</v>
          </cell>
          <cell r="H250" t="str">
            <v>3351</v>
          </cell>
          <cell r="I250" t="str">
            <v>040</v>
          </cell>
          <cell r="J250" t="str">
            <v>BEAULIEU</v>
          </cell>
          <cell r="K250" t="str">
            <v>FINA</v>
          </cell>
          <cell r="L250" t="str">
            <v>2015</v>
          </cell>
          <cell r="M250">
            <v>0</v>
          </cell>
          <cell r="N250">
            <v>15157152.880000001</v>
          </cell>
          <cell r="O250">
            <v>0</v>
          </cell>
          <cell r="P250">
            <v>15157152.880000001</v>
          </cell>
          <cell r="Q250">
            <v>0</v>
          </cell>
          <cell r="R250">
            <v>15157152.880000001</v>
          </cell>
          <cell r="S250">
            <v>0</v>
          </cell>
          <cell r="T250" t="str">
            <v>2018- - -824-3351-040-BEAULIEU-FINA</v>
          </cell>
        </row>
        <row r="251">
          <cell r="A251" t="str">
            <v>26</v>
          </cell>
          <cell r="B251" t="str">
            <v>R</v>
          </cell>
          <cell r="C251" t="str">
            <v>O</v>
          </cell>
          <cell r="D251" t="str">
            <v>I</v>
          </cell>
          <cell r="E251" t="str">
            <v xml:space="preserve"> </v>
          </cell>
          <cell r="F251" t="str">
            <v xml:space="preserve"> </v>
          </cell>
          <cell r="G251" t="str">
            <v>824</v>
          </cell>
          <cell r="H251" t="str">
            <v>3351</v>
          </cell>
          <cell r="I251" t="str">
            <v>040</v>
          </cell>
          <cell r="J251" t="str">
            <v>BEAULIEU</v>
          </cell>
          <cell r="K251" t="str">
            <v>FINA</v>
          </cell>
          <cell r="L251" t="str">
            <v>2016</v>
          </cell>
          <cell r="M251">
            <v>0</v>
          </cell>
          <cell r="N251">
            <v>16372150.51</v>
          </cell>
          <cell r="O251">
            <v>0</v>
          </cell>
          <cell r="P251">
            <v>16372150.51</v>
          </cell>
          <cell r="Q251">
            <v>0</v>
          </cell>
          <cell r="R251">
            <v>16372150.51</v>
          </cell>
          <cell r="S251">
            <v>0</v>
          </cell>
          <cell r="T251" t="str">
            <v>2018- - -824-3351-040-BEAULIEU-FINA</v>
          </cell>
        </row>
        <row r="252">
          <cell r="A252" t="str">
            <v>26</v>
          </cell>
          <cell r="B252" t="str">
            <v>R</v>
          </cell>
          <cell r="C252" t="str">
            <v>O</v>
          </cell>
          <cell r="D252" t="str">
            <v>I</v>
          </cell>
          <cell r="E252" t="str">
            <v xml:space="preserve"> </v>
          </cell>
          <cell r="F252" t="str">
            <v xml:space="preserve"> </v>
          </cell>
          <cell r="G252" t="str">
            <v>824</v>
          </cell>
          <cell r="H252" t="str">
            <v>3351</v>
          </cell>
          <cell r="I252" t="str">
            <v>040</v>
          </cell>
          <cell r="J252" t="str">
            <v>BEAULIEU</v>
          </cell>
          <cell r="K252" t="str">
            <v>FINA</v>
          </cell>
          <cell r="L252" t="str">
            <v>2018</v>
          </cell>
          <cell r="M252">
            <v>0</v>
          </cell>
          <cell r="N252">
            <v>16372150.51</v>
          </cell>
          <cell r="O252">
            <v>0</v>
          </cell>
          <cell r="P252">
            <v>16372150.51</v>
          </cell>
          <cell r="Q252">
            <v>0</v>
          </cell>
          <cell r="R252">
            <v>0</v>
          </cell>
          <cell r="S252">
            <v>0</v>
          </cell>
          <cell r="T252" t="str">
            <v>2018- - -824-3351-040-BEAULIEU-FINA</v>
          </cell>
        </row>
        <row r="253">
          <cell r="A253" t="str">
            <v>26</v>
          </cell>
          <cell r="B253" t="str">
            <v>R</v>
          </cell>
          <cell r="C253" t="str">
            <v>O</v>
          </cell>
          <cell r="D253" t="str">
            <v>I</v>
          </cell>
          <cell r="E253" t="str">
            <v xml:space="preserve"> </v>
          </cell>
          <cell r="F253" t="str">
            <v xml:space="preserve"> </v>
          </cell>
          <cell r="G253" t="str">
            <v>824</v>
          </cell>
          <cell r="H253" t="str">
            <v>3351</v>
          </cell>
          <cell r="I253" t="str">
            <v>040</v>
          </cell>
          <cell r="J253" t="str">
            <v>CM101</v>
          </cell>
          <cell r="K253" t="str">
            <v>FINA</v>
          </cell>
          <cell r="L253" t="str">
            <v>2014</v>
          </cell>
          <cell r="M253">
            <v>0</v>
          </cell>
          <cell r="N253">
            <v>772286.11</v>
          </cell>
          <cell r="O253">
            <v>0</v>
          </cell>
          <cell r="P253">
            <v>772286.11</v>
          </cell>
          <cell r="Q253">
            <v>0</v>
          </cell>
          <cell r="R253">
            <v>772286.11</v>
          </cell>
          <cell r="S253">
            <v>0</v>
          </cell>
          <cell r="T253" t="str">
            <v>2018- - -824-3351-040-CM101-FINA</v>
          </cell>
        </row>
        <row r="254">
          <cell r="A254" t="str">
            <v>26</v>
          </cell>
          <cell r="B254" t="str">
            <v>R</v>
          </cell>
          <cell r="C254" t="str">
            <v>O</v>
          </cell>
          <cell r="D254" t="str">
            <v>I</v>
          </cell>
          <cell r="E254" t="str">
            <v xml:space="preserve"> </v>
          </cell>
          <cell r="F254" t="str">
            <v xml:space="preserve"> </v>
          </cell>
          <cell r="G254" t="str">
            <v>824</v>
          </cell>
          <cell r="H254" t="str">
            <v>3351</v>
          </cell>
          <cell r="I254" t="str">
            <v>040</v>
          </cell>
          <cell r="J254" t="str">
            <v>CM101</v>
          </cell>
          <cell r="K254" t="str">
            <v>FINA</v>
          </cell>
          <cell r="L254" t="str">
            <v>2015</v>
          </cell>
          <cell r="M254">
            <v>0</v>
          </cell>
          <cell r="N254">
            <v>772286.11</v>
          </cell>
          <cell r="O254">
            <v>0</v>
          </cell>
          <cell r="P254">
            <v>772286.11</v>
          </cell>
          <cell r="Q254">
            <v>0</v>
          </cell>
          <cell r="R254">
            <v>772286.11</v>
          </cell>
          <cell r="S254">
            <v>0</v>
          </cell>
          <cell r="T254" t="str">
            <v>2018- - -824-3351-040-CM101-FINA</v>
          </cell>
        </row>
        <row r="255">
          <cell r="A255" t="str">
            <v>26</v>
          </cell>
          <cell r="B255" t="str">
            <v>R</v>
          </cell>
          <cell r="C255" t="str">
            <v>O</v>
          </cell>
          <cell r="D255" t="str">
            <v>I</v>
          </cell>
          <cell r="E255" t="str">
            <v xml:space="preserve"> </v>
          </cell>
          <cell r="F255" t="str">
            <v xml:space="preserve"> </v>
          </cell>
          <cell r="G255" t="str">
            <v>824</v>
          </cell>
          <cell r="H255" t="str">
            <v>3351</v>
          </cell>
          <cell r="I255" t="str">
            <v>040</v>
          </cell>
          <cell r="J255" t="str">
            <v>CM101</v>
          </cell>
          <cell r="K255" t="str">
            <v>FINA</v>
          </cell>
          <cell r="L255" t="str">
            <v>2016</v>
          </cell>
          <cell r="M255">
            <v>0</v>
          </cell>
          <cell r="N255">
            <v>772286.11</v>
          </cell>
          <cell r="O255">
            <v>0</v>
          </cell>
          <cell r="P255">
            <v>772286.11</v>
          </cell>
          <cell r="Q255">
            <v>0</v>
          </cell>
          <cell r="R255">
            <v>772286.11</v>
          </cell>
          <cell r="S255">
            <v>0</v>
          </cell>
          <cell r="T255" t="str">
            <v>2018- - -824-3351-040-CM101-FINA</v>
          </cell>
        </row>
        <row r="256">
          <cell r="A256" t="str">
            <v>26</v>
          </cell>
          <cell r="B256" t="str">
            <v>R</v>
          </cell>
          <cell r="C256" t="str">
            <v>O</v>
          </cell>
          <cell r="D256" t="str">
            <v>I</v>
          </cell>
          <cell r="E256" t="str">
            <v xml:space="preserve"> </v>
          </cell>
          <cell r="F256" t="str">
            <v xml:space="preserve"> </v>
          </cell>
          <cell r="G256" t="str">
            <v>824</v>
          </cell>
          <cell r="H256" t="str">
            <v>3351</v>
          </cell>
          <cell r="I256" t="str">
            <v>040</v>
          </cell>
          <cell r="J256" t="str">
            <v>CM101</v>
          </cell>
          <cell r="K256" t="str">
            <v>FINA</v>
          </cell>
          <cell r="L256" t="str">
            <v>2018</v>
          </cell>
          <cell r="M256">
            <v>0</v>
          </cell>
          <cell r="N256">
            <v>772286.11</v>
          </cell>
          <cell r="O256">
            <v>0</v>
          </cell>
          <cell r="P256">
            <v>772286.11</v>
          </cell>
          <cell r="Q256">
            <v>0</v>
          </cell>
          <cell r="R256">
            <v>0</v>
          </cell>
          <cell r="S256">
            <v>0</v>
          </cell>
          <cell r="T256" t="str">
            <v>2018- - -824-3351-040-CM101-FINA</v>
          </cell>
        </row>
        <row r="257">
          <cell r="A257" t="str">
            <v>26</v>
          </cell>
          <cell r="B257" t="str">
            <v>R</v>
          </cell>
          <cell r="C257" t="str">
            <v>O</v>
          </cell>
          <cell r="D257" t="str">
            <v>I</v>
          </cell>
          <cell r="E257" t="str">
            <v xml:space="preserve"> </v>
          </cell>
          <cell r="F257" t="str">
            <v xml:space="preserve"> </v>
          </cell>
          <cell r="G257" t="str">
            <v>824</v>
          </cell>
          <cell r="H257" t="str">
            <v>3354</v>
          </cell>
          <cell r="I257" t="str">
            <v>040</v>
          </cell>
          <cell r="J257" t="str">
            <v>BEAULIEU</v>
          </cell>
          <cell r="K257" t="str">
            <v>FINA</v>
          </cell>
          <cell r="L257" t="str">
            <v>2014</v>
          </cell>
          <cell r="M257">
            <v>0</v>
          </cell>
          <cell r="N257">
            <v>313253.21999999997</v>
          </cell>
          <cell r="O257">
            <v>0</v>
          </cell>
          <cell r="P257">
            <v>313253.21999999997</v>
          </cell>
          <cell r="Q257">
            <v>0</v>
          </cell>
          <cell r="R257">
            <v>313253.21999999997</v>
          </cell>
          <cell r="S257">
            <v>0</v>
          </cell>
          <cell r="T257" t="str">
            <v>2018- - -824-3354-040-BEAULIEU-FINA</v>
          </cell>
        </row>
        <row r="258">
          <cell r="A258" t="str">
            <v>26</v>
          </cell>
          <cell r="B258" t="str">
            <v>R</v>
          </cell>
          <cell r="C258" t="str">
            <v>O</v>
          </cell>
          <cell r="D258" t="str">
            <v>I</v>
          </cell>
          <cell r="E258" t="str">
            <v xml:space="preserve"> </v>
          </cell>
          <cell r="F258" t="str">
            <v xml:space="preserve"> </v>
          </cell>
          <cell r="G258" t="str">
            <v>824</v>
          </cell>
          <cell r="H258" t="str">
            <v>3354</v>
          </cell>
          <cell r="I258" t="str">
            <v>040</v>
          </cell>
          <cell r="J258" t="str">
            <v>BEAULIEU</v>
          </cell>
          <cell r="K258" t="str">
            <v>FINA</v>
          </cell>
          <cell r="L258" t="str">
            <v>2015</v>
          </cell>
          <cell r="M258">
            <v>0</v>
          </cell>
          <cell r="N258">
            <v>313253.21999999997</v>
          </cell>
          <cell r="O258">
            <v>0</v>
          </cell>
          <cell r="P258">
            <v>313253.21999999997</v>
          </cell>
          <cell r="Q258">
            <v>0</v>
          </cell>
          <cell r="R258">
            <v>313253.21999999997</v>
          </cell>
          <cell r="S258">
            <v>0</v>
          </cell>
          <cell r="T258" t="str">
            <v>2018- - -824-3354-040-BEAULIEU-FINA</v>
          </cell>
        </row>
        <row r="259">
          <cell r="A259" t="str">
            <v>26</v>
          </cell>
          <cell r="B259" t="str">
            <v>R</v>
          </cell>
          <cell r="C259" t="str">
            <v>O</v>
          </cell>
          <cell r="D259" t="str">
            <v>I</v>
          </cell>
          <cell r="E259" t="str">
            <v xml:space="preserve"> </v>
          </cell>
          <cell r="F259" t="str">
            <v xml:space="preserve"> </v>
          </cell>
          <cell r="G259" t="str">
            <v>824</v>
          </cell>
          <cell r="H259" t="str">
            <v>3354</v>
          </cell>
          <cell r="I259" t="str">
            <v>040</v>
          </cell>
          <cell r="J259" t="str">
            <v>BEAULIEU</v>
          </cell>
          <cell r="K259" t="str">
            <v>FINA</v>
          </cell>
          <cell r="L259" t="str">
            <v>2016</v>
          </cell>
          <cell r="M259">
            <v>0</v>
          </cell>
          <cell r="N259">
            <v>313253.21999999997</v>
          </cell>
          <cell r="O259">
            <v>0</v>
          </cell>
          <cell r="P259">
            <v>313253.21999999997</v>
          </cell>
          <cell r="Q259">
            <v>0</v>
          </cell>
          <cell r="R259">
            <v>313253.21999999997</v>
          </cell>
          <cell r="S259">
            <v>0</v>
          </cell>
          <cell r="T259" t="str">
            <v>2018- - -824-3354-040-BEAULIEU-FINA</v>
          </cell>
        </row>
        <row r="260">
          <cell r="A260" t="str">
            <v>26</v>
          </cell>
          <cell r="B260" t="str">
            <v>R</v>
          </cell>
          <cell r="C260" t="str">
            <v>O</v>
          </cell>
          <cell r="D260" t="str">
            <v>I</v>
          </cell>
          <cell r="E260" t="str">
            <v xml:space="preserve"> </v>
          </cell>
          <cell r="F260" t="str">
            <v xml:space="preserve"> </v>
          </cell>
          <cell r="G260" t="str">
            <v>824</v>
          </cell>
          <cell r="H260" t="str">
            <v>3354</v>
          </cell>
          <cell r="I260" t="str">
            <v>040</v>
          </cell>
          <cell r="J260" t="str">
            <v>BEAULIEU</v>
          </cell>
          <cell r="K260" t="str">
            <v>FINA</v>
          </cell>
          <cell r="L260" t="str">
            <v>2018</v>
          </cell>
          <cell r="M260">
            <v>0</v>
          </cell>
          <cell r="N260">
            <v>313253.21999999997</v>
          </cell>
          <cell r="O260">
            <v>0</v>
          </cell>
          <cell r="P260">
            <v>313253.21999999997</v>
          </cell>
          <cell r="Q260">
            <v>0</v>
          </cell>
          <cell r="R260">
            <v>0</v>
          </cell>
          <cell r="S260">
            <v>0</v>
          </cell>
          <cell r="T260" t="str">
            <v>2018- - -824-3354-040-BEAULIEU-FINA</v>
          </cell>
        </row>
        <row r="261">
          <cell r="A261" t="str">
            <v>26</v>
          </cell>
          <cell r="B261" t="str">
            <v>R</v>
          </cell>
          <cell r="C261" t="str">
            <v>O</v>
          </cell>
          <cell r="D261" t="str">
            <v>I</v>
          </cell>
          <cell r="E261" t="str">
            <v xml:space="preserve"> </v>
          </cell>
          <cell r="F261" t="str">
            <v xml:space="preserve"> </v>
          </cell>
          <cell r="G261" t="str">
            <v>824</v>
          </cell>
          <cell r="H261" t="str">
            <v>3354</v>
          </cell>
          <cell r="I261" t="str">
            <v>040</v>
          </cell>
          <cell r="J261" t="str">
            <v>CM101</v>
          </cell>
          <cell r="K261" t="str">
            <v>FINA</v>
          </cell>
          <cell r="L261" t="str">
            <v>2014</v>
          </cell>
          <cell r="M261">
            <v>0</v>
          </cell>
          <cell r="N261">
            <v>75808.02</v>
          </cell>
          <cell r="O261">
            <v>0</v>
          </cell>
          <cell r="P261">
            <v>75808.02</v>
          </cell>
          <cell r="Q261">
            <v>0</v>
          </cell>
          <cell r="R261">
            <v>75808.02</v>
          </cell>
          <cell r="S261">
            <v>0</v>
          </cell>
          <cell r="T261" t="str">
            <v>2018- - -824-3354-040-CM101-FINA</v>
          </cell>
        </row>
        <row r="262">
          <cell r="A262" t="str">
            <v>26</v>
          </cell>
          <cell r="B262" t="str">
            <v>R</v>
          </cell>
          <cell r="C262" t="str">
            <v>O</v>
          </cell>
          <cell r="D262" t="str">
            <v>I</v>
          </cell>
          <cell r="E262" t="str">
            <v xml:space="preserve"> </v>
          </cell>
          <cell r="F262" t="str">
            <v xml:space="preserve"> </v>
          </cell>
          <cell r="G262" t="str">
            <v>824</v>
          </cell>
          <cell r="H262" t="str">
            <v>3354</v>
          </cell>
          <cell r="I262" t="str">
            <v>040</v>
          </cell>
          <cell r="J262" t="str">
            <v>CM101</v>
          </cell>
          <cell r="K262" t="str">
            <v>FINA</v>
          </cell>
          <cell r="L262" t="str">
            <v>2015</v>
          </cell>
          <cell r="M262">
            <v>0</v>
          </cell>
          <cell r="N262">
            <v>75808.02</v>
          </cell>
          <cell r="O262">
            <v>0</v>
          </cell>
          <cell r="P262">
            <v>75808.02</v>
          </cell>
          <cell r="Q262">
            <v>0</v>
          </cell>
          <cell r="R262">
            <v>75808.02</v>
          </cell>
          <cell r="S262">
            <v>0</v>
          </cell>
          <cell r="T262" t="str">
            <v>2018- - -824-3354-040-CM101-FINA</v>
          </cell>
        </row>
        <row r="263">
          <cell r="A263" t="str">
            <v>26</v>
          </cell>
          <cell r="B263" t="str">
            <v>R</v>
          </cell>
          <cell r="C263" t="str">
            <v>O</v>
          </cell>
          <cell r="D263" t="str">
            <v>I</v>
          </cell>
          <cell r="E263" t="str">
            <v xml:space="preserve"> </v>
          </cell>
          <cell r="F263" t="str">
            <v xml:space="preserve"> </v>
          </cell>
          <cell r="G263" t="str">
            <v>824</v>
          </cell>
          <cell r="H263" t="str">
            <v>3354</v>
          </cell>
          <cell r="I263" t="str">
            <v>040</v>
          </cell>
          <cell r="J263" t="str">
            <v>CM101</v>
          </cell>
          <cell r="K263" t="str">
            <v>FINA</v>
          </cell>
          <cell r="L263" t="str">
            <v>2016</v>
          </cell>
          <cell r="M263">
            <v>0</v>
          </cell>
          <cell r="N263">
            <v>75808.02</v>
          </cell>
          <cell r="O263">
            <v>0</v>
          </cell>
          <cell r="P263">
            <v>75808.02</v>
          </cell>
          <cell r="Q263">
            <v>0</v>
          </cell>
          <cell r="R263">
            <v>75808.02</v>
          </cell>
          <cell r="S263">
            <v>0</v>
          </cell>
          <cell r="T263" t="str">
            <v>2018- - -824-3354-040-CM101-FINA</v>
          </cell>
        </row>
        <row r="264">
          <cell r="A264" t="str">
            <v>26</v>
          </cell>
          <cell r="B264" t="str">
            <v>R</v>
          </cell>
          <cell r="C264" t="str">
            <v>O</v>
          </cell>
          <cell r="D264" t="str">
            <v>I</v>
          </cell>
          <cell r="E264" t="str">
            <v xml:space="preserve"> </v>
          </cell>
          <cell r="F264" t="str">
            <v xml:space="preserve"> </v>
          </cell>
          <cell r="G264" t="str">
            <v>824</v>
          </cell>
          <cell r="H264" t="str">
            <v>3354</v>
          </cell>
          <cell r="I264" t="str">
            <v>040</v>
          </cell>
          <cell r="J264" t="str">
            <v>CM101</v>
          </cell>
          <cell r="K264" t="str">
            <v>FINA</v>
          </cell>
          <cell r="L264" t="str">
            <v>2018</v>
          </cell>
          <cell r="M264">
            <v>0</v>
          </cell>
          <cell r="N264">
            <v>75808.02</v>
          </cell>
          <cell r="O264">
            <v>0</v>
          </cell>
          <cell r="P264">
            <v>75808.02</v>
          </cell>
          <cell r="Q264">
            <v>0</v>
          </cell>
          <cell r="R264">
            <v>0</v>
          </cell>
          <cell r="S264">
            <v>0</v>
          </cell>
          <cell r="T264" t="str">
            <v>2018- - -824-3354-040-CM101-FINA</v>
          </cell>
        </row>
        <row r="265">
          <cell r="A265" t="str">
            <v>26</v>
          </cell>
          <cell r="B265" t="str">
            <v>R</v>
          </cell>
          <cell r="C265" t="str">
            <v>O</v>
          </cell>
          <cell r="D265" t="str">
            <v>I</v>
          </cell>
          <cell r="E265" t="str">
            <v xml:space="preserve"> </v>
          </cell>
          <cell r="F265" t="str">
            <v xml:space="preserve"> </v>
          </cell>
          <cell r="G265" t="str">
            <v>824</v>
          </cell>
          <cell r="H265" t="str">
            <v>3355</v>
          </cell>
          <cell r="I265" t="str">
            <v>040</v>
          </cell>
          <cell r="J265" t="str">
            <v>BEAULIEU</v>
          </cell>
          <cell r="K265" t="str">
            <v>FINA</v>
          </cell>
          <cell r="L265" t="str">
            <v>2014</v>
          </cell>
          <cell r="M265">
            <v>0</v>
          </cell>
          <cell r="N265">
            <v>17672204.43</v>
          </cell>
          <cell r="O265">
            <v>0</v>
          </cell>
          <cell r="P265">
            <v>17672204.43</v>
          </cell>
          <cell r="Q265">
            <v>0</v>
          </cell>
          <cell r="R265">
            <v>17672204.43</v>
          </cell>
          <cell r="S265">
            <v>0</v>
          </cell>
          <cell r="T265" t="str">
            <v>2018- - -824-3355-040-BEAULIEU-FINA</v>
          </cell>
        </row>
        <row r="266">
          <cell r="A266" t="str">
            <v>26</v>
          </cell>
          <cell r="B266" t="str">
            <v>R</v>
          </cell>
          <cell r="C266" t="str">
            <v>O</v>
          </cell>
          <cell r="D266" t="str">
            <v>I</v>
          </cell>
          <cell r="E266" t="str">
            <v xml:space="preserve"> </v>
          </cell>
          <cell r="F266" t="str">
            <v xml:space="preserve"> </v>
          </cell>
          <cell r="G266" t="str">
            <v>824</v>
          </cell>
          <cell r="H266" t="str">
            <v>3355</v>
          </cell>
          <cell r="I266" t="str">
            <v>040</v>
          </cell>
          <cell r="J266" t="str">
            <v>BEAULIEU</v>
          </cell>
          <cell r="K266" t="str">
            <v>FINA</v>
          </cell>
          <cell r="L266" t="str">
            <v>2015</v>
          </cell>
          <cell r="M266">
            <v>0</v>
          </cell>
          <cell r="N266">
            <v>20176498.600000001</v>
          </cell>
          <cell r="O266">
            <v>0</v>
          </cell>
          <cell r="P266">
            <v>20176498.600000001</v>
          </cell>
          <cell r="Q266">
            <v>0</v>
          </cell>
          <cell r="R266">
            <v>20176498.600000001</v>
          </cell>
          <cell r="S266">
            <v>0</v>
          </cell>
          <cell r="T266" t="str">
            <v>2018- - -824-3355-040-BEAULIEU-FINA</v>
          </cell>
        </row>
        <row r="267">
          <cell r="A267" t="str">
            <v>26</v>
          </cell>
          <cell r="B267" t="str">
            <v>R</v>
          </cell>
          <cell r="C267" t="str">
            <v>O</v>
          </cell>
          <cell r="D267" t="str">
            <v>I</v>
          </cell>
          <cell r="E267" t="str">
            <v xml:space="preserve"> </v>
          </cell>
          <cell r="F267" t="str">
            <v xml:space="preserve"> </v>
          </cell>
          <cell r="G267" t="str">
            <v>824</v>
          </cell>
          <cell r="H267" t="str">
            <v>3355</v>
          </cell>
          <cell r="I267" t="str">
            <v>040</v>
          </cell>
          <cell r="J267" t="str">
            <v>BEAULIEU</v>
          </cell>
          <cell r="K267" t="str">
            <v>FINA</v>
          </cell>
          <cell r="L267" t="str">
            <v>2016</v>
          </cell>
          <cell r="M267">
            <v>0</v>
          </cell>
          <cell r="N267">
            <v>22391959.809999999</v>
          </cell>
          <cell r="O267">
            <v>0</v>
          </cell>
          <cell r="P267">
            <v>22391959.809999999</v>
          </cell>
          <cell r="Q267">
            <v>0</v>
          </cell>
          <cell r="R267">
            <v>22391959.809999999</v>
          </cell>
          <cell r="S267">
            <v>0</v>
          </cell>
          <cell r="T267" t="str">
            <v>2018- - -824-3355-040-BEAULIEU-FINA</v>
          </cell>
        </row>
        <row r="268">
          <cell r="A268" t="str">
            <v>26</v>
          </cell>
          <cell r="B268" t="str">
            <v>R</v>
          </cell>
          <cell r="C268" t="str">
            <v>O</v>
          </cell>
          <cell r="D268" t="str">
            <v>I</v>
          </cell>
          <cell r="E268" t="str">
            <v xml:space="preserve"> </v>
          </cell>
          <cell r="F268" t="str">
            <v xml:space="preserve"> </v>
          </cell>
          <cell r="G268" t="str">
            <v>824</v>
          </cell>
          <cell r="H268" t="str">
            <v>3355</v>
          </cell>
          <cell r="I268" t="str">
            <v>040</v>
          </cell>
          <cell r="J268" t="str">
            <v>BEAULIEU</v>
          </cell>
          <cell r="K268" t="str">
            <v>FINA</v>
          </cell>
          <cell r="L268" t="str">
            <v>2018</v>
          </cell>
          <cell r="M268">
            <v>0</v>
          </cell>
          <cell r="N268">
            <v>22391959.809999999</v>
          </cell>
          <cell r="O268">
            <v>0</v>
          </cell>
          <cell r="P268">
            <v>22391959.809999999</v>
          </cell>
          <cell r="Q268">
            <v>0</v>
          </cell>
          <cell r="R268">
            <v>0</v>
          </cell>
          <cell r="S268">
            <v>0</v>
          </cell>
          <cell r="T268" t="str">
            <v>2018- - -824-3355-040-BEAULIEU-FINA</v>
          </cell>
        </row>
        <row r="269">
          <cell r="A269" t="str">
            <v>26</v>
          </cell>
          <cell r="B269" t="str">
            <v>R</v>
          </cell>
          <cell r="C269" t="str">
            <v>O</v>
          </cell>
          <cell r="D269" t="str">
            <v>I</v>
          </cell>
          <cell r="E269" t="str">
            <v xml:space="preserve"> </v>
          </cell>
          <cell r="F269" t="str">
            <v xml:space="preserve"> </v>
          </cell>
          <cell r="G269" t="str">
            <v>824</v>
          </cell>
          <cell r="H269" t="str">
            <v>3355</v>
          </cell>
          <cell r="I269" t="str">
            <v>040</v>
          </cell>
          <cell r="J269" t="str">
            <v>CM101</v>
          </cell>
          <cell r="K269" t="str">
            <v>FINA</v>
          </cell>
          <cell r="L269" t="str">
            <v>2014</v>
          </cell>
          <cell r="M269">
            <v>0</v>
          </cell>
          <cell r="N269">
            <v>1778836.36</v>
          </cell>
          <cell r="O269">
            <v>0</v>
          </cell>
          <cell r="P269">
            <v>1778836.36</v>
          </cell>
          <cell r="Q269">
            <v>0</v>
          </cell>
          <cell r="R269">
            <v>1778836.36</v>
          </cell>
          <cell r="S269">
            <v>0</v>
          </cell>
          <cell r="T269" t="str">
            <v>2018- - -824-3355-040-CM101-FINA</v>
          </cell>
        </row>
        <row r="270">
          <cell r="A270" t="str">
            <v>26</v>
          </cell>
          <cell r="B270" t="str">
            <v>R</v>
          </cell>
          <cell r="C270" t="str">
            <v>O</v>
          </cell>
          <cell r="D270" t="str">
            <v>I</v>
          </cell>
          <cell r="E270" t="str">
            <v xml:space="preserve"> </v>
          </cell>
          <cell r="F270" t="str">
            <v xml:space="preserve"> </v>
          </cell>
          <cell r="G270" t="str">
            <v>824</v>
          </cell>
          <cell r="H270" t="str">
            <v>3355</v>
          </cell>
          <cell r="I270" t="str">
            <v>040</v>
          </cell>
          <cell r="J270" t="str">
            <v>CM101</v>
          </cell>
          <cell r="K270" t="str">
            <v>FINA</v>
          </cell>
          <cell r="L270" t="str">
            <v>2015</v>
          </cell>
          <cell r="M270">
            <v>0</v>
          </cell>
          <cell r="N270">
            <v>1778836.36</v>
          </cell>
          <cell r="O270">
            <v>0</v>
          </cell>
          <cell r="P270">
            <v>1778836.36</v>
          </cell>
          <cell r="Q270">
            <v>0</v>
          </cell>
          <cell r="R270">
            <v>1778836.36</v>
          </cell>
          <cell r="S270">
            <v>0</v>
          </cell>
          <cell r="T270" t="str">
            <v>2018- - -824-3355-040-CM101-FINA</v>
          </cell>
        </row>
        <row r="271">
          <cell r="A271" t="str">
            <v>26</v>
          </cell>
          <cell r="B271" t="str">
            <v>R</v>
          </cell>
          <cell r="C271" t="str">
            <v>O</v>
          </cell>
          <cell r="D271" t="str">
            <v>I</v>
          </cell>
          <cell r="E271" t="str">
            <v xml:space="preserve"> </v>
          </cell>
          <cell r="F271" t="str">
            <v xml:space="preserve"> </v>
          </cell>
          <cell r="G271" t="str">
            <v>824</v>
          </cell>
          <cell r="H271" t="str">
            <v>3355</v>
          </cell>
          <cell r="I271" t="str">
            <v>040</v>
          </cell>
          <cell r="J271" t="str">
            <v>CM101</v>
          </cell>
          <cell r="K271" t="str">
            <v>FINA</v>
          </cell>
          <cell r="L271" t="str">
            <v>2016</v>
          </cell>
          <cell r="M271">
            <v>0</v>
          </cell>
          <cell r="N271">
            <v>1778836.36</v>
          </cell>
          <cell r="O271">
            <v>0</v>
          </cell>
          <cell r="P271">
            <v>1778836.36</v>
          </cell>
          <cell r="Q271">
            <v>0</v>
          </cell>
          <cell r="R271">
            <v>1778836.36</v>
          </cell>
          <cell r="S271">
            <v>0</v>
          </cell>
          <cell r="T271" t="str">
            <v>2018- - -824-3355-040-CM101-FINA</v>
          </cell>
        </row>
        <row r="272">
          <cell r="A272" t="str">
            <v>26</v>
          </cell>
          <cell r="B272" t="str">
            <v>R</v>
          </cell>
          <cell r="C272" t="str">
            <v>O</v>
          </cell>
          <cell r="D272" t="str">
            <v>I</v>
          </cell>
          <cell r="E272" t="str">
            <v xml:space="preserve"> </v>
          </cell>
          <cell r="F272" t="str">
            <v xml:space="preserve"> </v>
          </cell>
          <cell r="G272" t="str">
            <v>824</v>
          </cell>
          <cell r="H272" t="str">
            <v>3355</v>
          </cell>
          <cell r="I272" t="str">
            <v>040</v>
          </cell>
          <cell r="J272" t="str">
            <v>CM101</v>
          </cell>
          <cell r="K272" t="str">
            <v>FINA</v>
          </cell>
          <cell r="L272" t="str">
            <v>2018</v>
          </cell>
          <cell r="M272">
            <v>0</v>
          </cell>
          <cell r="N272">
            <v>1778836.36</v>
          </cell>
          <cell r="O272">
            <v>0</v>
          </cell>
          <cell r="P272">
            <v>1778836.36</v>
          </cell>
          <cell r="Q272">
            <v>0</v>
          </cell>
          <cell r="R272">
            <v>0</v>
          </cell>
          <cell r="S272">
            <v>0</v>
          </cell>
          <cell r="T272" t="str">
            <v>2018- - -824-3355-040-CM101-FINA</v>
          </cell>
        </row>
        <row r="273">
          <cell r="A273" t="str">
            <v>26</v>
          </cell>
          <cell r="B273" t="str">
            <v>R</v>
          </cell>
          <cell r="C273" t="str">
            <v>O</v>
          </cell>
          <cell r="D273" t="str">
            <v>I</v>
          </cell>
          <cell r="E273" t="str">
            <v xml:space="preserve"> </v>
          </cell>
          <cell r="F273" t="str">
            <v xml:space="preserve"> </v>
          </cell>
          <cell r="G273" t="str">
            <v>824</v>
          </cell>
          <cell r="H273" t="str">
            <v>33581</v>
          </cell>
          <cell r="I273" t="str">
            <v>040</v>
          </cell>
          <cell r="J273" t="str">
            <v>BEAULIEU</v>
          </cell>
          <cell r="K273" t="str">
            <v>FINA</v>
          </cell>
          <cell r="L273" t="str">
            <v>2014</v>
          </cell>
          <cell r="M273">
            <v>0</v>
          </cell>
          <cell r="N273">
            <v>118208.31</v>
          </cell>
          <cell r="O273">
            <v>0</v>
          </cell>
          <cell r="P273">
            <v>118208.31</v>
          </cell>
          <cell r="Q273">
            <v>0</v>
          </cell>
          <cell r="R273">
            <v>118208.31</v>
          </cell>
          <cell r="S273">
            <v>0</v>
          </cell>
          <cell r="T273" t="str">
            <v>2018- - -824-33581-040-BEAULIEU-FINA</v>
          </cell>
        </row>
        <row r="274">
          <cell r="A274" t="str">
            <v>26</v>
          </cell>
          <cell r="B274" t="str">
            <v>R</v>
          </cell>
          <cell r="C274" t="str">
            <v>O</v>
          </cell>
          <cell r="D274" t="str">
            <v>I</v>
          </cell>
          <cell r="E274" t="str">
            <v xml:space="preserve"> </v>
          </cell>
          <cell r="F274" t="str">
            <v xml:space="preserve"> </v>
          </cell>
          <cell r="G274" t="str">
            <v>824</v>
          </cell>
          <cell r="H274" t="str">
            <v>33581</v>
          </cell>
          <cell r="I274" t="str">
            <v>040</v>
          </cell>
          <cell r="J274" t="str">
            <v>BEAULIEU</v>
          </cell>
          <cell r="K274" t="str">
            <v>FINA</v>
          </cell>
          <cell r="L274" t="str">
            <v>2015</v>
          </cell>
          <cell r="M274">
            <v>0</v>
          </cell>
          <cell r="N274">
            <v>162444.20000000001</v>
          </cell>
          <cell r="O274">
            <v>0</v>
          </cell>
          <cell r="P274">
            <v>162444.20000000001</v>
          </cell>
          <cell r="Q274">
            <v>0</v>
          </cell>
          <cell r="R274">
            <v>162444.20000000001</v>
          </cell>
          <cell r="S274">
            <v>0</v>
          </cell>
          <cell r="T274" t="str">
            <v>2018- - -824-33581-040-BEAULIEU-FINA</v>
          </cell>
        </row>
        <row r="275">
          <cell r="A275" t="str">
            <v>26</v>
          </cell>
          <cell r="B275" t="str">
            <v>R</v>
          </cell>
          <cell r="C275" t="str">
            <v>O</v>
          </cell>
          <cell r="D275" t="str">
            <v>I</v>
          </cell>
          <cell r="E275" t="str">
            <v xml:space="preserve"> </v>
          </cell>
          <cell r="F275" t="str">
            <v xml:space="preserve"> </v>
          </cell>
          <cell r="G275" t="str">
            <v>824</v>
          </cell>
          <cell r="H275" t="str">
            <v>33581</v>
          </cell>
          <cell r="I275" t="str">
            <v>040</v>
          </cell>
          <cell r="J275" t="str">
            <v>BEAULIEU</v>
          </cell>
          <cell r="K275" t="str">
            <v>FINA</v>
          </cell>
          <cell r="L275" t="str">
            <v>2016</v>
          </cell>
          <cell r="M275">
            <v>0</v>
          </cell>
          <cell r="N275">
            <v>230982.89</v>
          </cell>
          <cell r="O275">
            <v>0</v>
          </cell>
          <cell r="P275">
            <v>230982.89</v>
          </cell>
          <cell r="Q275">
            <v>0</v>
          </cell>
          <cell r="R275">
            <v>230982.89</v>
          </cell>
          <cell r="S275">
            <v>0</v>
          </cell>
          <cell r="T275" t="str">
            <v>2018- - -824-33581-040-BEAULIEU-FINA</v>
          </cell>
        </row>
        <row r="276">
          <cell r="A276" t="str">
            <v>26</v>
          </cell>
          <cell r="B276" t="str">
            <v>R</v>
          </cell>
          <cell r="C276" t="str">
            <v>O</v>
          </cell>
          <cell r="D276" t="str">
            <v>I</v>
          </cell>
          <cell r="E276" t="str">
            <v xml:space="preserve"> </v>
          </cell>
          <cell r="F276" t="str">
            <v xml:space="preserve"> </v>
          </cell>
          <cell r="G276" t="str">
            <v>824</v>
          </cell>
          <cell r="H276" t="str">
            <v>33581</v>
          </cell>
          <cell r="I276" t="str">
            <v>040</v>
          </cell>
          <cell r="J276" t="str">
            <v>BEAULIEU</v>
          </cell>
          <cell r="K276" t="str">
            <v>FINA</v>
          </cell>
          <cell r="L276" t="str">
            <v>2018</v>
          </cell>
          <cell r="M276">
            <v>0</v>
          </cell>
          <cell r="N276">
            <v>230982.89</v>
          </cell>
          <cell r="O276">
            <v>0</v>
          </cell>
          <cell r="P276">
            <v>230982.89</v>
          </cell>
          <cell r="Q276">
            <v>0</v>
          </cell>
          <cell r="R276">
            <v>0</v>
          </cell>
          <cell r="S276">
            <v>0</v>
          </cell>
          <cell r="T276" t="str">
            <v>2018- - -824-33581-040-BEAULIEU-FINA</v>
          </cell>
        </row>
        <row r="277">
          <cell r="A277" t="str">
            <v>26</v>
          </cell>
          <cell r="B277" t="str">
            <v>R</v>
          </cell>
          <cell r="C277" t="str">
            <v>O</v>
          </cell>
          <cell r="D277" t="str">
            <v>I</v>
          </cell>
          <cell r="E277" t="str">
            <v xml:space="preserve"> </v>
          </cell>
          <cell r="F277" t="str">
            <v xml:space="preserve"> </v>
          </cell>
          <cell r="G277" t="str">
            <v>824</v>
          </cell>
          <cell r="H277" t="str">
            <v>33581</v>
          </cell>
          <cell r="I277" t="str">
            <v>040</v>
          </cell>
          <cell r="J277" t="str">
            <v>CM101</v>
          </cell>
          <cell r="K277" t="str">
            <v>FINA</v>
          </cell>
          <cell r="L277" t="str">
            <v>2014</v>
          </cell>
          <cell r="M277">
            <v>0</v>
          </cell>
          <cell r="N277">
            <v>2368.56</v>
          </cell>
          <cell r="O277">
            <v>0</v>
          </cell>
          <cell r="P277">
            <v>2368.56</v>
          </cell>
          <cell r="Q277">
            <v>0</v>
          </cell>
          <cell r="R277">
            <v>2368.56</v>
          </cell>
          <cell r="S277">
            <v>0</v>
          </cell>
          <cell r="T277" t="str">
            <v>2018- - -824-33581-040-CM101-FINA</v>
          </cell>
        </row>
        <row r="278">
          <cell r="A278" t="str">
            <v>26</v>
          </cell>
          <cell r="B278" t="str">
            <v>R</v>
          </cell>
          <cell r="C278" t="str">
            <v>O</v>
          </cell>
          <cell r="D278" t="str">
            <v>I</v>
          </cell>
          <cell r="E278" t="str">
            <v xml:space="preserve"> </v>
          </cell>
          <cell r="F278" t="str">
            <v xml:space="preserve"> </v>
          </cell>
          <cell r="G278" t="str">
            <v>824</v>
          </cell>
          <cell r="H278" t="str">
            <v>33581</v>
          </cell>
          <cell r="I278" t="str">
            <v>040</v>
          </cell>
          <cell r="J278" t="str">
            <v>CM101</v>
          </cell>
          <cell r="K278" t="str">
            <v>FINA</v>
          </cell>
          <cell r="L278" t="str">
            <v>2015</v>
          </cell>
          <cell r="M278">
            <v>0</v>
          </cell>
          <cell r="N278">
            <v>2368.56</v>
          </cell>
          <cell r="O278">
            <v>0</v>
          </cell>
          <cell r="P278">
            <v>2368.56</v>
          </cell>
          <cell r="Q278">
            <v>0</v>
          </cell>
          <cell r="R278">
            <v>2368.56</v>
          </cell>
          <cell r="S278">
            <v>0</v>
          </cell>
          <cell r="T278" t="str">
            <v>2018- - -824-33581-040-CM101-FINA</v>
          </cell>
        </row>
        <row r="279">
          <cell r="A279" t="str">
            <v>26</v>
          </cell>
          <cell r="B279" t="str">
            <v>R</v>
          </cell>
          <cell r="C279" t="str">
            <v>O</v>
          </cell>
          <cell r="D279" t="str">
            <v>I</v>
          </cell>
          <cell r="E279" t="str">
            <v xml:space="preserve"> </v>
          </cell>
          <cell r="F279" t="str">
            <v xml:space="preserve"> </v>
          </cell>
          <cell r="G279" t="str">
            <v>824</v>
          </cell>
          <cell r="H279" t="str">
            <v>33581</v>
          </cell>
          <cell r="I279" t="str">
            <v>040</v>
          </cell>
          <cell r="J279" t="str">
            <v>CM101</v>
          </cell>
          <cell r="K279" t="str">
            <v>FINA</v>
          </cell>
          <cell r="L279" t="str">
            <v>2016</v>
          </cell>
          <cell r="M279">
            <v>0</v>
          </cell>
          <cell r="N279">
            <v>2368.56</v>
          </cell>
          <cell r="O279">
            <v>0</v>
          </cell>
          <cell r="P279">
            <v>2368.56</v>
          </cell>
          <cell r="Q279">
            <v>0</v>
          </cell>
          <cell r="R279">
            <v>2368.56</v>
          </cell>
          <cell r="S279">
            <v>0</v>
          </cell>
          <cell r="T279" t="str">
            <v>2018- - -824-33581-040-CM101-FINA</v>
          </cell>
        </row>
        <row r="280">
          <cell r="A280" t="str">
            <v>26</v>
          </cell>
          <cell r="B280" t="str">
            <v>R</v>
          </cell>
          <cell r="C280" t="str">
            <v>O</v>
          </cell>
          <cell r="D280" t="str">
            <v>I</v>
          </cell>
          <cell r="E280" t="str">
            <v xml:space="preserve"> </v>
          </cell>
          <cell r="F280" t="str">
            <v xml:space="preserve"> </v>
          </cell>
          <cell r="G280" t="str">
            <v>824</v>
          </cell>
          <cell r="H280" t="str">
            <v>33581</v>
          </cell>
          <cell r="I280" t="str">
            <v>040</v>
          </cell>
          <cell r="J280" t="str">
            <v>CM101</v>
          </cell>
          <cell r="K280" t="str">
            <v>FINA</v>
          </cell>
          <cell r="L280" t="str">
            <v>2018</v>
          </cell>
          <cell r="M280">
            <v>0</v>
          </cell>
          <cell r="N280">
            <v>2368.56</v>
          </cell>
          <cell r="O280">
            <v>0</v>
          </cell>
          <cell r="P280">
            <v>2368.56</v>
          </cell>
          <cell r="Q280">
            <v>0</v>
          </cell>
          <cell r="R280">
            <v>0</v>
          </cell>
          <cell r="S280">
            <v>0</v>
          </cell>
          <cell r="T280" t="str">
            <v>2018- - -824-33581-040-CM101-FINA</v>
          </cell>
        </row>
        <row r="281">
          <cell r="A281" t="str">
            <v>26</v>
          </cell>
          <cell r="B281" t="str">
            <v>R</v>
          </cell>
          <cell r="C281" t="str">
            <v>O</v>
          </cell>
          <cell r="D281" t="str">
            <v>I</v>
          </cell>
          <cell r="E281" t="str">
            <v xml:space="preserve"> </v>
          </cell>
          <cell r="F281" t="str">
            <v xml:space="preserve"> </v>
          </cell>
          <cell r="G281" t="str">
            <v>824</v>
          </cell>
          <cell r="H281" t="str">
            <v>33586</v>
          </cell>
          <cell r="I281" t="str">
            <v>040</v>
          </cell>
          <cell r="J281" t="str">
            <v>BEAULIEU</v>
          </cell>
          <cell r="K281" t="str">
            <v>FINA</v>
          </cell>
          <cell r="L281" t="str">
            <v>2014</v>
          </cell>
          <cell r="M281">
            <v>0</v>
          </cell>
          <cell r="N281">
            <v>310067.76</v>
          </cell>
          <cell r="O281">
            <v>0</v>
          </cell>
          <cell r="P281">
            <v>310067.76</v>
          </cell>
          <cell r="Q281">
            <v>0</v>
          </cell>
          <cell r="R281">
            <v>310067.76</v>
          </cell>
          <cell r="S281">
            <v>0</v>
          </cell>
          <cell r="T281" t="str">
            <v>2018- - -824-33586-040-BEAULIEU-FINA</v>
          </cell>
        </row>
        <row r="282">
          <cell r="A282" t="str">
            <v>26</v>
          </cell>
          <cell r="B282" t="str">
            <v>R</v>
          </cell>
          <cell r="C282" t="str">
            <v>O</v>
          </cell>
          <cell r="D282" t="str">
            <v>I</v>
          </cell>
          <cell r="E282" t="str">
            <v xml:space="preserve"> </v>
          </cell>
          <cell r="F282" t="str">
            <v xml:space="preserve"> </v>
          </cell>
          <cell r="G282" t="str">
            <v>824</v>
          </cell>
          <cell r="H282" t="str">
            <v>33586</v>
          </cell>
          <cell r="I282" t="str">
            <v>040</v>
          </cell>
          <cell r="J282" t="str">
            <v>BEAULIEU</v>
          </cell>
          <cell r="K282" t="str">
            <v>FINA</v>
          </cell>
          <cell r="L282" t="str">
            <v>2015</v>
          </cell>
          <cell r="M282">
            <v>0</v>
          </cell>
          <cell r="N282">
            <v>953397.1</v>
          </cell>
          <cell r="O282">
            <v>0</v>
          </cell>
          <cell r="P282">
            <v>953397.1</v>
          </cell>
          <cell r="Q282">
            <v>0</v>
          </cell>
          <cell r="R282">
            <v>953397.1</v>
          </cell>
          <cell r="S282">
            <v>0</v>
          </cell>
          <cell r="T282" t="str">
            <v>2018- - -824-33586-040-BEAULIEU-FINA</v>
          </cell>
        </row>
        <row r="283">
          <cell r="A283" t="str">
            <v>26</v>
          </cell>
          <cell r="B283" t="str">
            <v>R</v>
          </cell>
          <cell r="C283" t="str">
            <v>O</v>
          </cell>
          <cell r="D283" t="str">
            <v>I</v>
          </cell>
          <cell r="E283" t="str">
            <v xml:space="preserve"> </v>
          </cell>
          <cell r="F283" t="str">
            <v xml:space="preserve"> </v>
          </cell>
          <cell r="G283" t="str">
            <v>824</v>
          </cell>
          <cell r="H283" t="str">
            <v>33586</v>
          </cell>
          <cell r="I283" t="str">
            <v>040</v>
          </cell>
          <cell r="J283" t="str">
            <v>BEAULIEU</v>
          </cell>
          <cell r="K283" t="str">
            <v>FINA</v>
          </cell>
          <cell r="L283" t="str">
            <v>2016</v>
          </cell>
          <cell r="M283">
            <v>0</v>
          </cell>
          <cell r="N283">
            <v>1955246.94</v>
          </cell>
          <cell r="O283">
            <v>0</v>
          </cell>
          <cell r="P283">
            <v>1955246.94</v>
          </cell>
          <cell r="Q283">
            <v>0</v>
          </cell>
          <cell r="R283">
            <v>1955246.94</v>
          </cell>
          <cell r="S283">
            <v>0</v>
          </cell>
          <cell r="T283" t="str">
            <v>2018- - -824-33586-040-BEAULIEU-FINA</v>
          </cell>
        </row>
        <row r="284">
          <cell r="A284" t="str">
            <v>26</v>
          </cell>
          <cell r="B284" t="str">
            <v>R</v>
          </cell>
          <cell r="C284" t="str">
            <v>O</v>
          </cell>
          <cell r="D284" t="str">
            <v>I</v>
          </cell>
          <cell r="E284" t="str">
            <v xml:space="preserve"> </v>
          </cell>
          <cell r="F284" t="str">
            <v xml:space="preserve"> </v>
          </cell>
          <cell r="G284" t="str">
            <v>824</v>
          </cell>
          <cell r="H284" t="str">
            <v>33586</v>
          </cell>
          <cell r="I284" t="str">
            <v>040</v>
          </cell>
          <cell r="J284" t="str">
            <v>BEAULIEU</v>
          </cell>
          <cell r="K284" t="str">
            <v>FINA</v>
          </cell>
          <cell r="L284" t="str">
            <v>2018</v>
          </cell>
          <cell r="M284">
            <v>0</v>
          </cell>
          <cell r="N284">
            <v>2921478.7</v>
          </cell>
          <cell r="O284">
            <v>0</v>
          </cell>
          <cell r="P284">
            <v>2921478.7</v>
          </cell>
          <cell r="Q284">
            <v>0</v>
          </cell>
          <cell r="R284">
            <v>0</v>
          </cell>
          <cell r="S284">
            <v>0</v>
          </cell>
          <cell r="T284" t="str">
            <v>2018- - -824-33586-040-BEAULIEU-FINA</v>
          </cell>
        </row>
        <row r="285">
          <cell r="A285" t="str">
            <v>26</v>
          </cell>
          <cell r="B285" t="str">
            <v>R</v>
          </cell>
          <cell r="C285" t="str">
            <v>O</v>
          </cell>
          <cell r="D285" t="str">
            <v>I</v>
          </cell>
          <cell r="E285" t="str">
            <v xml:space="preserve"> </v>
          </cell>
          <cell r="F285" t="str">
            <v xml:space="preserve"> </v>
          </cell>
          <cell r="G285" t="str">
            <v>824</v>
          </cell>
          <cell r="H285" t="str">
            <v>33586</v>
          </cell>
          <cell r="I285" t="str">
            <v>040</v>
          </cell>
          <cell r="J285" t="str">
            <v>CM101</v>
          </cell>
          <cell r="K285" t="str">
            <v>FINA</v>
          </cell>
          <cell r="L285" t="str">
            <v>2014</v>
          </cell>
          <cell r="M285">
            <v>0</v>
          </cell>
          <cell r="N285">
            <v>9118.24</v>
          </cell>
          <cell r="O285">
            <v>0</v>
          </cell>
          <cell r="P285">
            <v>9118.24</v>
          </cell>
          <cell r="Q285">
            <v>0</v>
          </cell>
          <cell r="R285">
            <v>9118.24</v>
          </cell>
          <cell r="S285">
            <v>0</v>
          </cell>
          <cell r="T285" t="str">
            <v>2018- - -824-33586-040-CM101-FINA</v>
          </cell>
        </row>
        <row r="286">
          <cell r="A286" t="str">
            <v>26</v>
          </cell>
          <cell r="B286" t="str">
            <v>R</v>
          </cell>
          <cell r="C286" t="str">
            <v>O</v>
          </cell>
          <cell r="D286" t="str">
            <v>I</v>
          </cell>
          <cell r="E286" t="str">
            <v xml:space="preserve"> </v>
          </cell>
          <cell r="F286" t="str">
            <v xml:space="preserve"> </v>
          </cell>
          <cell r="G286" t="str">
            <v>824</v>
          </cell>
          <cell r="H286" t="str">
            <v>33586</v>
          </cell>
          <cell r="I286" t="str">
            <v>040</v>
          </cell>
          <cell r="J286" t="str">
            <v>CM101</v>
          </cell>
          <cell r="K286" t="str">
            <v>FINA</v>
          </cell>
          <cell r="L286" t="str">
            <v>2015</v>
          </cell>
          <cell r="M286">
            <v>0</v>
          </cell>
          <cell r="N286">
            <v>10603.05</v>
          </cell>
          <cell r="O286">
            <v>0</v>
          </cell>
          <cell r="P286">
            <v>10603.05</v>
          </cell>
          <cell r="Q286">
            <v>0</v>
          </cell>
          <cell r="R286">
            <v>10603.05</v>
          </cell>
          <cell r="S286">
            <v>0</v>
          </cell>
          <cell r="T286" t="str">
            <v>2018- - -824-33586-040-CM101-FINA</v>
          </cell>
        </row>
        <row r="287">
          <cell r="A287" t="str">
            <v>26</v>
          </cell>
          <cell r="B287" t="str">
            <v>R</v>
          </cell>
          <cell r="C287" t="str">
            <v>O</v>
          </cell>
          <cell r="D287" t="str">
            <v>I</v>
          </cell>
          <cell r="E287" t="str">
            <v xml:space="preserve"> </v>
          </cell>
          <cell r="F287" t="str">
            <v xml:space="preserve"> </v>
          </cell>
          <cell r="G287" t="str">
            <v>824</v>
          </cell>
          <cell r="H287" t="str">
            <v>33586</v>
          </cell>
          <cell r="I287" t="str">
            <v>040</v>
          </cell>
          <cell r="J287" t="str">
            <v>CM101</v>
          </cell>
          <cell r="K287" t="str">
            <v>FINA</v>
          </cell>
          <cell r="L287" t="str">
            <v>2016</v>
          </cell>
          <cell r="M287">
            <v>0</v>
          </cell>
          <cell r="N287">
            <v>11979.95</v>
          </cell>
          <cell r="O287">
            <v>0</v>
          </cell>
          <cell r="P287">
            <v>11979.95</v>
          </cell>
          <cell r="Q287">
            <v>0</v>
          </cell>
          <cell r="R287">
            <v>11979.95</v>
          </cell>
          <cell r="S287">
            <v>0</v>
          </cell>
          <cell r="T287" t="str">
            <v>2018- - -824-33586-040-CM101-FINA</v>
          </cell>
        </row>
        <row r="288">
          <cell r="A288" t="str">
            <v>26</v>
          </cell>
          <cell r="B288" t="str">
            <v>R</v>
          </cell>
          <cell r="C288" t="str">
            <v>O</v>
          </cell>
          <cell r="D288" t="str">
            <v>I</v>
          </cell>
          <cell r="E288" t="str">
            <v xml:space="preserve"> </v>
          </cell>
          <cell r="F288" t="str">
            <v xml:space="preserve"> </v>
          </cell>
          <cell r="G288" t="str">
            <v>824</v>
          </cell>
          <cell r="H288" t="str">
            <v>33586</v>
          </cell>
          <cell r="I288" t="str">
            <v>040</v>
          </cell>
          <cell r="J288" t="str">
            <v>CM101</v>
          </cell>
          <cell r="K288" t="str">
            <v>FINA</v>
          </cell>
          <cell r="L288" t="str">
            <v>2018</v>
          </cell>
          <cell r="M288">
            <v>0</v>
          </cell>
          <cell r="N288">
            <v>13261.96</v>
          </cell>
          <cell r="O288">
            <v>0</v>
          </cell>
          <cell r="P288">
            <v>13261.96</v>
          </cell>
          <cell r="Q288">
            <v>0</v>
          </cell>
          <cell r="R288">
            <v>0</v>
          </cell>
          <cell r="S288">
            <v>0</v>
          </cell>
          <cell r="T288" t="str">
            <v>2018- - -824-33586-040-CM101-FINA</v>
          </cell>
        </row>
        <row r="289">
          <cell r="A289" t="str">
            <v>26</v>
          </cell>
          <cell r="B289" t="str">
            <v>R</v>
          </cell>
          <cell r="C289" t="str">
            <v>O</v>
          </cell>
          <cell r="D289" t="str">
            <v>I</v>
          </cell>
          <cell r="E289" t="str">
            <v xml:space="preserve"> </v>
          </cell>
          <cell r="F289" t="str">
            <v xml:space="preserve"> </v>
          </cell>
          <cell r="G289" t="str">
            <v>824</v>
          </cell>
          <cell r="H289" t="str">
            <v>3555</v>
          </cell>
          <cell r="I289" t="str">
            <v>040</v>
          </cell>
          <cell r="J289" t="str">
            <v>CM101</v>
          </cell>
          <cell r="K289" t="str">
            <v xml:space="preserve"> </v>
          </cell>
          <cell r="L289" t="str">
            <v>2014</v>
          </cell>
          <cell r="M289">
            <v>1500</v>
          </cell>
          <cell r="N289">
            <v>0</v>
          </cell>
          <cell r="O289">
            <v>0</v>
          </cell>
          <cell r="P289">
            <v>1500</v>
          </cell>
          <cell r="Q289">
            <v>0</v>
          </cell>
          <cell r="R289">
            <v>0</v>
          </cell>
          <cell r="S289">
            <v>0</v>
          </cell>
          <cell r="T289" t="str">
            <v xml:space="preserve">2018- - -824-3555-040-CM101- </v>
          </cell>
        </row>
        <row r="290">
          <cell r="A290" t="str">
            <v>26</v>
          </cell>
          <cell r="B290" t="str">
            <v>R</v>
          </cell>
          <cell r="C290" t="str">
            <v>O</v>
          </cell>
          <cell r="D290" t="str">
            <v>I</v>
          </cell>
          <cell r="E290" t="str">
            <v xml:space="preserve"> </v>
          </cell>
          <cell r="F290" t="str">
            <v xml:space="preserve"> </v>
          </cell>
          <cell r="G290" t="str">
            <v>824</v>
          </cell>
          <cell r="H290" t="str">
            <v>3555</v>
          </cell>
          <cell r="I290" t="str">
            <v>040</v>
          </cell>
          <cell r="J290" t="str">
            <v>BEAULIEU</v>
          </cell>
          <cell r="K290" t="str">
            <v>FINA</v>
          </cell>
          <cell r="L290" t="str">
            <v>2014</v>
          </cell>
          <cell r="M290">
            <v>1981000</v>
          </cell>
          <cell r="N290">
            <v>0</v>
          </cell>
          <cell r="O290">
            <v>0</v>
          </cell>
          <cell r="P290">
            <v>1981000</v>
          </cell>
          <cell r="Q290">
            <v>0</v>
          </cell>
          <cell r="R290">
            <v>0</v>
          </cell>
          <cell r="S290">
            <v>0</v>
          </cell>
          <cell r="T290" t="str">
            <v>2018- - -824-3555-040-BEAULIEU-FINA</v>
          </cell>
        </row>
        <row r="291">
          <cell r="A291" t="str">
            <v>26</v>
          </cell>
          <cell r="B291" t="str">
            <v>R</v>
          </cell>
          <cell r="C291" t="str">
            <v>O</v>
          </cell>
          <cell r="D291" t="str">
            <v>I</v>
          </cell>
          <cell r="E291" t="str">
            <v xml:space="preserve"> </v>
          </cell>
          <cell r="F291" t="str">
            <v xml:space="preserve"> </v>
          </cell>
          <cell r="G291" t="str">
            <v>824</v>
          </cell>
          <cell r="H291" t="str">
            <v>3555</v>
          </cell>
          <cell r="I291" t="str">
            <v>040</v>
          </cell>
          <cell r="J291" t="str">
            <v>BEAULIEU</v>
          </cell>
          <cell r="K291" t="str">
            <v>FINA</v>
          </cell>
          <cell r="L291" t="str">
            <v>2015</v>
          </cell>
          <cell r="M291">
            <v>5840680</v>
          </cell>
          <cell r="N291">
            <v>0</v>
          </cell>
          <cell r="O291">
            <v>0</v>
          </cell>
          <cell r="P291">
            <v>5840680</v>
          </cell>
          <cell r="Q291">
            <v>0</v>
          </cell>
          <cell r="R291">
            <v>1418877.43</v>
          </cell>
          <cell r="S291">
            <v>0</v>
          </cell>
          <cell r="T291" t="str">
            <v>2018- - -824-3555-040-BEAULIEU-FINA</v>
          </cell>
        </row>
        <row r="292">
          <cell r="A292" t="str">
            <v>26</v>
          </cell>
          <cell r="B292" t="str">
            <v>R</v>
          </cell>
          <cell r="C292" t="str">
            <v>O</v>
          </cell>
          <cell r="D292" t="str">
            <v>I</v>
          </cell>
          <cell r="E292" t="str">
            <v xml:space="preserve"> </v>
          </cell>
          <cell r="F292" t="str">
            <v xml:space="preserve"> </v>
          </cell>
          <cell r="G292" t="str">
            <v>824</v>
          </cell>
          <cell r="H292" t="str">
            <v>3555</v>
          </cell>
          <cell r="I292" t="str">
            <v>040</v>
          </cell>
          <cell r="J292" t="str">
            <v>BEAULIEU</v>
          </cell>
          <cell r="K292" t="str">
            <v>FINA</v>
          </cell>
          <cell r="L292" t="str">
            <v>2016</v>
          </cell>
          <cell r="M292">
            <v>4290783</v>
          </cell>
          <cell r="N292">
            <v>0</v>
          </cell>
          <cell r="O292">
            <v>0</v>
          </cell>
          <cell r="P292">
            <v>4290783</v>
          </cell>
          <cell r="Q292">
            <v>0</v>
          </cell>
          <cell r="R292">
            <v>2994476.88</v>
          </cell>
          <cell r="S292">
            <v>0</v>
          </cell>
          <cell r="T292" t="str">
            <v>2018- - -824-3555-040-BEAULIEU-FINA</v>
          </cell>
        </row>
        <row r="293">
          <cell r="A293" t="str">
            <v>26</v>
          </cell>
          <cell r="B293" t="str">
            <v>R</v>
          </cell>
          <cell r="C293" t="str">
            <v>O</v>
          </cell>
          <cell r="D293" t="str">
            <v>I</v>
          </cell>
          <cell r="E293" t="str">
            <v xml:space="preserve"> </v>
          </cell>
          <cell r="F293" t="str">
            <v xml:space="preserve"> </v>
          </cell>
          <cell r="G293" t="str">
            <v>824</v>
          </cell>
          <cell r="H293" t="str">
            <v>3555</v>
          </cell>
          <cell r="I293" t="str">
            <v>040</v>
          </cell>
          <cell r="J293" t="str">
            <v>BEAULIEU</v>
          </cell>
          <cell r="K293" t="str">
            <v>FINA</v>
          </cell>
          <cell r="L293" t="str">
            <v>2017</v>
          </cell>
          <cell r="M293">
            <v>2500000</v>
          </cell>
          <cell r="N293">
            <v>0</v>
          </cell>
          <cell r="O293">
            <v>0</v>
          </cell>
          <cell r="P293">
            <v>2500000</v>
          </cell>
          <cell r="Q293">
            <v>0</v>
          </cell>
          <cell r="R293">
            <v>0</v>
          </cell>
          <cell r="S293">
            <v>0</v>
          </cell>
          <cell r="T293" t="str">
            <v>2018- - -824-3555-040-BEAULIEU-FINA</v>
          </cell>
        </row>
        <row r="294">
          <cell r="A294" t="str">
            <v>26</v>
          </cell>
          <cell r="B294" t="str">
            <v>R</v>
          </cell>
          <cell r="C294" t="str">
            <v>O</v>
          </cell>
          <cell r="D294" t="str">
            <v>I</v>
          </cell>
          <cell r="E294" t="str">
            <v xml:space="preserve"> </v>
          </cell>
          <cell r="F294" t="str">
            <v xml:space="preserve"> </v>
          </cell>
          <cell r="G294" t="str">
            <v>824</v>
          </cell>
          <cell r="H294" t="str">
            <v>3555</v>
          </cell>
          <cell r="I294" t="str">
            <v>040</v>
          </cell>
          <cell r="J294" t="str">
            <v>BEAULIEU</v>
          </cell>
          <cell r="K294" t="str">
            <v>FINA</v>
          </cell>
          <cell r="L294" t="str">
            <v>2018</v>
          </cell>
          <cell r="M294">
            <v>647399</v>
          </cell>
          <cell r="N294">
            <v>2199470.2000000002</v>
          </cell>
          <cell r="O294">
            <v>0</v>
          </cell>
          <cell r="P294">
            <v>2846869.2</v>
          </cell>
          <cell r="Q294">
            <v>0</v>
          </cell>
          <cell r="R294">
            <v>0</v>
          </cell>
          <cell r="S294">
            <v>0</v>
          </cell>
          <cell r="T294" t="str">
            <v>2018- - -824-3555-040-BEAULIEU-FINA</v>
          </cell>
        </row>
        <row r="295">
          <cell r="A295" t="str">
            <v>28</v>
          </cell>
          <cell r="B295" t="str">
            <v>R</v>
          </cell>
          <cell r="C295" t="str">
            <v>O</v>
          </cell>
          <cell r="D295" t="str">
            <v>I</v>
          </cell>
          <cell r="E295" t="str">
            <v xml:space="preserve"> </v>
          </cell>
          <cell r="F295" t="str">
            <v xml:space="preserve"> </v>
          </cell>
          <cell r="G295" t="str">
            <v>01</v>
          </cell>
          <cell r="H295" t="str">
            <v>2805</v>
          </cell>
          <cell r="I295" t="str">
            <v>040</v>
          </cell>
          <cell r="J295" t="str">
            <v xml:space="preserve"> </v>
          </cell>
          <cell r="K295" t="str">
            <v>FINA</v>
          </cell>
          <cell r="L295" t="str">
            <v>2015</v>
          </cell>
          <cell r="M295">
            <v>1610</v>
          </cell>
          <cell r="N295">
            <v>0</v>
          </cell>
          <cell r="O295">
            <v>0</v>
          </cell>
          <cell r="P295">
            <v>1610</v>
          </cell>
          <cell r="Q295">
            <v>0</v>
          </cell>
          <cell r="R295">
            <v>0</v>
          </cell>
          <cell r="S295">
            <v>0</v>
          </cell>
          <cell r="T295" t="str">
            <v>2018- - -01-2805-040- -FINA</v>
          </cell>
        </row>
        <row r="296">
          <cell r="A296" t="str">
            <v>28</v>
          </cell>
          <cell r="B296" t="str">
            <v>R</v>
          </cell>
          <cell r="C296" t="str">
            <v>O</v>
          </cell>
          <cell r="D296" t="str">
            <v>I</v>
          </cell>
          <cell r="E296" t="str">
            <v xml:space="preserve"> </v>
          </cell>
          <cell r="F296" t="str">
            <v xml:space="preserve"> </v>
          </cell>
          <cell r="G296" t="str">
            <v>01</v>
          </cell>
          <cell r="H296" t="str">
            <v>2805</v>
          </cell>
          <cell r="I296" t="str">
            <v>040</v>
          </cell>
          <cell r="J296" t="str">
            <v xml:space="preserve"> </v>
          </cell>
          <cell r="K296" t="str">
            <v>FINA</v>
          </cell>
          <cell r="L296" t="str">
            <v>2016</v>
          </cell>
          <cell r="M296">
            <v>2500</v>
          </cell>
          <cell r="N296">
            <v>0</v>
          </cell>
          <cell r="O296">
            <v>0</v>
          </cell>
          <cell r="P296">
            <v>2500</v>
          </cell>
          <cell r="Q296">
            <v>0</v>
          </cell>
          <cell r="R296">
            <v>0</v>
          </cell>
          <cell r="S296">
            <v>0</v>
          </cell>
          <cell r="T296" t="str">
            <v>2018- - -01-2805-040- -FINA</v>
          </cell>
        </row>
        <row r="297">
          <cell r="A297" t="str">
            <v>28</v>
          </cell>
          <cell r="B297" t="str">
            <v>R</v>
          </cell>
          <cell r="C297" t="str">
            <v>O</v>
          </cell>
          <cell r="D297" t="str">
            <v>I</v>
          </cell>
          <cell r="E297" t="str">
            <v xml:space="preserve"> </v>
          </cell>
          <cell r="F297" t="str">
            <v xml:space="preserve"> </v>
          </cell>
          <cell r="G297" t="str">
            <v>01</v>
          </cell>
          <cell r="H297" t="str">
            <v>28051</v>
          </cell>
          <cell r="I297" t="str">
            <v>040</v>
          </cell>
          <cell r="J297" t="str">
            <v xml:space="preserve"> </v>
          </cell>
          <cell r="K297" t="str">
            <v>FINA</v>
          </cell>
          <cell r="L297" t="str">
            <v>2015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1609</v>
          </cell>
          <cell r="S297">
            <v>0</v>
          </cell>
          <cell r="T297" t="str">
            <v>2018- - -01-28051-040- -FINA</v>
          </cell>
        </row>
        <row r="298">
          <cell r="A298" t="str">
            <v>28</v>
          </cell>
          <cell r="B298" t="str">
            <v>R</v>
          </cell>
          <cell r="C298" t="str">
            <v>O</v>
          </cell>
          <cell r="D298" t="str">
            <v>I</v>
          </cell>
          <cell r="E298" t="str">
            <v xml:space="preserve"> </v>
          </cell>
          <cell r="F298" t="str">
            <v xml:space="preserve"> </v>
          </cell>
          <cell r="G298" t="str">
            <v>01</v>
          </cell>
          <cell r="H298" t="str">
            <v>28051</v>
          </cell>
          <cell r="I298" t="str">
            <v>040</v>
          </cell>
          <cell r="J298" t="str">
            <v xml:space="preserve"> </v>
          </cell>
          <cell r="K298" t="str">
            <v>FINA</v>
          </cell>
          <cell r="L298" t="str">
            <v>2016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1609</v>
          </cell>
          <cell r="S298">
            <v>0</v>
          </cell>
          <cell r="T298" t="str">
            <v>2018- - -01-28051-040- -FINA</v>
          </cell>
        </row>
        <row r="299">
          <cell r="A299" t="str">
            <v>28</v>
          </cell>
          <cell r="B299" t="str">
            <v>R</v>
          </cell>
          <cell r="C299" t="str">
            <v>O</v>
          </cell>
          <cell r="D299" t="str">
            <v>I</v>
          </cell>
          <cell r="E299" t="str">
            <v xml:space="preserve"> </v>
          </cell>
          <cell r="F299" t="str">
            <v xml:space="preserve"> </v>
          </cell>
          <cell r="G299" t="str">
            <v>01</v>
          </cell>
          <cell r="H299" t="str">
            <v>28051</v>
          </cell>
          <cell r="I299" t="str">
            <v>040</v>
          </cell>
          <cell r="J299" t="str">
            <v xml:space="preserve"> </v>
          </cell>
          <cell r="K299" t="str">
            <v>FINA</v>
          </cell>
          <cell r="L299" t="str">
            <v>2017</v>
          </cell>
          <cell r="M299">
            <v>1700</v>
          </cell>
          <cell r="N299">
            <v>0</v>
          </cell>
          <cell r="O299">
            <v>0</v>
          </cell>
          <cell r="P299">
            <v>1700</v>
          </cell>
          <cell r="Q299">
            <v>0</v>
          </cell>
          <cell r="R299">
            <v>1609</v>
          </cell>
          <cell r="S299">
            <v>0</v>
          </cell>
          <cell r="T299" t="str">
            <v>2018- - -01-28051-040- -FINA</v>
          </cell>
        </row>
        <row r="300">
          <cell r="A300" t="str">
            <v>28</v>
          </cell>
          <cell r="B300" t="str">
            <v>R</v>
          </cell>
          <cell r="C300" t="str">
            <v>O</v>
          </cell>
          <cell r="D300" t="str">
            <v>I</v>
          </cell>
          <cell r="E300" t="str">
            <v xml:space="preserve"> </v>
          </cell>
          <cell r="F300" t="str">
            <v xml:space="preserve"> </v>
          </cell>
          <cell r="G300" t="str">
            <v>01</v>
          </cell>
          <cell r="H300" t="str">
            <v>28051</v>
          </cell>
          <cell r="I300" t="str">
            <v>040</v>
          </cell>
          <cell r="J300" t="str">
            <v xml:space="preserve"> </v>
          </cell>
          <cell r="K300" t="str">
            <v>FINA</v>
          </cell>
          <cell r="L300" t="str">
            <v>2018</v>
          </cell>
          <cell r="M300">
            <v>1609.32</v>
          </cell>
          <cell r="N300">
            <v>0</v>
          </cell>
          <cell r="O300">
            <v>0</v>
          </cell>
          <cell r="P300">
            <v>1609.32</v>
          </cell>
          <cell r="Q300">
            <v>0</v>
          </cell>
          <cell r="R300">
            <v>0</v>
          </cell>
          <cell r="S300">
            <v>0</v>
          </cell>
          <cell r="T300" t="str">
            <v>2018- - -01-28051-040- -FINA</v>
          </cell>
        </row>
        <row r="301">
          <cell r="A301" t="str">
            <v>28</v>
          </cell>
          <cell r="B301" t="str">
            <v>R</v>
          </cell>
          <cell r="C301" t="str">
            <v>O</v>
          </cell>
          <cell r="D301" t="str">
            <v>I</v>
          </cell>
          <cell r="E301" t="str">
            <v xml:space="preserve"> </v>
          </cell>
          <cell r="F301" t="str">
            <v xml:space="preserve"> </v>
          </cell>
          <cell r="G301" t="str">
            <v>01</v>
          </cell>
          <cell r="H301" t="str">
            <v>28181</v>
          </cell>
          <cell r="I301" t="str">
            <v>040</v>
          </cell>
          <cell r="J301" t="str">
            <v xml:space="preserve"> </v>
          </cell>
          <cell r="K301" t="str">
            <v>FINA</v>
          </cell>
          <cell r="L301" t="str">
            <v>2015</v>
          </cell>
          <cell r="M301">
            <v>13140</v>
          </cell>
          <cell r="N301">
            <v>0</v>
          </cell>
          <cell r="O301">
            <v>0</v>
          </cell>
          <cell r="P301">
            <v>13140</v>
          </cell>
          <cell r="Q301">
            <v>0</v>
          </cell>
          <cell r="R301">
            <v>12837.59</v>
          </cell>
          <cell r="S301">
            <v>0</v>
          </cell>
          <cell r="T301" t="str">
            <v>2018- - -01-28181-040- -FINA</v>
          </cell>
        </row>
        <row r="302">
          <cell r="A302" t="str">
            <v>28</v>
          </cell>
          <cell r="B302" t="str">
            <v>R</v>
          </cell>
          <cell r="C302" t="str">
            <v>O</v>
          </cell>
          <cell r="D302" t="str">
            <v>I</v>
          </cell>
          <cell r="E302" t="str">
            <v xml:space="preserve"> </v>
          </cell>
          <cell r="F302" t="str">
            <v xml:space="preserve"> </v>
          </cell>
          <cell r="G302" t="str">
            <v>01</v>
          </cell>
          <cell r="H302" t="str">
            <v>28181</v>
          </cell>
          <cell r="I302" t="str">
            <v>040</v>
          </cell>
          <cell r="J302" t="str">
            <v xml:space="preserve"> </v>
          </cell>
          <cell r="K302" t="str">
            <v>FINA</v>
          </cell>
          <cell r="L302" t="str">
            <v>2016</v>
          </cell>
          <cell r="M302">
            <v>14000</v>
          </cell>
          <cell r="N302">
            <v>0</v>
          </cell>
          <cell r="O302">
            <v>0</v>
          </cell>
          <cell r="P302">
            <v>14000</v>
          </cell>
          <cell r="Q302">
            <v>0</v>
          </cell>
          <cell r="R302">
            <v>12799.67</v>
          </cell>
          <cell r="S302">
            <v>0</v>
          </cell>
          <cell r="T302" t="str">
            <v>2018- - -01-28181-040- -FINA</v>
          </cell>
        </row>
        <row r="303">
          <cell r="A303" t="str">
            <v>28</v>
          </cell>
          <cell r="B303" t="str">
            <v>R</v>
          </cell>
          <cell r="C303" t="str">
            <v>O</v>
          </cell>
          <cell r="D303" t="str">
            <v>I</v>
          </cell>
          <cell r="E303" t="str">
            <v xml:space="preserve"> </v>
          </cell>
          <cell r="F303" t="str">
            <v xml:space="preserve"> </v>
          </cell>
          <cell r="G303" t="str">
            <v>01</v>
          </cell>
          <cell r="H303" t="str">
            <v>28181</v>
          </cell>
          <cell r="I303" t="str">
            <v>040</v>
          </cell>
          <cell r="J303" t="str">
            <v xml:space="preserve"> </v>
          </cell>
          <cell r="K303" t="str">
            <v>FINA</v>
          </cell>
          <cell r="L303" t="str">
            <v>2017</v>
          </cell>
          <cell r="M303">
            <v>13000</v>
          </cell>
          <cell r="N303">
            <v>0</v>
          </cell>
          <cell r="O303">
            <v>0</v>
          </cell>
          <cell r="P303">
            <v>13000</v>
          </cell>
          <cell r="Q303">
            <v>0</v>
          </cell>
          <cell r="R303">
            <v>12798.67</v>
          </cell>
          <cell r="S303">
            <v>0</v>
          </cell>
          <cell r="T303" t="str">
            <v>2018- - -01-28181-040- -FINA</v>
          </cell>
        </row>
        <row r="304">
          <cell r="A304" t="str">
            <v>28</v>
          </cell>
          <cell r="B304" t="str">
            <v>R</v>
          </cell>
          <cell r="C304" t="str">
            <v>O</v>
          </cell>
          <cell r="D304" t="str">
            <v>I</v>
          </cell>
          <cell r="E304" t="str">
            <v xml:space="preserve"> </v>
          </cell>
          <cell r="F304" t="str">
            <v xml:space="preserve"> </v>
          </cell>
          <cell r="G304" t="str">
            <v>01</v>
          </cell>
          <cell r="H304" t="str">
            <v>28181</v>
          </cell>
          <cell r="I304" t="str">
            <v>040</v>
          </cell>
          <cell r="J304" t="str">
            <v xml:space="preserve"> </v>
          </cell>
          <cell r="K304" t="str">
            <v>FINA</v>
          </cell>
          <cell r="L304" t="str">
            <v>2018</v>
          </cell>
          <cell r="M304">
            <v>13883.28</v>
          </cell>
          <cell r="N304">
            <v>0</v>
          </cell>
          <cell r="O304">
            <v>0</v>
          </cell>
          <cell r="P304">
            <v>13883.28</v>
          </cell>
          <cell r="Q304">
            <v>0</v>
          </cell>
          <cell r="R304">
            <v>0</v>
          </cell>
          <cell r="S304">
            <v>0</v>
          </cell>
          <cell r="T304" t="str">
            <v>2018- - -01-28181-040- -FINA</v>
          </cell>
        </row>
        <row r="305">
          <cell r="A305" t="str">
            <v>28</v>
          </cell>
          <cell r="B305" t="str">
            <v>R</v>
          </cell>
          <cell r="C305" t="str">
            <v>O</v>
          </cell>
          <cell r="D305" t="str">
            <v>I</v>
          </cell>
          <cell r="E305" t="str">
            <v xml:space="preserve"> </v>
          </cell>
          <cell r="F305" t="str">
            <v xml:space="preserve"> </v>
          </cell>
          <cell r="G305" t="str">
            <v>01</v>
          </cell>
          <cell r="H305" t="str">
            <v>28183</v>
          </cell>
          <cell r="I305" t="str">
            <v>040</v>
          </cell>
          <cell r="J305" t="str">
            <v xml:space="preserve"> </v>
          </cell>
          <cell r="K305" t="str">
            <v>FINA</v>
          </cell>
          <cell r="L305" t="str">
            <v>2015</v>
          </cell>
          <cell r="M305">
            <v>160</v>
          </cell>
          <cell r="N305">
            <v>0</v>
          </cell>
          <cell r="O305">
            <v>0</v>
          </cell>
          <cell r="P305">
            <v>160</v>
          </cell>
          <cell r="Q305">
            <v>0</v>
          </cell>
          <cell r="R305">
            <v>64</v>
          </cell>
          <cell r="S305">
            <v>0</v>
          </cell>
          <cell r="T305" t="str">
            <v>2018- - -01-28183-040- -FINA</v>
          </cell>
        </row>
        <row r="306">
          <cell r="A306" t="str">
            <v>28</v>
          </cell>
          <cell r="B306" t="str">
            <v>R</v>
          </cell>
          <cell r="C306" t="str">
            <v>O</v>
          </cell>
          <cell r="D306" t="str">
            <v>I</v>
          </cell>
          <cell r="E306" t="str">
            <v xml:space="preserve"> </v>
          </cell>
          <cell r="F306" t="str">
            <v xml:space="preserve"> </v>
          </cell>
          <cell r="G306" t="str">
            <v>01</v>
          </cell>
          <cell r="H306" t="str">
            <v>28183</v>
          </cell>
          <cell r="I306" t="str">
            <v>040</v>
          </cell>
          <cell r="J306" t="str">
            <v xml:space="preserve"> </v>
          </cell>
          <cell r="K306" t="str">
            <v>FINA</v>
          </cell>
          <cell r="L306" t="str">
            <v>2016</v>
          </cell>
          <cell r="M306">
            <v>500</v>
          </cell>
          <cell r="N306">
            <v>0</v>
          </cell>
          <cell r="O306">
            <v>0</v>
          </cell>
          <cell r="P306">
            <v>500</v>
          </cell>
          <cell r="Q306">
            <v>0</v>
          </cell>
          <cell r="R306">
            <v>244</v>
          </cell>
          <cell r="S306">
            <v>0</v>
          </cell>
          <cell r="T306" t="str">
            <v>2018- - -01-28183-040- -FINA</v>
          </cell>
        </row>
        <row r="307">
          <cell r="A307" t="str">
            <v>28</v>
          </cell>
          <cell r="B307" t="str">
            <v>R</v>
          </cell>
          <cell r="C307" t="str">
            <v>O</v>
          </cell>
          <cell r="D307" t="str">
            <v>I</v>
          </cell>
          <cell r="E307" t="str">
            <v xml:space="preserve"> </v>
          </cell>
          <cell r="F307" t="str">
            <v xml:space="preserve"> </v>
          </cell>
          <cell r="G307" t="str">
            <v>01</v>
          </cell>
          <cell r="H307" t="str">
            <v>28183</v>
          </cell>
          <cell r="I307" t="str">
            <v>040</v>
          </cell>
          <cell r="J307" t="str">
            <v xml:space="preserve"> </v>
          </cell>
          <cell r="K307" t="str">
            <v>FINA</v>
          </cell>
          <cell r="L307" t="str">
            <v>2017</v>
          </cell>
          <cell r="M307">
            <v>100</v>
          </cell>
          <cell r="N307">
            <v>0</v>
          </cell>
          <cell r="O307">
            <v>0</v>
          </cell>
          <cell r="P307">
            <v>100</v>
          </cell>
          <cell r="Q307">
            <v>0</v>
          </cell>
          <cell r="R307">
            <v>64</v>
          </cell>
          <cell r="S307">
            <v>0</v>
          </cell>
          <cell r="T307" t="str">
            <v>2018- - -01-28183-040- -FINA</v>
          </cell>
        </row>
        <row r="308">
          <cell r="A308" t="str">
            <v>28</v>
          </cell>
          <cell r="B308" t="str">
            <v>R</v>
          </cell>
          <cell r="C308" t="str">
            <v>O</v>
          </cell>
          <cell r="D308" t="str">
            <v>I</v>
          </cell>
          <cell r="E308" t="str">
            <v xml:space="preserve"> </v>
          </cell>
          <cell r="F308" t="str">
            <v xml:space="preserve"> </v>
          </cell>
          <cell r="G308" t="str">
            <v>01</v>
          </cell>
          <cell r="H308" t="str">
            <v>28183</v>
          </cell>
          <cell r="I308" t="str">
            <v>040</v>
          </cell>
          <cell r="J308" t="str">
            <v xml:space="preserve"> </v>
          </cell>
          <cell r="K308" t="str">
            <v>FINA</v>
          </cell>
          <cell r="L308" t="str">
            <v>2018</v>
          </cell>
          <cell r="M308">
            <v>64</v>
          </cell>
          <cell r="N308">
            <v>0</v>
          </cell>
          <cell r="O308">
            <v>0</v>
          </cell>
          <cell r="P308">
            <v>64</v>
          </cell>
          <cell r="Q308">
            <v>0</v>
          </cell>
          <cell r="R308">
            <v>0</v>
          </cell>
          <cell r="S308">
            <v>0</v>
          </cell>
          <cell r="T308" t="str">
            <v>2018- - -01-28183-040- -FINA</v>
          </cell>
        </row>
        <row r="309">
          <cell r="A309" t="str">
            <v>28</v>
          </cell>
          <cell r="B309" t="str">
            <v>R</v>
          </cell>
          <cell r="C309" t="str">
            <v>O</v>
          </cell>
          <cell r="D309" t="str">
            <v>I</v>
          </cell>
          <cell r="E309" t="str">
            <v xml:space="preserve"> </v>
          </cell>
          <cell r="F309" t="str">
            <v xml:space="preserve"> </v>
          </cell>
          <cell r="G309" t="str">
            <v>01</v>
          </cell>
          <cell r="H309" t="str">
            <v>28184</v>
          </cell>
          <cell r="I309" t="str">
            <v>040</v>
          </cell>
          <cell r="J309" t="str">
            <v xml:space="preserve"> </v>
          </cell>
          <cell r="K309" t="str">
            <v>FINA</v>
          </cell>
          <cell r="L309" t="str">
            <v>2015</v>
          </cell>
          <cell r="M309">
            <v>8260</v>
          </cell>
          <cell r="N309">
            <v>0</v>
          </cell>
          <cell r="O309">
            <v>0</v>
          </cell>
          <cell r="P309">
            <v>8260</v>
          </cell>
          <cell r="Q309">
            <v>0</v>
          </cell>
          <cell r="R309">
            <v>11656.11</v>
          </cell>
          <cell r="S309">
            <v>0</v>
          </cell>
          <cell r="T309" t="str">
            <v>2018- - -01-28184-040- -FINA</v>
          </cell>
        </row>
        <row r="310">
          <cell r="A310" t="str">
            <v>28</v>
          </cell>
          <cell r="B310" t="str">
            <v>R</v>
          </cell>
          <cell r="C310" t="str">
            <v>O</v>
          </cell>
          <cell r="D310" t="str">
            <v>I</v>
          </cell>
          <cell r="E310" t="str">
            <v xml:space="preserve"> </v>
          </cell>
          <cell r="F310" t="str">
            <v xml:space="preserve"> </v>
          </cell>
          <cell r="G310" t="str">
            <v>01</v>
          </cell>
          <cell r="H310" t="str">
            <v>28184</v>
          </cell>
          <cell r="I310" t="str">
            <v>040</v>
          </cell>
          <cell r="J310" t="str">
            <v xml:space="preserve"> </v>
          </cell>
          <cell r="K310" t="str">
            <v>FINA</v>
          </cell>
          <cell r="L310" t="str">
            <v>2016</v>
          </cell>
          <cell r="M310">
            <v>9000</v>
          </cell>
          <cell r="N310">
            <v>0</v>
          </cell>
          <cell r="O310">
            <v>0</v>
          </cell>
          <cell r="P310">
            <v>9000</v>
          </cell>
          <cell r="Q310">
            <v>0</v>
          </cell>
          <cell r="R310">
            <v>8407.4500000000007</v>
          </cell>
          <cell r="S310">
            <v>0</v>
          </cell>
          <cell r="T310" t="str">
            <v>2018- - -01-28184-040- -FINA</v>
          </cell>
        </row>
        <row r="311">
          <cell r="A311" t="str">
            <v>28</v>
          </cell>
          <cell r="B311" t="str">
            <v>R</v>
          </cell>
          <cell r="C311" t="str">
            <v>O</v>
          </cell>
          <cell r="D311" t="str">
            <v>I</v>
          </cell>
          <cell r="E311" t="str">
            <v xml:space="preserve"> </v>
          </cell>
          <cell r="F311" t="str">
            <v xml:space="preserve"> </v>
          </cell>
          <cell r="G311" t="str">
            <v>01</v>
          </cell>
          <cell r="H311" t="str">
            <v>28184</v>
          </cell>
          <cell r="I311" t="str">
            <v>040</v>
          </cell>
          <cell r="J311" t="str">
            <v xml:space="preserve"> </v>
          </cell>
          <cell r="K311" t="str">
            <v>FINA</v>
          </cell>
          <cell r="L311" t="str">
            <v>2017</v>
          </cell>
          <cell r="M311">
            <v>6500</v>
          </cell>
          <cell r="N311">
            <v>0</v>
          </cell>
          <cell r="O311">
            <v>0</v>
          </cell>
          <cell r="P311">
            <v>6500</v>
          </cell>
          <cell r="Q311">
            <v>0</v>
          </cell>
          <cell r="R311">
            <v>6396.28</v>
          </cell>
          <cell r="S311">
            <v>0</v>
          </cell>
          <cell r="T311" t="str">
            <v>2018- - -01-28184-040- -FINA</v>
          </cell>
        </row>
        <row r="312">
          <cell r="A312" t="str">
            <v>28</v>
          </cell>
          <cell r="B312" t="str">
            <v>R</v>
          </cell>
          <cell r="C312" t="str">
            <v>O</v>
          </cell>
          <cell r="D312" t="str">
            <v>I</v>
          </cell>
          <cell r="E312" t="str">
            <v xml:space="preserve"> </v>
          </cell>
          <cell r="F312" t="str">
            <v xml:space="preserve"> </v>
          </cell>
          <cell r="G312" t="str">
            <v>01</v>
          </cell>
          <cell r="H312" t="str">
            <v>28184</v>
          </cell>
          <cell r="I312" t="str">
            <v>040</v>
          </cell>
          <cell r="J312" t="str">
            <v xml:space="preserve"> </v>
          </cell>
          <cell r="K312" t="str">
            <v>FINA</v>
          </cell>
          <cell r="L312" t="str">
            <v>2018</v>
          </cell>
          <cell r="M312">
            <v>5566.38</v>
          </cell>
          <cell r="N312">
            <v>0</v>
          </cell>
          <cell r="O312">
            <v>0</v>
          </cell>
          <cell r="P312">
            <v>5566.38</v>
          </cell>
          <cell r="Q312">
            <v>0</v>
          </cell>
          <cell r="R312">
            <v>0</v>
          </cell>
          <cell r="S312">
            <v>0</v>
          </cell>
          <cell r="T312" t="str">
            <v>2018- - -01-28184-040- -FINA</v>
          </cell>
        </row>
        <row r="313">
          <cell r="A313" t="str">
            <v>28</v>
          </cell>
          <cell r="B313" t="str">
            <v>R</v>
          </cell>
          <cell r="C313" t="str">
            <v>O</v>
          </cell>
          <cell r="D313" t="str">
            <v>I</v>
          </cell>
          <cell r="E313" t="str">
            <v xml:space="preserve"> </v>
          </cell>
          <cell r="F313" t="str">
            <v xml:space="preserve"> </v>
          </cell>
          <cell r="G313" t="str">
            <v>01</v>
          </cell>
          <cell r="H313" t="str">
            <v>28188</v>
          </cell>
          <cell r="I313" t="str">
            <v>040</v>
          </cell>
          <cell r="J313" t="str">
            <v xml:space="preserve"> </v>
          </cell>
          <cell r="K313" t="str">
            <v>FINA</v>
          </cell>
          <cell r="L313" t="str">
            <v>2015</v>
          </cell>
          <cell r="M313">
            <v>19830</v>
          </cell>
          <cell r="N313">
            <v>0</v>
          </cell>
          <cell r="O313">
            <v>0</v>
          </cell>
          <cell r="P313">
            <v>19830</v>
          </cell>
          <cell r="Q313">
            <v>0</v>
          </cell>
          <cell r="R313">
            <v>16728.490000000002</v>
          </cell>
          <cell r="S313">
            <v>0</v>
          </cell>
          <cell r="T313" t="str">
            <v>2018- - -01-28188-040- -FINA</v>
          </cell>
        </row>
        <row r="314">
          <cell r="A314" t="str">
            <v>28</v>
          </cell>
          <cell r="B314" t="str">
            <v>R</v>
          </cell>
          <cell r="C314" t="str">
            <v>O</v>
          </cell>
          <cell r="D314" t="str">
            <v>I</v>
          </cell>
          <cell r="E314" t="str">
            <v xml:space="preserve"> </v>
          </cell>
          <cell r="F314" t="str">
            <v xml:space="preserve"> </v>
          </cell>
          <cell r="G314" t="str">
            <v>01</v>
          </cell>
          <cell r="H314" t="str">
            <v>28188</v>
          </cell>
          <cell r="I314" t="str">
            <v>040</v>
          </cell>
          <cell r="J314" t="str">
            <v xml:space="preserve"> </v>
          </cell>
          <cell r="K314" t="str">
            <v>FINA</v>
          </cell>
          <cell r="L314" t="str">
            <v>2016</v>
          </cell>
          <cell r="M314">
            <v>14000</v>
          </cell>
          <cell r="N314">
            <v>0</v>
          </cell>
          <cell r="O314">
            <v>0</v>
          </cell>
          <cell r="P314">
            <v>14000</v>
          </cell>
          <cell r="Q314">
            <v>0</v>
          </cell>
          <cell r="R314">
            <v>13445.57</v>
          </cell>
          <cell r="S314">
            <v>0</v>
          </cell>
          <cell r="T314" t="str">
            <v>2018- - -01-28188-040- -FINA</v>
          </cell>
        </row>
        <row r="315">
          <cell r="A315" t="str">
            <v>28</v>
          </cell>
          <cell r="B315" t="str">
            <v>R</v>
          </cell>
          <cell r="C315" t="str">
            <v>O</v>
          </cell>
          <cell r="D315" t="str">
            <v>I</v>
          </cell>
          <cell r="E315" t="str">
            <v xml:space="preserve"> </v>
          </cell>
          <cell r="F315" t="str">
            <v xml:space="preserve"> </v>
          </cell>
          <cell r="G315" t="str">
            <v>01</v>
          </cell>
          <cell r="H315" t="str">
            <v>28188</v>
          </cell>
          <cell r="I315" t="str">
            <v>040</v>
          </cell>
          <cell r="J315" t="str">
            <v xml:space="preserve"> </v>
          </cell>
          <cell r="K315" t="str">
            <v>FINA</v>
          </cell>
          <cell r="L315" t="str">
            <v>2017</v>
          </cell>
          <cell r="M315">
            <v>11700</v>
          </cell>
          <cell r="N315">
            <v>0</v>
          </cell>
          <cell r="O315">
            <v>0</v>
          </cell>
          <cell r="P315">
            <v>11700</v>
          </cell>
          <cell r="Q315">
            <v>0</v>
          </cell>
          <cell r="R315">
            <v>11181.18</v>
          </cell>
          <cell r="S315">
            <v>0</v>
          </cell>
          <cell r="T315" t="str">
            <v>2018- - -01-28188-040- -FINA</v>
          </cell>
        </row>
        <row r="316">
          <cell r="A316" t="str">
            <v>28</v>
          </cell>
          <cell r="B316" t="str">
            <v>R</v>
          </cell>
          <cell r="C316" t="str">
            <v>O</v>
          </cell>
          <cell r="D316" t="str">
            <v>I</v>
          </cell>
          <cell r="E316" t="str">
            <v xml:space="preserve"> </v>
          </cell>
          <cell r="F316" t="str">
            <v xml:space="preserve"> </v>
          </cell>
          <cell r="G316" t="str">
            <v>01</v>
          </cell>
          <cell r="H316" t="str">
            <v>28188</v>
          </cell>
          <cell r="I316" t="str">
            <v>040</v>
          </cell>
          <cell r="J316" t="str">
            <v xml:space="preserve"> </v>
          </cell>
          <cell r="K316" t="str">
            <v>FINA</v>
          </cell>
          <cell r="L316" t="str">
            <v>2018</v>
          </cell>
          <cell r="M316">
            <v>7877.02</v>
          </cell>
          <cell r="N316">
            <v>0</v>
          </cell>
          <cell r="O316">
            <v>0</v>
          </cell>
          <cell r="P316">
            <v>7877.02</v>
          </cell>
          <cell r="Q316">
            <v>0</v>
          </cell>
          <cell r="R316">
            <v>0</v>
          </cell>
          <cell r="S316">
            <v>0</v>
          </cell>
          <cell r="T316" t="str">
            <v>2018- - -01-28188-040- -FINA</v>
          </cell>
        </row>
        <row r="317">
          <cell r="A317" t="str">
            <v>21</v>
          </cell>
          <cell r="B317" t="str">
            <v>R</v>
          </cell>
          <cell r="C317" t="str">
            <v>R</v>
          </cell>
          <cell r="D317" t="str">
            <v>I</v>
          </cell>
          <cell r="E317" t="str">
            <v xml:space="preserve"> </v>
          </cell>
          <cell r="F317" t="str">
            <v xml:space="preserve"> </v>
          </cell>
          <cell r="G317" t="str">
            <v>01</v>
          </cell>
          <cell r="H317" t="str">
            <v>1342</v>
          </cell>
          <cell r="I317" t="str">
            <v>13</v>
          </cell>
          <cell r="J317" t="str">
            <v xml:space="preserve"> </v>
          </cell>
          <cell r="K317" t="str">
            <v>FINA</v>
          </cell>
          <cell r="L317" t="str">
            <v>2014</v>
          </cell>
          <cell r="M317">
            <v>450000</v>
          </cell>
          <cell r="N317">
            <v>71500</v>
          </cell>
          <cell r="O317">
            <v>0</v>
          </cell>
          <cell r="P317">
            <v>521500</v>
          </cell>
          <cell r="Q317">
            <v>0</v>
          </cell>
          <cell r="R317">
            <v>521500</v>
          </cell>
          <cell r="S317">
            <v>0</v>
          </cell>
          <cell r="T317" t="str">
            <v>2018- - -01-1342-13- -FINA</v>
          </cell>
        </row>
        <row r="318">
          <cell r="A318" t="str">
            <v>21</v>
          </cell>
          <cell r="B318" t="str">
            <v>R</v>
          </cell>
          <cell r="C318" t="str">
            <v>R</v>
          </cell>
          <cell r="D318" t="str">
            <v>I</v>
          </cell>
          <cell r="E318" t="str">
            <v xml:space="preserve"> </v>
          </cell>
          <cell r="F318" t="str">
            <v xml:space="preserve"> </v>
          </cell>
          <cell r="G318" t="str">
            <v>01</v>
          </cell>
          <cell r="H318" t="str">
            <v>1342</v>
          </cell>
          <cell r="I318" t="str">
            <v>13</v>
          </cell>
          <cell r="J318" t="str">
            <v xml:space="preserve"> </v>
          </cell>
          <cell r="K318" t="str">
            <v>FINA</v>
          </cell>
          <cell r="L318" t="str">
            <v>2015</v>
          </cell>
          <cell r="M318">
            <v>500000</v>
          </cell>
          <cell r="N318">
            <v>-52990</v>
          </cell>
          <cell r="O318">
            <v>0</v>
          </cell>
          <cell r="P318">
            <v>447010</v>
          </cell>
          <cell r="Q318">
            <v>0</v>
          </cell>
          <cell r="R318">
            <v>447010</v>
          </cell>
          <cell r="S318">
            <v>0</v>
          </cell>
          <cell r="T318" t="str">
            <v>2018- - -01-1342-13- -FINA</v>
          </cell>
        </row>
        <row r="319">
          <cell r="A319" t="str">
            <v>21</v>
          </cell>
          <cell r="B319" t="str">
            <v>R</v>
          </cell>
          <cell r="C319" t="str">
            <v>R</v>
          </cell>
          <cell r="D319" t="str">
            <v>I</v>
          </cell>
          <cell r="E319" t="str">
            <v xml:space="preserve"> </v>
          </cell>
          <cell r="F319" t="str">
            <v xml:space="preserve"> </v>
          </cell>
          <cell r="G319" t="str">
            <v>01</v>
          </cell>
          <cell r="H319" t="str">
            <v>1342</v>
          </cell>
          <cell r="I319" t="str">
            <v>13</v>
          </cell>
          <cell r="J319" t="str">
            <v xml:space="preserve"> </v>
          </cell>
          <cell r="K319" t="str">
            <v>FINA</v>
          </cell>
          <cell r="L319" t="str">
            <v>2016</v>
          </cell>
          <cell r="M319">
            <v>400000</v>
          </cell>
          <cell r="N319">
            <v>178643</v>
          </cell>
          <cell r="O319">
            <v>0</v>
          </cell>
          <cell r="P319">
            <v>578643</v>
          </cell>
          <cell r="Q319">
            <v>0</v>
          </cell>
          <cell r="R319">
            <v>578643</v>
          </cell>
          <cell r="S319">
            <v>0</v>
          </cell>
          <cell r="T319" t="str">
            <v>2018- - -01-1342-13- -FINA</v>
          </cell>
        </row>
        <row r="320">
          <cell r="A320" t="str">
            <v>21</v>
          </cell>
          <cell r="B320" t="str">
            <v>R</v>
          </cell>
          <cell r="C320" t="str">
            <v>R</v>
          </cell>
          <cell r="D320" t="str">
            <v>I</v>
          </cell>
          <cell r="E320" t="str">
            <v xml:space="preserve"> </v>
          </cell>
          <cell r="F320" t="str">
            <v xml:space="preserve"> </v>
          </cell>
          <cell r="G320" t="str">
            <v>01</v>
          </cell>
          <cell r="H320" t="str">
            <v>1342</v>
          </cell>
          <cell r="I320" t="str">
            <v>13</v>
          </cell>
          <cell r="J320" t="str">
            <v xml:space="preserve"> </v>
          </cell>
          <cell r="K320" t="str">
            <v>FINA</v>
          </cell>
          <cell r="L320" t="str">
            <v>2017</v>
          </cell>
          <cell r="M320">
            <v>400000</v>
          </cell>
          <cell r="N320">
            <v>306314</v>
          </cell>
          <cell r="O320">
            <v>0</v>
          </cell>
          <cell r="P320">
            <v>706314</v>
          </cell>
          <cell r="Q320">
            <v>0</v>
          </cell>
          <cell r="R320">
            <v>706314</v>
          </cell>
          <cell r="S320">
            <v>0</v>
          </cell>
          <cell r="T320" t="str">
            <v>2018- - -01-1342-13- -FINA</v>
          </cell>
        </row>
        <row r="321">
          <cell r="A321" t="str">
            <v>21</v>
          </cell>
          <cell r="B321" t="str">
            <v>R</v>
          </cell>
          <cell r="C321" t="str">
            <v>R</v>
          </cell>
          <cell r="D321" t="str">
            <v>I</v>
          </cell>
          <cell r="E321" t="str">
            <v xml:space="preserve"> </v>
          </cell>
          <cell r="F321" t="str">
            <v xml:space="preserve"> </v>
          </cell>
          <cell r="G321" t="str">
            <v>01</v>
          </cell>
          <cell r="H321" t="str">
            <v>1342</v>
          </cell>
          <cell r="I321" t="str">
            <v>13</v>
          </cell>
          <cell r="J321" t="str">
            <v xml:space="preserve"> </v>
          </cell>
          <cell r="K321" t="str">
            <v>FINA</v>
          </cell>
          <cell r="L321" t="str">
            <v>2018</v>
          </cell>
          <cell r="M321">
            <v>350000</v>
          </cell>
          <cell r="N321">
            <v>250000</v>
          </cell>
          <cell r="O321">
            <v>0</v>
          </cell>
          <cell r="P321">
            <v>600000</v>
          </cell>
          <cell r="Q321">
            <v>0</v>
          </cell>
          <cell r="R321">
            <v>0</v>
          </cell>
          <cell r="S321">
            <v>0</v>
          </cell>
          <cell r="T321" t="str">
            <v>2018- - -01-1342-13- -FINA</v>
          </cell>
        </row>
        <row r="322">
          <cell r="A322" t="str">
            <v>21</v>
          </cell>
          <cell r="B322" t="str">
            <v>R</v>
          </cell>
          <cell r="C322" t="str">
            <v>R</v>
          </cell>
          <cell r="D322" t="str">
            <v>I</v>
          </cell>
          <cell r="E322" t="str">
            <v xml:space="preserve"> </v>
          </cell>
          <cell r="F322" t="str">
            <v xml:space="preserve"> </v>
          </cell>
          <cell r="G322" t="str">
            <v>01</v>
          </cell>
          <cell r="H322" t="str">
            <v>1346</v>
          </cell>
          <cell r="I322" t="str">
            <v>13</v>
          </cell>
          <cell r="J322" t="str">
            <v xml:space="preserve"> </v>
          </cell>
          <cell r="K322" t="str">
            <v>FINA</v>
          </cell>
          <cell r="L322" t="str">
            <v>2014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22057.86</v>
          </cell>
          <cell r="S322">
            <v>0</v>
          </cell>
          <cell r="T322" t="str">
            <v>2018- - -01-1346-13- -FINA</v>
          </cell>
        </row>
        <row r="323">
          <cell r="A323" t="str">
            <v>21</v>
          </cell>
          <cell r="B323" t="str">
            <v>R</v>
          </cell>
          <cell r="C323" t="str">
            <v>R</v>
          </cell>
          <cell r="D323" t="str">
            <v>I</v>
          </cell>
          <cell r="E323" t="str">
            <v xml:space="preserve"> </v>
          </cell>
          <cell r="F323" t="str">
            <v xml:space="preserve"> </v>
          </cell>
          <cell r="G323" t="str">
            <v>01</v>
          </cell>
          <cell r="H323" t="str">
            <v>1381</v>
          </cell>
          <cell r="I323" t="str">
            <v>13</v>
          </cell>
          <cell r="J323" t="str">
            <v xml:space="preserve"> </v>
          </cell>
          <cell r="K323" t="str">
            <v>FINA</v>
          </cell>
          <cell r="L323" t="str">
            <v>2014</v>
          </cell>
          <cell r="M323">
            <v>678000</v>
          </cell>
          <cell r="N323">
            <v>111862</v>
          </cell>
          <cell r="O323">
            <v>17563.97</v>
          </cell>
          <cell r="P323">
            <v>807425.97</v>
          </cell>
          <cell r="Q323">
            <v>0</v>
          </cell>
          <cell r="R323">
            <v>807425.9</v>
          </cell>
          <cell r="S323">
            <v>0</v>
          </cell>
          <cell r="T323" t="str">
            <v>2018- - -01-1381-13- -FINA</v>
          </cell>
        </row>
        <row r="324">
          <cell r="A324" t="str">
            <v>21</v>
          </cell>
          <cell r="B324" t="str">
            <v>R</v>
          </cell>
          <cell r="C324" t="str">
            <v>R</v>
          </cell>
          <cell r="D324" t="str">
            <v>I</v>
          </cell>
          <cell r="E324" t="str">
            <v xml:space="preserve"> </v>
          </cell>
          <cell r="F324" t="str">
            <v xml:space="preserve"> </v>
          </cell>
          <cell r="G324" t="str">
            <v>01</v>
          </cell>
          <cell r="H324" t="str">
            <v>1381</v>
          </cell>
          <cell r="I324" t="str">
            <v>13</v>
          </cell>
          <cell r="J324" t="str">
            <v xml:space="preserve"> </v>
          </cell>
          <cell r="K324" t="str">
            <v>FINA</v>
          </cell>
          <cell r="L324" t="str">
            <v>2015</v>
          </cell>
          <cell r="M324">
            <v>250000</v>
          </cell>
          <cell r="N324">
            <v>0</v>
          </cell>
          <cell r="O324">
            <v>6357</v>
          </cell>
          <cell r="P324">
            <v>256357</v>
          </cell>
          <cell r="Q324">
            <v>0</v>
          </cell>
          <cell r="R324">
            <v>67046</v>
          </cell>
          <cell r="S324">
            <v>0</v>
          </cell>
          <cell r="T324" t="str">
            <v>2018- - -01-1381-13- -FINA</v>
          </cell>
        </row>
        <row r="325">
          <cell r="A325" t="str">
            <v>21</v>
          </cell>
          <cell r="B325" t="str">
            <v>R</v>
          </cell>
          <cell r="C325" t="str">
            <v>R</v>
          </cell>
          <cell r="D325" t="str">
            <v>I</v>
          </cell>
          <cell r="E325" t="str">
            <v xml:space="preserve"> </v>
          </cell>
          <cell r="F325" t="str">
            <v xml:space="preserve"> </v>
          </cell>
          <cell r="G325" t="str">
            <v>01</v>
          </cell>
          <cell r="H325" t="str">
            <v>1381</v>
          </cell>
          <cell r="I325" t="str">
            <v>13</v>
          </cell>
          <cell r="J325" t="str">
            <v xml:space="preserve"> </v>
          </cell>
          <cell r="K325" t="str">
            <v>FINA</v>
          </cell>
          <cell r="L325" t="str">
            <v>2016</v>
          </cell>
          <cell r="M325">
            <v>0</v>
          </cell>
          <cell r="N325">
            <v>0</v>
          </cell>
          <cell r="O325">
            <v>250000</v>
          </cell>
          <cell r="P325">
            <v>250000</v>
          </cell>
          <cell r="Q325">
            <v>0</v>
          </cell>
          <cell r="R325">
            <v>188310</v>
          </cell>
          <cell r="S325">
            <v>0</v>
          </cell>
          <cell r="T325" t="str">
            <v>2018- - -01-1381-13- -FINA</v>
          </cell>
        </row>
        <row r="326">
          <cell r="A326" t="str">
            <v>21</v>
          </cell>
          <cell r="B326" t="str">
            <v>R</v>
          </cell>
          <cell r="C326" t="str">
            <v>R</v>
          </cell>
          <cell r="D326" t="str">
            <v>I</v>
          </cell>
          <cell r="E326" t="str">
            <v xml:space="preserve"> </v>
          </cell>
          <cell r="F326" t="str">
            <v xml:space="preserve"> </v>
          </cell>
          <cell r="G326" t="str">
            <v>01</v>
          </cell>
          <cell r="H326" t="str">
            <v>1381</v>
          </cell>
          <cell r="I326" t="str">
            <v>13</v>
          </cell>
          <cell r="J326" t="str">
            <v xml:space="preserve"> </v>
          </cell>
          <cell r="K326" t="str">
            <v>FINA</v>
          </cell>
          <cell r="L326" t="str">
            <v>2017</v>
          </cell>
          <cell r="M326">
            <v>420000</v>
          </cell>
          <cell r="N326">
            <v>0</v>
          </cell>
          <cell r="O326">
            <v>0</v>
          </cell>
          <cell r="P326">
            <v>420000</v>
          </cell>
          <cell r="Q326">
            <v>0</v>
          </cell>
          <cell r="R326">
            <v>4383</v>
          </cell>
          <cell r="S326">
            <v>0</v>
          </cell>
          <cell r="T326" t="str">
            <v>2018- - -01-1381-13- -FINA</v>
          </cell>
        </row>
        <row r="327">
          <cell r="A327" t="str">
            <v>21</v>
          </cell>
          <cell r="B327" t="str">
            <v>R</v>
          </cell>
          <cell r="C327" t="str">
            <v>R</v>
          </cell>
          <cell r="D327" t="str">
            <v>I</v>
          </cell>
          <cell r="E327" t="str">
            <v xml:space="preserve"> </v>
          </cell>
          <cell r="F327" t="str">
            <v xml:space="preserve"> </v>
          </cell>
          <cell r="G327" t="str">
            <v>01</v>
          </cell>
          <cell r="H327" t="str">
            <v>1381</v>
          </cell>
          <cell r="I327" t="str">
            <v>13</v>
          </cell>
          <cell r="J327" t="str">
            <v xml:space="preserve"> </v>
          </cell>
          <cell r="K327" t="str">
            <v>FINA</v>
          </cell>
          <cell r="L327" t="str">
            <v>2018</v>
          </cell>
          <cell r="M327">
            <v>0</v>
          </cell>
          <cell r="N327">
            <v>0</v>
          </cell>
          <cell r="O327">
            <v>364678</v>
          </cell>
          <cell r="P327">
            <v>364678</v>
          </cell>
          <cell r="Q327">
            <v>0</v>
          </cell>
          <cell r="R327">
            <v>0</v>
          </cell>
          <cell r="S327">
            <v>364678</v>
          </cell>
          <cell r="T327" t="str">
            <v>2018- - -01-1381-13- -FINA</v>
          </cell>
        </row>
        <row r="328">
          <cell r="A328" t="str">
            <v>21</v>
          </cell>
          <cell r="B328" t="str">
            <v>R</v>
          </cell>
          <cell r="C328" t="str">
            <v>R</v>
          </cell>
          <cell r="D328" t="str">
            <v>I</v>
          </cell>
          <cell r="E328" t="str">
            <v xml:space="preserve"> </v>
          </cell>
          <cell r="F328" t="str">
            <v xml:space="preserve"> </v>
          </cell>
          <cell r="G328" t="str">
            <v>01</v>
          </cell>
          <cell r="H328" t="str">
            <v>1382</v>
          </cell>
          <cell r="I328" t="str">
            <v>13</v>
          </cell>
          <cell r="J328" t="str">
            <v xml:space="preserve"> </v>
          </cell>
          <cell r="K328" t="str">
            <v>FINA</v>
          </cell>
          <cell r="L328" t="str">
            <v>2014</v>
          </cell>
          <cell r="M328">
            <v>300000</v>
          </cell>
          <cell r="N328">
            <v>187700</v>
          </cell>
          <cell r="O328">
            <v>0</v>
          </cell>
          <cell r="P328">
            <v>487700</v>
          </cell>
          <cell r="Q328">
            <v>0</v>
          </cell>
          <cell r="R328">
            <v>337860</v>
          </cell>
          <cell r="S328">
            <v>0</v>
          </cell>
          <cell r="T328" t="str">
            <v>2018- - -01-1382-13- -FINA</v>
          </cell>
        </row>
        <row r="329">
          <cell r="A329" t="str">
            <v>21</v>
          </cell>
          <cell r="B329" t="str">
            <v>R</v>
          </cell>
          <cell r="C329" t="str">
            <v>R</v>
          </cell>
          <cell r="D329" t="str">
            <v>I</v>
          </cell>
          <cell r="E329" t="str">
            <v xml:space="preserve"> </v>
          </cell>
          <cell r="F329" t="str">
            <v xml:space="preserve"> </v>
          </cell>
          <cell r="G329" t="str">
            <v>01</v>
          </cell>
          <cell r="H329" t="str">
            <v>1382</v>
          </cell>
          <cell r="I329" t="str">
            <v>13</v>
          </cell>
          <cell r="J329" t="str">
            <v xml:space="preserve"> </v>
          </cell>
          <cell r="K329" t="str">
            <v>FINA</v>
          </cell>
          <cell r="L329" t="str">
            <v>2015</v>
          </cell>
          <cell r="M329">
            <v>296350</v>
          </cell>
          <cell r="N329">
            <v>0</v>
          </cell>
          <cell r="O329">
            <v>0</v>
          </cell>
          <cell r="P329">
            <v>296350</v>
          </cell>
          <cell r="Q329">
            <v>0</v>
          </cell>
          <cell r="R329">
            <v>337540</v>
          </cell>
          <cell r="S329">
            <v>0</v>
          </cell>
          <cell r="T329" t="str">
            <v>2018- - -01-1382-13- -FINA</v>
          </cell>
        </row>
        <row r="330">
          <cell r="A330" t="str">
            <v>21</v>
          </cell>
          <cell r="B330" t="str">
            <v>R</v>
          </cell>
          <cell r="C330" t="str">
            <v>R</v>
          </cell>
          <cell r="D330" t="str">
            <v>I</v>
          </cell>
          <cell r="E330" t="str">
            <v xml:space="preserve"> </v>
          </cell>
          <cell r="F330" t="str">
            <v xml:space="preserve"> </v>
          </cell>
          <cell r="G330" t="str">
            <v>01</v>
          </cell>
          <cell r="H330" t="str">
            <v>1382</v>
          </cell>
          <cell r="I330" t="str">
            <v>13</v>
          </cell>
          <cell r="J330" t="str">
            <v xml:space="preserve"> </v>
          </cell>
          <cell r="K330" t="str">
            <v>FINA</v>
          </cell>
          <cell r="L330" t="str">
            <v>2016</v>
          </cell>
          <cell r="M330">
            <v>0</v>
          </cell>
          <cell r="N330">
            <v>58121</v>
          </cell>
          <cell r="O330">
            <v>108650</v>
          </cell>
          <cell r="P330">
            <v>166771</v>
          </cell>
          <cell r="Q330">
            <v>0</v>
          </cell>
          <cell r="R330">
            <v>7126</v>
          </cell>
          <cell r="S330">
            <v>0</v>
          </cell>
          <cell r="T330" t="str">
            <v>2018- - -01-1382-13- -FINA</v>
          </cell>
        </row>
        <row r="331">
          <cell r="A331" t="str">
            <v>21</v>
          </cell>
          <cell r="B331" t="str">
            <v>R</v>
          </cell>
          <cell r="C331" t="str">
            <v>R</v>
          </cell>
          <cell r="D331" t="str">
            <v>I</v>
          </cell>
          <cell r="E331" t="str">
            <v xml:space="preserve"> </v>
          </cell>
          <cell r="F331" t="str">
            <v xml:space="preserve"> </v>
          </cell>
          <cell r="G331" t="str">
            <v>01</v>
          </cell>
          <cell r="H331" t="str">
            <v>1382</v>
          </cell>
          <cell r="I331" t="str">
            <v>13</v>
          </cell>
          <cell r="J331" t="str">
            <v xml:space="preserve"> </v>
          </cell>
          <cell r="K331" t="str">
            <v>FINA</v>
          </cell>
          <cell r="L331" t="str">
            <v>2017</v>
          </cell>
          <cell r="M331">
            <v>350000</v>
          </cell>
          <cell r="N331">
            <v>0</v>
          </cell>
          <cell r="O331">
            <v>159645</v>
          </cell>
          <cell r="P331">
            <v>509645</v>
          </cell>
          <cell r="Q331">
            <v>0</v>
          </cell>
          <cell r="R331">
            <v>4992</v>
          </cell>
          <cell r="S331">
            <v>0</v>
          </cell>
          <cell r="T331" t="str">
            <v>2018- - -01-1382-13- -FINA</v>
          </cell>
        </row>
        <row r="332">
          <cell r="A332" t="str">
            <v>21</v>
          </cell>
          <cell r="B332" t="str">
            <v>R</v>
          </cell>
          <cell r="C332" t="str">
            <v>R</v>
          </cell>
          <cell r="D332" t="str">
            <v>I</v>
          </cell>
          <cell r="E332" t="str">
            <v xml:space="preserve"> </v>
          </cell>
          <cell r="F332" t="str">
            <v xml:space="preserve"> </v>
          </cell>
          <cell r="G332" t="str">
            <v>01</v>
          </cell>
          <cell r="H332" t="str">
            <v>1382</v>
          </cell>
          <cell r="I332" t="str">
            <v>13</v>
          </cell>
          <cell r="J332" t="str">
            <v xml:space="preserve"> </v>
          </cell>
          <cell r="K332" t="str">
            <v>FINA</v>
          </cell>
          <cell r="L332" t="str">
            <v>2018</v>
          </cell>
          <cell r="M332">
            <v>0</v>
          </cell>
          <cell r="N332">
            <v>0</v>
          </cell>
          <cell r="O332">
            <v>50995</v>
          </cell>
          <cell r="P332">
            <v>50995</v>
          </cell>
          <cell r="Q332">
            <v>0</v>
          </cell>
          <cell r="R332">
            <v>0</v>
          </cell>
          <cell r="S332">
            <v>50995</v>
          </cell>
          <cell r="T332" t="str">
            <v>2018- - -01-1382-13- -FINA</v>
          </cell>
        </row>
        <row r="333">
          <cell r="A333" t="str">
            <v>21</v>
          </cell>
          <cell r="B333" t="str">
            <v>R</v>
          </cell>
          <cell r="C333" t="str">
            <v>R</v>
          </cell>
          <cell r="D333" t="str">
            <v>I</v>
          </cell>
          <cell r="E333" t="str">
            <v xml:space="preserve"> </v>
          </cell>
          <cell r="F333" t="str">
            <v xml:space="preserve"> </v>
          </cell>
          <cell r="G333" t="str">
            <v>01</v>
          </cell>
          <cell r="H333" t="str">
            <v>1383</v>
          </cell>
          <cell r="I333" t="str">
            <v>13</v>
          </cell>
          <cell r="J333" t="str">
            <v xml:space="preserve"> </v>
          </cell>
          <cell r="K333" t="str">
            <v>FINA</v>
          </cell>
          <cell r="L333" t="str">
            <v>2014</v>
          </cell>
          <cell r="M333">
            <v>0</v>
          </cell>
          <cell r="N333">
            <v>103897</v>
          </cell>
          <cell r="O333">
            <v>0</v>
          </cell>
          <cell r="P333">
            <v>103897</v>
          </cell>
          <cell r="Q333">
            <v>0</v>
          </cell>
          <cell r="R333">
            <v>67036</v>
          </cell>
          <cell r="S333">
            <v>0</v>
          </cell>
          <cell r="T333" t="str">
            <v>2018- - -01-1383-13- -FINA</v>
          </cell>
        </row>
        <row r="334">
          <cell r="A334" t="str">
            <v>21</v>
          </cell>
          <cell r="B334" t="str">
            <v>R</v>
          </cell>
          <cell r="C334" t="str">
            <v>R</v>
          </cell>
          <cell r="D334" t="str">
            <v>I</v>
          </cell>
          <cell r="E334" t="str">
            <v xml:space="preserve"> </v>
          </cell>
          <cell r="F334" t="str">
            <v xml:space="preserve"> </v>
          </cell>
          <cell r="G334" t="str">
            <v>01</v>
          </cell>
          <cell r="H334" t="str">
            <v>1383</v>
          </cell>
          <cell r="I334" t="str">
            <v>13</v>
          </cell>
          <cell r="J334" t="str">
            <v xml:space="preserve"> </v>
          </cell>
          <cell r="K334" t="str">
            <v>FINA</v>
          </cell>
          <cell r="L334" t="str">
            <v>2015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44270</v>
          </cell>
          <cell r="S334">
            <v>0</v>
          </cell>
          <cell r="T334" t="str">
            <v>2018- - -01-1383-13- -FINA</v>
          </cell>
        </row>
        <row r="335">
          <cell r="A335" t="str">
            <v>21</v>
          </cell>
          <cell r="B335" t="str">
            <v>R</v>
          </cell>
          <cell r="C335" t="str">
            <v>R</v>
          </cell>
          <cell r="D335" t="str">
            <v>I</v>
          </cell>
          <cell r="E335" t="str">
            <v xml:space="preserve"> </v>
          </cell>
          <cell r="F335" t="str">
            <v xml:space="preserve"> </v>
          </cell>
          <cell r="G335" t="str">
            <v>01</v>
          </cell>
          <cell r="H335" t="str">
            <v>1383</v>
          </cell>
          <cell r="I335" t="str">
            <v>13</v>
          </cell>
          <cell r="J335" t="str">
            <v xml:space="preserve"> </v>
          </cell>
          <cell r="K335" t="str">
            <v>FINA</v>
          </cell>
          <cell r="L335" t="str">
            <v>2016</v>
          </cell>
          <cell r="M335">
            <v>387500</v>
          </cell>
          <cell r="N335">
            <v>-387500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 t="str">
            <v>2018- - -01-1383-13- -FINA</v>
          </cell>
        </row>
        <row r="336">
          <cell r="A336" t="str">
            <v>21</v>
          </cell>
          <cell r="B336" t="str">
            <v>R</v>
          </cell>
          <cell r="C336" t="str">
            <v>R</v>
          </cell>
          <cell r="D336" t="str">
            <v>I</v>
          </cell>
          <cell r="E336" t="str">
            <v xml:space="preserve"> </v>
          </cell>
          <cell r="F336" t="str">
            <v xml:space="preserve"> </v>
          </cell>
          <cell r="G336" t="str">
            <v>01</v>
          </cell>
          <cell r="H336" t="str">
            <v>1383</v>
          </cell>
          <cell r="I336" t="str">
            <v>13</v>
          </cell>
          <cell r="J336" t="str">
            <v xml:space="preserve"> </v>
          </cell>
          <cell r="K336" t="str">
            <v>FINA</v>
          </cell>
          <cell r="L336" t="str">
            <v>2017</v>
          </cell>
          <cell r="M336">
            <v>166500</v>
          </cell>
          <cell r="N336">
            <v>0</v>
          </cell>
          <cell r="O336">
            <v>0</v>
          </cell>
          <cell r="P336">
            <v>166500</v>
          </cell>
          <cell r="Q336">
            <v>0</v>
          </cell>
          <cell r="R336">
            <v>83235</v>
          </cell>
          <cell r="S336">
            <v>0</v>
          </cell>
          <cell r="T336" t="str">
            <v>2018- - -01-1383-13- -FINA</v>
          </cell>
        </row>
        <row r="337">
          <cell r="A337" t="str">
            <v>21</v>
          </cell>
          <cell r="B337" t="str">
            <v>R</v>
          </cell>
          <cell r="C337" t="str">
            <v>R</v>
          </cell>
          <cell r="D337" t="str">
            <v>I</v>
          </cell>
          <cell r="E337" t="str">
            <v xml:space="preserve"> </v>
          </cell>
          <cell r="F337" t="str">
            <v xml:space="preserve"> </v>
          </cell>
          <cell r="G337" t="str">
            <v>01</v>
          </cell>
          <cell r="H337" t="str">
            <v>1383</v>
          </cell>
          <cell r="I337" t="str">
            <v>13</v>
          </cell>
          <cell r="J337" t="str">
            <v xml:space="preserve"> </v>
          </cell>
          <cell r="K337" t="str">
            <v>FINA</v>
          </cell>
          <cell r="L337" t="str">
            <v>2018</v>
          </cell>
          <cell r="M337">
            <v>0</v>
          </cell>
          <cell r="N337">
            <v>0</v>
          </cell>
          <cell r="O337">
            <v>75000</v>
          </cell>
          <cell r="P337">
            <v>75000</v>
          </cell>
          <cell r="Q337">
            <v>0</v>
          </cell>
          <cell r="R337">
            <v>0</v>
          </cell>
          <cell r="S337">
            <v>75000</v>
          </cell>
          <cell r="T337" t="str">
            <v>2018- - -01-1383-13- -FINA</v>
          </cell>
        </row>
        <row r="338">
          <cell r="A338" t="str">
            <v>21</v>
          </cell>
          <cell r="B338" t="str">
            <v>R</v>
          </cell>
          <cell r="C338" t="str">
            <v>R</v>
          </cell>
          <cell r="D338" t="str">
            <v>I</v>
          </cell>
          <cell r="E338" t="str">
            <v xml:space="preserve"> </v>
          </cell>
          <cell r="F338" t="str">
            <v xml:space="preserve"> </v>
          </cell>
          <cell r="G338" t="str">
            <v>01</v>
          </cell>
          <cell r="H338" t="str">
            <v>1388</v>
          </cell>
          <cell r="I338" t="str">
            <v>13</v>
          </cell>
          <cell r="J338" t="str">
            <v xml:space="preserve"> </v>
          </cell>
          <cell r="K338" t="str">
            <v>FINA</v>
          </cell>
          <cell r="L338" t="str">
            <v>2014</v>
          </cell>
          <cell r="M338">
            <v>72000</v>
          </cell>
          <cell r="N338">
            <v>548</v>
          </cell>
          <cell r="O338">
            <v>0</v>
          </cell>
          <cell r="P338">
            <v>72548</v>
          </cell>
          <cell r="Q338">
            <v>0</v>
          </cell>
          <cell r="R338">
            <v>29927.63</v>
          </cell>
          <cell r="S338">
            <v>0</v>
          </cell>
          <cell r="T338" t="str">
            <v>2018- - -01-1388-13- -FINA</v>
          </cell>
        </row>
        <row r="339">
          <cell r="A339" t="str">
            <v>21</v>
          </cell>
          <cell r="B339" t="str">
            <v>R</v>
          </cell>
          <cell r="C339" t="str">
            <v>R</v>
          </cell>
          <cell r="D339" t="str">
            <v>I</v>
          </cell>
          <cell r="E339" t="str">
            <v xml:space="preserve"> </v>
          </cell>
          <cell r="F339" t="str">
            <v xml:space="preserve"> </v>
          </cell>
          <cell r="G339" t="str">
            <v>01</v>
          </cell>
          <cell r="H339" t="str">
            <v>1388</v>
          </cell>
          <cell r="I339" t="str">
            <v>13</v>
          </cell>
          <cell r="J339" t="str">
            <v xml:space="preserve"> </v>
          </cell>
          <cell r="K339" t="str">
            <v>FINA</v>
          </cell>
          <cell r="L339" t="str">
            <v>2015</v>
          </cell>
          <cell r="M339">
            <v>0</v>
          </cell>
          <cell r="N339">
            <v>0</v>
          </cell>
          <cell r="O339">
            <v>547.5</v>
          </cell>
          <cell r="P339">
            <v>547.5</v>
          </cell>
          <cell r="Q339">
            <v>0</v>
          </cell>
          <cell r="R339">
            <v>99419.07</v>
          </cell>
          <cell r="S339">
            <v>0</v>
          </cell>
          <cell r="T339" t="str">
            <v>2018- - -01-1388-13- -FINA</v>
          </cell>
        </row>
        <row r="340">
          <cell r="A340" t="str">
            <v>21</v>
          </cell>
          <cell r="B340" t="str">
            <v>R</v>
          </cell>
          <cell r="C340" t="str">
            <v>R</v>
          </cell>
          <cell r="D340" t="str">
            <v>I</v>
          </cell>
          <cell r="E340" t="str">
            <v xml:space="preserve"> </v>
          </cell>
          <cell r="F340" t="str">
            <v xml:space="preserve"> </v>
          </cell>
          <cell r="G340" t="str">
            <v>01</v>
          </cell>
          <cell r="H340" t="str">
            <v>1388</v>
          </cell>
          <cell r="I340" t="str">
            <v>13</v>
          </cell>
          <cell r="J340" t="str">
            <v xml:space="preserve"> </v>
          </cell>
          <cell r="K340" t="str">
            <v>FINA</v>
          </cell>
          <cell r="L340" t="str">
            <v>2016</v>
          </cell>
          <cell r="M340">
            <v>0</v>
          </cell>
          <cell r="N340">
            <v>41064.480000000003</v>
          </cell>
          <cell r="O340">
            <v>0</v>
          </cell>
          <cell r="P340">
            <v>41064.480000000003</v>
          </cell>
          <cell r="Q340">
            <v>0</v>
          </cell>
          <cell r="R340">
            <v>204888.61</v>
          </cell>
          <cell r="S340">
            <v>0</v>
          </cell>
          <cell r="T340" t="str">
            <v>2018- - -01-1388-13- -FINA</v>
          </cell>
        </row>
        <row r="341">
          <cell r="A341" t="str">
            <v>21</v>
          </cell>
          <cell r="B341" t="str">
            <v>R</v>
          </cell>
          <cell r="C341" t="str">
            <v>R</v>
          </cell>
          <cell r="D341" t="str">
            <v>I</v>
          </cell>
          <cell r="E341" t="str">
            <v xml:space="preserve"> </v>
          </cell>
          <cell r="F341" t="str">
            <v xml:space="preserve"> </v>
          </cell>
          <cell r="G341" t="str">
            <v>01</v>
          </cell>
          <cell r="H341" t="str">
            <v>1388</v>
          </cell>
          <cell r="I341" t="str">
            <v>13</v>
          </cell>
          <cell r="J341" t="str">
            <v xml:space="preserve"> </v>
          </cell>
          <cell r="K341" t="str">
            <v>FINA</v>
          </cell>
          <cell r="L341" t="str">
            <v>2017</v>
          </cell>
          <cell r="M341">
            <v>418000</v>
          </cell>
          <cell r="N341">
            <v>0</v>
          </cell>
          <cell r="O341">
            <v>0</v>
          </cell>
          <cell r="P341">
            <v>418000</v>
          </cell>
          <cell r="Q341">
            <v>0</v>
          </cell>
          <cell r="R341">
            <v>0</v>
          </cell>
          <cell r="S341">
            <v>0</v>
          </cell>
          <cell r="T341" t="str">
            <v>2018- - -01-1388-13- -FINA</v>
          </cell>
        </row>
        <row r="342">
          <cell r="A342" t="str">
            <v>21</v>
          </cell>
          <cell r="B342" t="str">
            <v>R</v>
          </cell>
          <cell r="C342" t="str">
            <v>R</v>
          </cell>
          <cell r="D342" t="str">
            <v>I</v>
          </cell>
          <cell r="E342" t="str">
            <v xml:space="preserve"> </v>
          </cell>
          <cell r="F342" t="str">
            <v xml:space="preserve"> </v>
          </cell>
          <cell r="G342" t="str">
            <v>020</v>
          </cell>
          <cell r="H342" t="str">
            <v>1344</v>
          </cell>
          <cell r="I342" t="str">
            <v>13</v>
          </cell>
          <cell r="J342" t="str">
            <v xml:space="preserve"> </v>
          </cell>
          <cell r="K342" t="str">
            <v>FINA</v>
          </cell>
          <cell r="L342" t="str">
            <v>2018</v>
          </cell>
          <cell r="M342">
            <v>340000</v>
          </cell>
          <cell r="N342">
            <v>0</v>
          </cell>
          <cell r="O342">
            <v>0</v>
          </cell>
          <cell r="P342">
            <v>340000</v>
          </cell>
          <cell r="Q342">
            <v>0</v>
          </cell>
          <cell r="R342">
            <v>0</v>
          </cell>
          <cell r="S342">
            <v>0</v>
          </cell>
          <cell r="T342" t="str">
            <v>2018- - -020-1344-13- -FINA</v>
          </cell>
        </row>
        <row r="343">
          <cell r="A343" t="str">
            <v>21</v>
          </cell>
          <cell r="B343" t="str">
            <v>R</v>
          </cell>
          <cell r="C343" t="str">
            <v>R</v>
          </cell>
          <cell r="D343" t="str">
            <v>I</v>
          </cell>
          <cell r="E343" t="str">
            <v xml:space="preserve"> </v>
          </cell>
          <cell r="F343" t="str">
            <v>11RG001</v>
          </cell>
          <cell r="G343" t="str">
            <v>01</v>
          </cell>
          <cell r="H343" t="str">
            <v>1381</v>
          </cell>
          <cell r="I343" t="str">
            <v>13</v>
          </cell>
          <cell r="J343" t="str">
            <v xml:space="preserve"> </v>
          </cell>
          <cell r="K343" t="str">
            <v>FINA</v>
          </cell>
          <cell r="L343" t="str">
            <v>2017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50000</v>
          </cell>
          <cell r="S343">
            <v>0</v>
          </cell>
          <cell r="T343" t="str">
            <v>2018- -11RG001-01-1381-13- -FINA</v>
          </cell>
        </row>
        <row r="344">
          <cell r="A344" t="str">
            <v>21</v>
          </cell>
          <cell r="B344" t="str">
            <v>R</v>
          </cell>
          <cell r="C344" t="str">
            <v>R</v>
          </cell>
          <cell r="D344" t="str">
            <v>I</v>
          </cell>
          <cell r="E344" t="str">
            <v xml:space="preserve"> </v>
          </cell>
          <cell r="F344" t="str">
            <v>11RG001</v>
          </cell>
          <cell r="G344" t="str">
            <v>020</v>
          </cell>
          <cell r="H344" t="str">
            <v>13251</v>
          </cell>
          <cell r="I344" t="str">
            <v>13</v>
          </cell>
          <cell r="J344" t="str">
            <v xml:space="preserve"> </v>
          </cell>
          <cell r="K344" t="str">
            <v>FINA</v>
          </cell>
          <cell r="L344" t="str">
            <v>2015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7500000</v>
          </cell>
          <cell r="S344">
            <v>0</v>
          </cell>
          <cell r="T344" t="str">
            <v>2018- -11RG001-020-13251-13- -FINA</v>
          </cell>
        </row>
        <row r="345">
          <cell r="A345" t="str">
            <v>21</v>
          </cell>
          <cell r="B345" t="str">
            <v>R</v>
          </cell>
          <cell r="C345" t="str">
            <v>R</v>
          </cell>
          <cell r="D345" t="str">
            <v>I</v>
          </cell>
          <cell r="E345" t="str">
            <v xml:space="preserve"> </v>
          </cell>
          <cell r="F345" t="str">
            <v>11RG001</v>
          </cell>
          <cell r="G345" t="str">
            <v>020</v>
          </cell>
          <cell r="H345" t="str">
            <v>13251</v>
          </cell>
          <cell r="I345" t="str">
            <v>13</v>
          </cell>
          <cell r="J345" t="str">
            <v xml:space="preserve"> </v>
          </cell>
          <cell r="K345" t="str">
            <v>FINA</v>
          </cell>
          <cell r="L345" t="str">
            <v>2016</v>
          </cell>
          <cell r="M345">
            <v>12500000</v>
          </cell>
          <cell r="N345">
            <v>0</v>
          </cell>
          <cell r="O345">
            <v>0</v>
          </cell>
          <cell r="P345">
            <v>7840000</v>
          </cell>
          <cell r="Q345">
            <v>0</v>
          </cell>
          <cell r="R345">
            <v>7840000</v>
          </cell>
          <cell r="S345">
            <v>0</v>
          </cell>
          <cell r="T345" t="str">
            <v>2018- -11RG001-020-13251-13- -FINA</v>
          </cell>
        </row>
        <row r="346">
          <cell r="A346" t="str">
            <v>21</v>
          </cell>
          <cell r="B346" t="str">
            <v>R</v>
          </cell>
          <cell r="C346" t="str">
            <v>R</v>
          </cell>
          <cell r="D346" t="str">
            <v>I</v>
          </cell>
          <cell r="E346" t="str">
            <v xml:space="preserve"> </v>
          </cell>
          <cell r="F346" t="str">
            <v>11RG001</v>
          </cell>
          <cell r="G346" t="str">
            <v>020</v>
          </cell>
          <cell r="H346" t="str">
            <v>13251</v>
          </cell>
          <cell r="I346" t="str">
            <v>13</v>
          </cell>
          <cell r="J346" t="str">
            <v xml:space="preserve"> </v>
          </cell>
          <cell r="K346" t="str">
            <v>FINA</v>
          </cell>
          <cell r="L346" t="str">
            <v>2017</v>
          </cell>
          <cell r="M346">
            <v>7000000</v>
          </cell>
          <cell r="N346">
            <v>0</v>
          </cell>
          <cell r="O346">
            <v>0</v>
          </cell>
          <cell r="P346">
            <v>6000000</v>
          </cell>
          <cell r="Q346">
            <v>0</v>
          </cell>
          <cell r="R346">
            <v>5000000</v>
          </cell>
          <cell r="S346">
            <v>0</v>
          </cell>
          <cell r="T346" t="str">
            <v>2018- -11RG001-020-13251-13- -FINA</v>
          </cell>
        </row>
        <row r="347">
          <cell r="A347" t="str">
            <v>21</v>
          </cell>
          <cell r="B347" t="str">
            <v>R</v>
          </cell>
          <cell r="C347" t="str">
            <v>R</v>
          </cell>
          <cell r="D347" t="str">
            <v>I</v>
          </cell>
          <cell r="E347" t="str">
            <v xml:space="preserve"> </v>
          </cell>
          <cell r="F347" t="str">
            <v>11RG001</v>
          </cell>
          <cell r="G347" t="str">
            <v>020</v>
          </cell>
          <cell r="H347" t="str">
            <v>13251</v>
          </cell>
          <cell r="I347" t="str">
            <v>13</v>
          </cell>
          <cell r="J347" t="str">
            <v xml:space="preserve"> </v>
          </cell>
          <cell r="K347" t="str">
            <v>FINA</v>
          </cell>
          <cell r="L347" t="str">
            <v>2018</v>
          </cell>
          <cell r="M347">
            <v>2500000</v>
          </cell>
          <cell r="N347">
            <v>0</v>
          </cell>
          <cell r="O347">
            <v>0</v>
          </cell>
          <cell r="P347">
            <v>2500000</v>
          </cell>
          <cell r="Q347">
            <v>0</v>
          </cell>
          <cell r="R347">
            <v>0</v>
          </cell>
          <cell r="S347">
            <v>0</v>
          </cell>
          <cell r="T347" t="str">
            <v>2018- -11RG001-020-13251-13- -FINA</v>
          </cell>
        </row>
        <row r="348">
          <cell r="A348" t="str">
            <v>21</v>
          </cell>
          <cell r="B348" t="str">
            <v>R</v>
          </cell>
          <cell r="C348" t="str">
            <v>R</v>
          </cell>
          <cell r="D348" t="str">
            <v>I</v>
          </cell>
          <cell r="E348" t="str">
            <v xml:space="preserve"> </v>
          </cell>
          <cell r="F348" t="str">
            <v>11RG001</v>
          </cell>
          <cell r="G348" t="str">
            <v>020</v>
          </cell>
          <cell r="H348" t="str">
            <v>1327</v>
          </cell>
          <cell r="I348" t="str">
            <v>13</v>
          </cell>
          <cell r="J348" t="str">
            <v>PADM</v>
          </cell>
          <cell r="K348" t="str">
            <v>FINA</v>
          </cell>
          <cell r="L348" t="str">
            <v>2017</v>
          </cell>
          <cell r="M348">
            <v>206500</v>
          </cell>
          <cell r="N348">
            <v>0</v>
          </cell>
          <cell r="O348">
            <v>0</v>
          </cell>
          <cell r="P348">
            <v>206500</v>
          </cell>
          <cell r="Q348">
            <v>0</v>
          </cell>
          <cell r="R348">
            <v>0</v>
          </cell>
          <cell r="S348">
            <v>0</v>
          </cell>
          <cell r="T348" t="str">
            <v>2018- -11RG001-020-1327-13-PADM-FINA</v>
          </cell>
        </row>
        <row r="349">
          <cell r="A349" t="str">
            <v>21</v>
          </cell>
          <cell r="B349" t="str">
            <v>R</v>
          </cell>
          <cell r="C349" t="str">
            <v>R</v>
          </cell>
          <cell r="D349" t="str">
            <v>I</v>
          </cell>
          <cell r="E349" t="str">
            <v xml:space="preserve"> </v>
          </cell>
          <cell r="F349" t="str">
            <v>11RG001</v>
          </cell>
          <cell r="G349" t="str">
            <v>020</v>
          </cell>
          <cell r="H349" t="str">
            <v>1327</v>
          </cell>
          <cell r="I349" t="str">
            <v>13</v>
          </cell>
          <cell r="J349" t="str">
            <v>PADM</v>
          </cell>
          <cell r="K349" t="str">
            <v>FINA</v>
          </cell>
          <cell r="L349" t="str">
            <v>2018</v>
          </cell>
          <cell r="M349">
            <v>0</v>
          </cell>
          <cell r="N349">
            <v>0</v>
          </cell>
          <cell r="O349">
            <v>206500</v>
          </cell>
          <cell r="P349">
            <v>206500</v>
          </cell>
          <cell r="Q349">
            <v>0</v>
          </cell>
          <cell r="R349">
            <v>0</v>
          </cell>
          <cell r="S349">
            <v>206500</v>
          </cell>
          <cell r="T349" t="str">
            <v>2018- -11RG001-020-1327-13-PADM-FINA</v>
          </cell>
        </row>
        <row r="350">
          <cell r="A350" t="str">
            <v>21</v>
          </cell>
          <cell r="B350" t="str">
            <v>R</v>
          </cell>
          <cell r="C350" t="str">
            <v>R</v>
          </cell>
          <cell r="D350" t="str">
            <v>I</v>
          </cell>
          <cell r="E350" t="str">
            <v xml:space="preserve"> </v>
          </cell>
          <cell r="F350" t="str">
            <v>11RG001</v>
          </cell>
          <cell r="G350" t="str">
            <v>020</v>
          </cell>
          <cell r="H350" t="str">
            <v>1383</v>
          </cell>
          <cell r="I350" t="str">
            <v>13</v>
          </cell>
          <cell r="J350" t="str">
            <v>PADM</v>
          </cell>
          <cell r="K350" t="str">
            <v>FINA</v>
          </cell>
          <cell r="L350" t="str">
            <v>2016</v>
          </cell>
          <cell r="M350">
            <v>0</v>
          </cell>
          <cell r="N350">
            <v>0</v>
          </cell>
          <cell r="O350">
            <v>0</v>
          </cell>
          <cell r="P350">
            <v>4660000</v>
          </cell>
          <cell r="Q350">
            <v>0</v>
          </cell>
          <cell r="R350">
            <v>2330000</v>
          </cell>
          <cell r="S350">
            <v>0</v>
          </cell>
          <cell r="T350" t="str">
            <v>2018- -11RG001-020-1383-13-PADM-FINA</v>
          </cell>
        </row>
        <row r="351">
          <cell r="A351" t="str">
            <v>21</v>
          </cell>
          <cell r="B351" t="str">
            <v>R</v>
          </cell>
          <cell r="C351" t="str">
            <v>R</v>
          </cell>
          <cell r="D351" t="str">
            <v>I</v>
          </cell>
          <cell r="E351" t="str">
            <v xml:space="preserve"> </v>
          </cell>
          <cell r="F351" t="str">
            <v>11RG001</v>
          </cell>
          <cell r="G351" t="str">
            <v>020</v>
          </cell>
          <cell r="H351" t="str">
            <v>1383</v>
          </cell>
          <cell r="I351" t="str">
            <v>13</v>
          </cell>
          <cell r="J351" t="str">
            <v>PADM</v>
          </cell>
          <cell r="K351" t="str">
            <v>FINA</v>
          </cell>
          <cell r="L351" t="str">
            <v>2017</v>
          </cell>
          <cell r="M351">
            <v>2330000</v>
          </cell>
          <cell r="N351">
            <v>0</v>
          </cell>
          <cell r="O351">
            <v>0</v>
          </cell>
          <cell r="P351">
            <v>2330000</v>
          </cell>
          <cell r="Q351">
            <v>0</v>
          </cell>
          <cell r="R351">
            <v>0</v>
          </cell>
          <cell r="S351">
            <v>0</v>
          </cell>
          <cell r="T351" t="str">
            <v>2018- -11RG001-020-1383-13-PADM-FINA</v>
          </cell>
        </row>
        <row r="352">
          <cell r="A352" t="str">
            <v>21</v>
          </cell>
          <cell r="B352" t="str">
            <v>R</v>
          </cell>
          <cell r="C352" t="str">
            <v>R</v>
          </cell>
          <cell r="D352" t="str">
            <v>I</v>
          </cell>
          <cell r="E352" t="str">
            <v xml:space="preserve"> </v>
          </cell>
          <cell r="F352" t="str">
            <v>11RG001</v>
          </cell>
          <cell r="G352" t="str">
            <v>020</v>
          </cell>
          <cell r="H352" t="str">
            <v>1383</v>
          </cell>
          <cell r="I352" t="str">
            <v>13</v>
          </cell>
          <cell r="J352" t="str">
            <v>PADM</v>
          </cell>
          <cell r="K352" t="str">
            <v>FINA</v>
          </cell>
          <cell r="L352" t="str">
            <v>2018</v>
          </cell>
          <cell r="M352">
            <v>0</v>
          </cell>
          <cell r="N352">
            <v>0</v>
          </cell>
          <cell r="O352">
            <v>2330000</v>
          </cell>
          <cell r="P352">
            <v>2330000</v>
          </cell>
          <cell r="Q352">
            <v>0</v>
          </cell>
          <cell r="R352">
            <v>0</v>
          </cell>
          <cell r="S352">
            <v>2330000</v>
          </cell>
          <cell r="T352" t="str">
            <v>2018- -11RG001-020-1383-13-PADM-FINA</v>
          </cell>
        </row>
        <row r="353">
          <cell r="A353" t="str">
            <v>21</v>
          </cell>
          <cell r="B353" t="str">
            <v>R</v>
          </cell>
          <cell r="C353" t="str">
            <v>R</v>
          </cell>
          <cell r="D353" t="str">
            <v>I</v>
          </cell>
          <cell r="E353" t="str">
            <v xml:space="preserve"> </v>
          </cell>
          <cell r="F353" t="str">
            <v>12SV001</v>
          </cell>
          <cell r="G353" t="str">
            <v>01</v>
          </cell>
          <cell r="H353" t="str">
            <v>1388</v>
          </cell>
          <cell r="I353" t="str">
            <v>13</v>
          </cell>
          <cell r="J353" t="str">
            <v xml:space="preserve"> </v>
          </cell>
          <cell r="K353" t="str">
            <v>FINA</v>
          </cell>
          <cell r="L353" t="str">
            <v>2014</v>
          </cell>
          <cell r="M353">
            <v>0</v>
          </cell>
          <cell r="N353">
            <v>27052</v>
          </cell>
          <cell r="O353">
            <v>0</v>
          </cell>
          <cell r="P353">
            <v>27052</v>
          </cell>
          <cell r="Q353">
            <v>0</v>
          </cell>
          <cell r="R353">
            <v>27450</v>
          </cell>
          <cell r="S353">
            <v>0</v>
          </cell>
          <cell r="T353" t="str">
            <v>2018- -12SV001-01-1388-13- -FINA</v>
          </cell>
        </row>
        <row r="354">
          <cell r="A354" t="str">
            <v>21</v>
          </cell>
          <cell r="B354" t="str">
            <v>R</v>
          </cell>
          <cell r="C354" t="str">
            <v>R</v>
          </cell>
          <cell r="D354" t="str">
            <v>I</v>
          </cell>
          <cell r="E354" t="str">
            <v xml:space="preserve"> </v>
          </cell>
          <cell r="F354" t="str">
            <v>13TF001</v>
          </cell>
          <cell r="G354" t="str">
            <v>01</v>
          </cell>
          <cell r="H354" t="str">
            <v>1381</v>
          </cell>
          <cell r="I354" t="str">
            <v>13</v>
          </cell>
          <cell r="J354" t="str">
            <v xml:space="preserve"> </v>
          </cell>
          <cell r="K354" t="str">
            <v>FINA</v>
          </cell>
          <cell r="L354" t="str">
            <v>2014</v>
          </cell>
          <cell r="M354">
            <v>0</v>
          </cell>
          <cell r="N354">
            <v>58888</v>
          </cell>
          <cell r="O354">
            <v>0</v>
          </cell>
          <cell r="P354">
            <v>58888</v>
          </cell>
          <cell r="Q354">
            <v>0</v>
          </cell>
          <cell r="R354">
            <v>0</v>
          </cell>
          <cell r="S354">
            <v>0</v>
          </cell>
          <cell r="T354" t="str">
            <v>2018- -13TF001-01-1381-13- -FINA</v>
          </cell>
        </row>
        <row r="355">
          <cell r="A355" t="str">
            <v>21</v>
          </cell>
          <cell r="B355" t="str">
            <v>R</v>
          </cell>
          <cell r="C355" t="str">
            <v>R</v>
          </cell>
          <cell r="D355" t="str">
            <v>I</v>
          </cell>
          <cell r="E355" t="str">
            <v xml:space="preserve"> </v>
          </cell>
          <cell r="F355" t="str">
            <v>14VE001</v>
          </cell>
          <cell r="G355" t="str">
            <v>01</v>
          </cell>
          <cell r="H355" t="str">
            <v>1382</v>
          </cell>
          <cell r="I355" t="str">
            <v>13</v>
          </cell>
          <cell r="J355" t="str">
            <v xml:space="preserve"> </v>
          </cell>
          <cell r="K355" t="str">
            <v>FINA</v>
          </cell>
          <cell r="L355" t="str">
            <v>2014</v>
          </cell>
          <cell r="M355">
            <v>0</v>
          </cell>
          <cell r="N355">
            <v>108650</v>
          </cell>
          <cell r="O355">
            <v>0</v>
          </cell>
          <cell r="P355">
            <v>108650</v>
          </cell>
          <cell r="Q355">
            <v>0</v>
          </cell>
          <cell r="R355">
            <v>0</v>
          </cell>
          <cell r="S355">
            <v>0</v>
          </cell>
          <cell r="T355" t="str">
            <v>2018- -14VE001-01-1382-13- -FINA</v>
          </cell>
        </row>
        <row r="356">
          <cell r="A356" t="str">
            <v>21</v>
          </cell>
          <cell r="B356" t="str">
            <v>R</v>
          </cell>
          <cell r="C356" t="str">
            <v>R</v>
          </cell>
          <cell r="D356" t="str">
            <v>I</v>
          </cell>
          <cell r="E356" t="str">
            <v xml:space="preserve"> </v>
          </cell>
          <cell r="F356" t="str">
            <v>14VE001</v>
          </cell>
          <cell r="G356" t="str">
            <v>01</v>
          </cell>
          <cell r="H356" t="str">
            <v>1382</v>
          </cell>
          <cell r="I356" t="str">
            <v>13</v>
          </cell>
          <cell r="J356" t="str">
            <v xml:space="preserve"> </v>
          </cell>
          <cell r="K356" t="str">
            <v>FINA</v>
          </cell>
          <cell r="L356" t="str">
            <v>2017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151110</v>
          </cell>
          <cell r="S356">
            <v>0</v>
          </cell>
          <cell r="T356" t="str">
            <v>2018- -14VE001-01-1382-13- -FINA</v>
          </cell>
        </row>
        <row r="357">
          <cell r="A357" t="str">
            <v>21</v>
          </cell>
          <cell r="B357" t="str">
            <v>R</v>
          </cell>
          <cell r="C357" t="str">
            <v>R</v>
          </cell>
          <cell r="D357" t="str">
            <v>I</v>
          </cell>
          <cell r="E357" t="str">
            <v xml:space="preserve"> </v>
          </cell>
          <cell r="F357" t="str">
            <v>15ED006</v>
          </cell>
          <cell r="G357" t="str">
            <v>01</v>
          </cell>
          <cell r="H357" t="str">
            <v>1382</v>
          </cell>
          <cell r="I357" t="str">
            <v>13</v>
          </cell>
          <cell r="J357" t="str">
            <v xml:space="preserve"> </v>
          </cell>
          <cell r="K357" t="str">
            <v>FINA</v>
          </cell>
          <cell r="L357" t="str">
            <v>2017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920</v>
          </cell>
          <cell r="S357">
            <v>0</v>
          </cell>
          <cell r="T357" t="str">
            <v>2018- -15ED006-01-1382-13- -FINA</v>
          </cell>
        </row>
        <row r="358">
          <cell r="A358" t="str">
            <v>21</v>
          </cell>
          <cell r="B358" t="str">
            <v>R</v>
          </cell>
          <cell r="C358" t="str">
            <v>R</v>
          </cell>
          <cell r="D358" t="str">
            <v>I</v>
          </cell>
          <cell r="E358" t="str">
            <v xml:space="preserve"> </v>
          </cell>
          <cell r="F358" t="str">
            <v>17UR017</v>
          </cell>
          <cell r="G358" t="str">
            <v>01</v>
          </cell>
          <cell r="H358" t="str">
            <v>1381</v>
          </cell>
          <cell r="I358" t="str">
            <v>13</v>
          </cell>
          <cell r="J358" t="str">
            <v xml:space="preserve"> </v>
          </cell>
          <cell r="K358" t="str">
            <v>FINA</v>
          </cell>
          <cell r="L358" t="str">
            <v>2017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800</v>
          </cell>
          <cell r="S358">
            <v>0</v>
          </cell>
          <cell r="T358" t="str">
            <v>2018- -17UR017-01-1381-13- -FINA</v>
          </cell>
        </row>
        <row r="359">
          <cell r="A359" t="str">
            <v>21</v>
          </cell>
          <cell r="B359" t="str">
            <v>R</v>
          </cell>
          <cell r="C359" t="str">
            <v>R</v>
          </cell>
          <cell r="D359" t="str">
            <v>I</v>
          </cell>
          <cell r="E359" t="str">
            <v xml:space="preserve"> </v>
          </cell>
          <cell r="F359" t="str">
            <v>17VO010</v>
          </cell>
          <cell r="G359" t="str">
            <v>821</v>
          </cell>
          <cell r="H359" t="str">
            <v>1328</v>
          </cell>
          <cell r="I359" t="str">
            <v>13</v>
          </cell>
          <cell r="J359" t="str">
            <v xml:space="preserve"> </v>
          </cell>
          <cell r="K359" t="str">
            <v>FINA</v>
          </cell>
          <cell r="L359" t="str">
            <v>2017</v>
          </cell>
          <cell r="M359">
            <v>0</v>
          </cell>
          <cell r="N359">
            <v>30000</v>
          </cell>
          <cell r="O359">
            <v>0</v>
          </cell>
          <cell r="P359">
            <v>30000</v>
          </cell>
          <cell r="Q359">
            <v>0</v>
          </cell>
          <cell r="R359">
            <v>0</v>
          </cell>
          <cell r="S359">
            <v>0</v>
          </cell>
          <cell r="T359" t="str">
            <v>2018- -17VO010-821-1328-13- -FINA</v>
          </cell>
        </row>
        <row r="360">
          <cell r="A360" t="str">
            <v>21</v>
          </cell>
          <cell r="B360" t="str">
            <v>R</v>
          </cell>
          <cell r="C360" t="str">
            <v>R</v>
          </cell>
          <cell r="D360" t="str">
            <v>I</v>
          </cell>
          <cell r="E360" t="str">
            <v>ABORD CATH</v>
          </cell>
          <cell r="F360" t="str">
            <v>13TV001</v>
          </cell>
          <cell r="G360" t="str">
            <v>824</v>
          </cell>
          <cell r="H360" t="str">
            <v>1382</v>
          </cell>
          <cell r="I360" t="str">
            <v>13</v>
          </cell>
          <cell r="J360" t="str">
            <v xml:space="preserve"> </v>
          </cell>
          <cell r="K360" t="str">
            <v>FINA</v>
          </cell>
          <cell r="L360" t="str">
            <v>2016</v>
          </cell>
          <cell r="M360">
            <v>0</v>
          </cell>
          <cell r="N360">
            <v>0</v>
          </cell>
          <cell r="O360">
            <v>0</v>
          </cell>
          <cell r="P360">
            <v>375000</v>
          </cell>
          <cell r="Q360">
            <v>0</v>
          </cell>
          <cell r="R360">
            <v>375000</v>
          </cell>
          <cell r="S360">
            <v>0</v>
          </cell>
          <cell r="T360" t="str">
            <v>2018-ABORD CATH-13TV001-824-1382-13- -FINA</v>
          </cell>
        </row>
        <row r="361">
          <cell r="A361" t="str">
            <v>21</v>
          </cell>
          <cell r="B361" t="str">
            <v>R</v>
          </cell>
          <cell r="C361" t="str">
            <v>R</v>
          </cell>
          <cell r="D361" t="str">
            <v>I</v>
          </cell>
          <cell r="E361" t="str">
            <v>MONU HISTO</v>
          </cell>
          <cell r="F361" t="str">
            <v>17MH013</v>
          </cell>
          <cell r="G361" t="str">
            <v>324</v>
          </cell>
          <cell r="H361" t="str">
            <v>1321</v>
          </cell>
          <cell r="I361" t="str">
            <v>13</v>
          </cell>
          <cell r="J361" t="str">
            <v xml:space="preserve"> </v>
          </cell>
          <cell r="K361" t="str">
            <v>FINA</v>
          </cell>
          <cell r="L361" t="str">
            <v>2017</v>
          </cell>
          <cell r="M361">
            <v>0</v>
          </cell>
          <cell r="N361">
            <v>200000</v>
          </cell>
          <cell r="O361">
            <v>0</v>
          </cell>
          <cell r="P361">
            <v>200000</v>
          </cell>
          <cell r="Q361">
            <v>0</v>
          </cell>
          <cell r="R361">
            <v>0</v>
          </cell>
          <cell r="S361">
            <v>0</v>
          </cell>
          <cell r="T361" t="str">
            <v>2018-MONU HISTO-17MH013-324-1321-13- -FINA</v>
          </cell>
        </row>
        <row r="362">
          <cell r="A362" t="str">
            <v>21</v>
          </cell>
          <cell r="B362" t="str">
            <v>R</v>
          </cell>
          <cell r="C362" t="str">
            <v>R</v>
          </cell>
          <cell r="D362" t="str">
            <v>I</v>
          </cell>
          <cell r="E362" t="str">
            <v>SYNDICAT</v>
          </cell>
          <cell r="F362" t="str">
            <v>16LO001</v>
          </cell>
          <cell r="G362" t="str">
            <v>01</v>
          </cell>
          <cell r="H362" t="str">
            <v>1381</v>
          </cell>
          <cell r="I362" t="str">
            <v>13</v>
          </cell>
          <cell r="J362" t="str">
            <v xml:space="preserve"> </v>
          </cell>
          <cell r="K362" t="str">
            <v>FINA</v>
          </cell>
          <cell r="L362" t="str">
            <v>2017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5322.47</v>
          </cell>
          <cell r="S362">
            <v>0</v>
          </cell>
          <cell r="T362" t="str">
            <v>2018-SYNDICAT-16LO001-01-1381-13- -FINA</v>
          </cell>
        </row>
        <row r="363">
          <cell r="A363" t="str">
            <v>21</v>
          </cell>
          <cell r="B363" t="str">
            <v>R</v>
          </cell>
          <cell r="C363" t="str">
            <v>R</v>
          </cell>
          <cell r="D363" t="str">
            <v>I</v>
          </cell>
          <cell r="E363" t="str">
            <v>SYNDICAT</v>
          </cell>
          <cell r="F363" t="str">
            <v>16LO001</v>
          </cell>
          <cell r="G363" t="str">
            <v>01</v>
          </cell>
          <cell r="H363" t="str">
            <v>1381</v>
          </cell>
          <cell r="I363" t="str">
            <v>13</v>
          </cell>
          <cell r="J363" t="str">
            <v xml:space="preserve"> </v>
          </cell>
          <cell r="K363" t="str">
            <v>FINA</v>
          </cell>
          <cell r="L363" t="str">
            <v>2018</v>
          </cell>
          <cell r="M363">
            <v>290000</v>
          </cell>
          <cell r="N363">
            <v>0</v>
          </cell>
          <cell r="O363">
            <v>0</v>
          </cell>
          <cell r="P363">
            <v>290000</v>
          </cell>
          <cell r="Q363">
            <v>0</v>
          </cell>
          <cell r="R363">
            <v>0</v>
          </cell>
          <cell r="S363">
            <v>0</v>
          </cell>
          <cell r="T363" t="str">
            <v>2018-SYNDICAT-16LO001-01-1381-13- -FINA</v>
          </cell>
        </row>
        <row r="364">
          <cell r="A364" t="str">
            <v>21</v>
          </cell>
          <cell r="B364" t="str">
            <v>R</v>
          </cell>
          <cell r="C364" t="str">
            <v>R</v>
          </cell>
          <cell r="D364" t="str">
            <v>I</v>
          </cell>
          <cell r="E364" t="str">
            <v>SYNDICAT</v>
          </cell>
          <cell r="F364" t="str">
            <v>16LO001</v>
          </cell>
          <cell r="G364" t="str">
            <v>01</v>
          </cell>
          <cell r="H364" t="str">
            <v>1382</v>
          </cell>
          <cell r="I364" t="str">
            <v>13</v>
          </cell>
          <cell r="J364" t="str">
            <v xml:space="preserve"> </v>
          </cell>
          <cell r="K364" t="str">
            <v>FINA</v>
          </cell>
          <cell r="L364" t="str">
            <v>2018</v>
          </cell>
          <cell r="M364">
            <v>350000</v>
          </cell>
          <cell r="N364">
            <v>0</v>
          </cell>
          <cell r="O364">
            <v>0</v>
          </cell>
          <cell r="P364">
            <v>350000</v>
          </cell>
          <cell r="Q364">
            <v>0</v>
          </cell>
          <cell r="R364">
            <v>0</v>
          </cell>
          <cell r="S364">
            <v>0</v>
          </cell>
          <cell r="T364" t="str">
            <v>2018-SYNDICAT-16LO001-01-1382-13- -FINA</v>
          </cell>
        </row>
        <row r="365">
          <cell r="A365" t="str">
            <v>21</v>
          </cell>
          <cell r="B365" t="str">
            <v>R</v>
          </cell>
          <cell r="C365" t="str">
            <v>R</v>
          </cell>
          <cell r="D365" t="str">
            <v>I</v>
          </cell>
          <cell r="E365" t="str">
            <v>SYNDICAT</v>
          </cell>
          <cell r="F365" t="str">
            <v>16LO001</v>
          </cell>
          <cell r="G365" t="str">
            <v>01</v>
          </cell>
          <cell r="H365" t="str">
            <v>1383</v>
          </cell>
          <cell r="I365" t="str">
            <v>13</v>
          </cell>
          <cell r="J365" t="str">
            <v xml:space="preserve"> </v>
          </cell>
          <cell r="K365" t="str">
            <v>FINA</v>
          </cell>
          <cell r="L365" t="str">
            <v>2018</v>
          </cell>
          <cell r="M365">
            <v>70000</v>
          </cell>
          <cell r="N365">
            <v>0</v>
          </cell>
          <cell r="O365">
            <v>0</v>
          </cell>
          <cell r="P365">
            <v>70000</v>
          </cell>
          <cell r="Q365">
            <v>0</v>
          </cell>
          <cell r="R365">
            <v>0</v>
          </cell>
          <cell r="S365">
            <v>0</v>
          </cell>
          <cell r="T365" t="str">
            <v>2018-SYNDICAT-16LO001-01-1383-13- -FINA</v>
          </cell>
        </row>
        <row r="366">
          <cell r="A366" t="str">
            <v>21</v>
          </cell>
          <cell r="B366" t="str">
            <v>R</v>
          </cell>
          <cell r="C366" t="str">
            <v>R</v>
          </cell>
          <cell r="D366" t="str">
            <v>I</v>
          </cell>
          <cell r="E366" t="str">
            <v>SYNDICAT</v>
          </cell>
          <cell r="F366" t="str">
            <v>16LO001</v>
          </cell>
          <cell r="G366" t="str">
            <v>71</v>
          </cell>
          <cell r="H366" t="str">
            <v>1312</v>
          </cell>
          <cell r="I366" t="str">
            <v>13</v>
          </cell>
          <cell r="J366" t="str">
            <v xml:space="preserve"> </v>
          </cell>
          <cell r="K366" t="str">
            <v>FINA</v>
          </cell>
          <cell r="L366" t="str">
            <v>2016</v>
          </cell>
          <cell r="M366">
            <v>500000</v>
          </cell>
          <cell r="N366">
            <v>0</v>
          </cell>
          <cell r="O366">
            <v>0</v>
          </cell>
          <cell r="P366">
            <v>500000</v>
          </cell>
          <cell r="Q366">
            <v>0</v>
          </cell>
          <cell r="R366">
            <v>0</v>
          </cell>
          <cell r="S366">
            <v>0</v>
          </cell>
          <cell r="T366" t="str">
            <v>2018-SYNDICAT-16LO001-71-1312-13- -FINA</v>
          </cell>
        </row>
        <row r="367">
          <cell r="A367" t="str">
            <v>21</v>
          </cell>
          <cell r="B367" t="str">
            <v>R</v>
          </cell>
          <cell r="C367" t="str">
            <v>R</v>
          </cell>
          <cell r="D367" t="str">
            <v>I</v>
          </cell>
          <cell r="E367" t="str">
            <v>SYNDICAT</v>
          </cell>
          <cell r="F367" t="str">
            <v>16LO001</v>
          </cell>
          <cell r="G367" t="str">
            <v>71</v>
          </cell>
          <cell r="H367" t="str">
            <v>1321</v>
          </cell>
          <cell r="I367" t="str">
            <v>13</v>
          </cell>
          <cell r="J367" t="str">
            <v xml:space="preserve"> </v>
          </cell>
          <cell r="K367" t="str">
            <v>FINA</v>
          </cell>
          <cell r="L367" t="str">
            <v>2016</v>
          </cell>
          <cell r="M367">
            <v>0</v>
          </cell>
          <cell r="N367">
            <v>0</v>
          </cell>
          <cell r="O367">
            <v>0</v>
          </cell>
          <cell r="P367">
            <v>14850</v>
          </cell>
          <cell r="Q367">
            <v>0</v>
          </cell>
          <cell r="R367">
            <v>0</v>
          </cell>
          <cell r="S367">
            <v>0</v>
          </cell>
          <cell r="T367" t="str">
            <v>2018-SYNDICAT-16LO001-71-1321-13- -FINA</v>
          </cell>
        </row>
        <row r="368">
          <cell r="A368" t="str">
            <v>21</v>
          </cell>
          <cell r="B368" t="str">
            <v>R</v>
          </cell>
          <cell r="C368" t="str">
            <v>R</v>
          </cell>
          <cell r="D368" t="str">
            <v>I</v>
          </cell>
          <cell r="E368" t="str">
            <v>TX ECOLE</v>
          </cell>
          <cell r="F368" t="str">
            <v>16SC019</v>
          </cell>
          <cell r="G368" t="str">
            <v>213</v>
          </cell>
          <cell r="H368" t="str">
            <v>1321</v>
          </cell>
          <cell r="I368" t="str">
            <v>13</v>
          </cell>
          <cell r="J368" t="str">
            <v xml:space="preserve"> </v>
          </cell>
          <cell r="K368" t="str">
            <v>FINA</v>
          </cell>
          <cell r="L368" t="str">
            <v>2017</v>
          </cell>
          <cell r="M368">
            <v>0</v>
          </cell>
          <cell r="N368">
            <v>100000</v>
          </cell>
          <cell r="O368">
            <v>0</v>
          </cell>
          <cell r="P368">
            <v>100000</v>
          </cell>
          <cell r="Q368">
            <v>0</v>
          </cell>
          <cell r="R368">
            <v>0</v>
          </cell>
          <cell r="S368">
            <v>0</v>
          </cell>
          <cell r="T368" t="str">
            <v>2018-TX ECOLE-16SC019-213-1321-13- -FINA</v>
          </cell>
        </row>
        <row r="369">
          <cell r="A369" t="str">
            <v>21</v>
          </cell>
          <cell r="B369" t="str">
            <v>R</v>
          </cell>
          <cell r="C369" t="str">
            <v>R</v>
          </cell>
          <cell r="D369" t="str">
            <v>I</v>
          </cell>
          <cell r="E369" t="str">
            <v>TX ECOLE</v>
          </cell>
          <cell r="F369" t="str">
            <v>17SC001</v>
          </cell>
          <cell r="G369" t="str">
            <v>01</v>
          </cell>
          <cell r="H369" t="str">
            <v>1381</v>
          </cell>
          <cell r="I369" t="str">
            <v>13</v>
          </cell>
          <cell r="J369" t="str">
            <v xml:space="preserve"> </v>
          </cell>
          <cell r="K369" t="str">
            <v>FINA</v>
          </cell>
          <cell r="L369" t="str">
            <v>2017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60000</v>
          </cell>
          <cell r="S369">
            <v>0</v>
          </cell>
          <cell r="T369" t="str">
            <v>2018-TX ECOLE-17SC001-01-1381-13- -FINA</v>
          </cell>
        </row>
        <row r="370">
          <cell r="A370" t="str">
            <v>21</v>
          </cell>
          <cell r="B370" t="str">
            <v>D</v>
          </cell>
          <cell r="C370" t="str">
            <v>R</v>
          </cell>
          <cell r="D370" t="str">
            <v>I</v>
          </cell>
          <cell r="E370" t="str">
            <v xml:space="preserve"> </v>
          </cell>
          <cell r="F370" t="str">
            <v xml:space="preserve"> </v>
          </cell>
          <cell r="G370" t="str">
            <v>01</v>
          </cell>
          <cell r="H370" t="str">
            <v>1641</v>
          </cell>
          <cell r="I370" t="str">
            <v>16</v>
          </cell>
          <cell r="J370" t="str">
            <v xml:space="preserve"> </v>
          </cell>
          <cell r="K370" t="str">
            <v>FINA</v>
          </cell>
          <cell r="L370" t="str">
            <v>2014</v>
          </cell>
          <cell r="M370">
            <v>4975000</v>
          </cell>
          <cell r="N370">
            <v>0</v>
          </cell>
          <cell r="O370">
            <v>0</v>
          </cell>
          <cell r="P370">
            <v>4975000</v>
          </cell>
          <cell r="Q370">
            <v>0</v>
          </cell>
          <cell r="R370">
            <v>4880197.16</v>
          </cell>
          <cell r="S370">
            <v>0</v>
          </cell>
          <cell r="T370" t="str">
            <v>2018- - -01-1641-16- -FINA</v>
          </cell>
        </row>
        <row r="371">
          <cell r="A371" t="str">
            <v>21</v>
          </cell>
          <cell r="B371" t="str">
            <v>D</v>
          </cell>
          <cell r="C371" t="str">
            <v>R</v>
          </cell>
          <cell r="D371" t="str">
            <v>I</v>
          </cell>
          <cell r="E371" t="str">
            <v xml:space="preserve"> </v>
          </cell>
          <cell r="F371" t="str">
            <v xml:space="preserve"> </v>
          </cell>
          <cell r="G371" t="str">
            <v>01</v>
          </cell>
          <cell r="H371" t="str">
            <v>1641</v>
          </cell>
          <cell r="I371" t="str">
            <v>16</v>
          </cell>
          <cell r="J371" t="str">
            <v xml:space="preserve"> </v>
          </cell>
          <cell r="K371" t="str">
            <v>FINA</v>
          </cell>
          <cell r="L371" t="str">
            <v>2015</v>
          </cell>
          <cell r="M371">
            <v>5105000</v>
          </cell>
          <cell r="N371">
            <v>16500</v>
          </cell>
          <cell r="O371">
            <v>0</v>
          </cell>
          <cell r="P371">
            <v>5121500</v>
          </cell>
          <cell r="Q371">
            <v>0</v>
          </cell>
          <cell r="R371">
            <v>5121462.0599999996</v>
          </cell>
          <cell r="S371">
            <v>0</v>
          </cell>
          <cell r="T371" t="str">
            <v>2018- - -01-1641-16- -FINA</v>
          </cell>
        </row>
        <row r="372">
          <cell r="A372" t="str">
            <v>21</v>
          </cell>
          <cell r="B372" t="str">
            <v>D</v>
          </cell>
          <cell r="C372" t="str">
            <v>R</v>
          </cell>
          <cell r="D372" t="str">
            <v>I</v>
          </cell>
          <cell r="E372" t="str">
            <v xml:space="preserve"> </v>
          </cell>
          <cell r="F372" t="str">
            <v xml:space="preserve"> </v>
          </cell>
          <cell r="G372" t="str">
            <v>01</v>
          </cell>
          <cell r="H372" t="str">
            <v>1641</v>
          </cell>
          <cell r="I372" t="str">
            <v>16</v>
          </cell>
          <cell r="J372" t="str">
            <v xml:space="preserve"> </v>
          </cell>
          <cell r="K372" t="str">
            <v>FINA</v>
          </cell>
          <cell r="L372" t="str">
            <v>2016</v>
          </cell>
          <cell r="M372">
            <v>5180000</v>
          </cell>
          <cell r="N372">
            <v>0</v>
          </cell>
          <cell r="O372">
            <v>0</v>
          </cell>
          <cell r="P372">
            <v>5180000</v>
          </cell>
          <cell r="Q372">
            <v>0</v>
          </cell>
          <cell r="R372">
            <v>5125025.96</v>
          </cell>
          <cell r="S372">
            <v>0</v>
          </cell>
          <cell r="T372" t="str">
            <v>2018- - -01-1641-16- -FINA</v>
          </cell>
        </row>
        <row r="373">
          <cell r="A373" t="str">
            <v>21</v>
          </cell>
          <cell r="B373" t="str">
            <v>D</v>
          </cell>
          <cell r="C373" t="str">
            <v>R</v>
          </cell>
          <cell r="D373" t="str">
            <v>I</v>
          </cell>
          <cell r="E373" t="str">
            <v xml:space="preserve"> </v>
          </cell>
          <cell r="F373" t="str">
            <v xml:space="preserve"> </v>
          </cell>
          <cell r="G373" t="str">
            <v>01</v>
          </cell>
          <cell r="H373" t="str">
            <v>1641</v>
          </cell>
          <cell r="I373" t="str">
            <v>16</v>
          </cell>
          <cell r="J373" t="str">
            <v xml:space="preserve"> </v>
          </cell>
          <cell r="K373" t="str">
            <v>FINA</v>
          </cell>
          <cell r="L373" t="str">
            <v>2017</v>
          </cell>
          <cell r="M373">
            <v>5380000</v>
          </cell>
          <cell r="N373">
            <v>0</v>
          </cell>
          <cell r="O373">
            <v>0</v>
          </cell>
          <cell r="P373">
            <v>5573000</v>
          </cell>
          <cell r="Q373">
            <v>0</v>
          </cell>
          <cell r="R373">
            <v>5572023.4000000004</v>
          </cell>
          <cell r="S373">
            <v>0</v>
          </cell>
          <cell r="T373" t="str">
            <v>2018- - -01-1641-16- -FINA</v>
          </cell>
        </row>
        <row r="374">
          <cell r="A374" t="str">
            <v>21</v>
          </cell>
          <cell r="B374" t="str">
            <v>D</v>
          </cell>
          <cell r="C374" t="str">
            <v>R</v>
          </cell>
          <cell r="D374" t="str">
            <v>I</v>
          </cell>
          <cell r="E374" t="str">
            <v xml:space="preserve"> </v>
          </cell>
          <cell r="F374" t="str">
            <v xml:space="preserve"> </v>
          </cell>
          <cell r="G374" t="str">
            <v>01</v>
          </cell>
          <cell r="H374" t="str">
            <v>1641</v>
          </cell>
          <cell r="I374" t="str">
            <v>16</v>
          </cell>
          <cell r="J374" t="str">
            <v xml:space="preserve"> </v>
          </cell>
          <cell r="K374" t="str">
            <v>FINA</v>
          </cell>
          <cell r="L374" t="str">
            <v>2018</v>
          </cell>
          <cell r="M374">
            <v>6050000</v>
          </cell>
          <cell r="N374">
            <v>115000</v>
          </cell>
          <cell r="O374">
            <v>0</v>
          </cell>
          <cell r="P374">
            <v>6144000</v>
          </cell>
          <cell r="Q374">
            <v>-21000</v>
          </cell>
          <cell r="R374">
            <v>489537.36</v>
          </cell>
          <cell r="S374">
            <v>0</v>
          </cell>
          <cell r="T374" t="str">
            <v>2018- - -01-1641-16- -FINA</v>
          </cell>
        </row>
        <row r="375">
          <cell r="A375" t="str">
            <v>21</v>
          </cell>
          <cell r="B375" t="str">
            <v>D</v>
          </cell>
          <cell r="C375" t="str">
            <v>R</v>
          </cell>
          <cell r="D375" t="str">
            <v>I</v>
          </cell>
          <cell r="E375" t="str">
            <v xml:space="preserve"> </v>
          </cell>
          <cell r="F375" t="str">
            <v xml:space="preserve"> </v>
          </cell>
          <cell r="G375" t="str">
            <v>01</v>
          </cell>
          <cell r="H375" t="str">
            <v>165</v>
          </cell>
          <cell r="I375" t="str">
            <v>16</v>
          </cell>
          <cell r="J375" t="str">
            <v>ABRI VELOS</v>
          </cell>
          <cell r="K375" t="str">
            <v>FINA</v>
          </cell>
          <cell r="L375" t="str">
            <v>2015</v>
          </cell>
          <cell r="M375">
            <v>5000</v>
          </cell>
          <cell r="N375">
            <v>0</v>
          </cell>
          <cell r="O375">
            <v>0</v>
          </cell>
          <cell r="P375">
            <v>5000</v>
          </cell>
          <cell r="Q375">
            <v>0</v>
          </cell>
          <cell r="R375">
            <v>0</v>
          </cell>
          <cell r="S375">
            <v>0</v>
          </cell>
          <cell r="T375" t="str">
            <v>2018- - -01-165-16-ABRI VELOS-FINA</v>
          </cell>
        </row>
        <row r="376">
          <cell r="A376" t="str">
            <v>21</v>
          </cell>
          <cell r="B376" t="str">
            <v>D</v>
          </cell>
          <cell r="C376" t="str">
            <v>R</v>
          </cell>
          <cell r="D376" t="str">
            <v>I</v>
          </cell>
          <cell r="E376" t="str">
            <v xml:space="preserve"> </v>
          </cell>
          <cell r="F376" t="str">
            <v xml:space="preserve"> </v>
          </cell>
          <cell r="G376" t="str">
            <v>01</v>
          </cell>
          <cell r="H376" t="str">
            <v>165</v>
          </cell>
          <cell r="I376" t="str">
            <v>16</v>
          </cell>
          <cell r="J376" t="str">
            <v>DSP</v>
          </cell>
          <cell r="K376" t="str">
            <v>FINA</v>
          </cell>
          <cell r="L376" t="str">
            <v>2014</v>
          </cell>
          <cell r="M376">
            <v>0</v>
          </cell>
          <cell r="N376">
            <v>0</v>
          </cell>
          <cell r="O376">
            <v>5000</v>
          </cell>
          <cell r="P376">
            <v>5000</v>
          </cell>
          <cell r="Q376">
            <v>0</v>
          </cell>
          <cell r="R376">
            <v>5000</v>
          </cell>
          <cell r="S376">
            <v>0</v>
          </cell>
          <cell r="T376" t="str">
            <v>2018- - -01-165-16-DSP-FINA</v>
          </cell>
        </row>
        <row r="377">
          <cell r="A377" t="str">
            <v>21</v>
          </cell>
          <cell r="B377" t="str">
            <v>D</v>
          </cell>
          <cell r="C377" t="str">
            <v>R</v>
          </cell>
          <cell r="D377" t="str">
            <v>I</v>
          </cell>
          <cell r="E377" t="str">
            <v xml:space="preserve"> </v>
          </cell>
          <cell r="F377" t="str">
            <v xml:space="preserve"> </v>
          </cell>
          <cell r="G377" t="str">
            <v>01</v>
          </cell>
          <cell r="H377" t="str">
            <v>165</v>
          </cell>
          <cell r="I377" t="str">
            <v>16</v>
          </cell>
          <cell r="J377" t="str">
            <v>GP</v>
          </cell>
          <cell r="K377" t="str">
            <v>FINA</v>
          </cell>
          <cell r="L377" t="str">
            <v>2014</v>
          </cell>
          <cell r="M377">
            <v>10000</v>
          </cell>
          <cell r="N377">
            <v>0</v>
          </cell>
          <cell r="O377">
            <v>0</v>
          </cell>
          <cell r="P377">
            <v>10000</v>
          </cell>
          <cell r="Q377">
            <v>0</v>
          </cell>
          <cell r="R377">
            <v>1322.2</v>
          </cell>
          <cell r="S377">
            <v>0</v>
          </cell>
          <cell r="T377" t="str">
            <v>2018- - -01-165-16-GP-FINA</v>
          </cell>
        </row>
        <row r="378">
          <cell r="A378" t="str">
            <v>21</v>
          </cell>
          <cell r="B378" t="str">
            <v>D</v>
          </cell>
          <cell r="C378" t="str">
            <v>R</v>
          </cell>
          <cell r="D378" t="str">
            <v>I</v>
          </cell>
          <cell r="E378" t="str">
            <v xml:space="preserve"> </v>
          </cell>
          <cell r="F378" t="str">
            <v xml:space="preserve"> </v>
          </cell>
          <cell r="G378" t="str">
            <v>01</v>
          </cell>
          <cell r="H378" t="str">
            <v>165</v>
          </cell>
          <cell r="I378" t="str">
            <v>16</v>
          </cell>
          <cell r="J378" t="str">
            <v>GP</v>
          </cell>
          <cell r="K378" t="str">
            <v>FINA</v>
          </cell>
          <cell r="L378" t="str">
            <v>2015</v>
          </cell>
          <cell r="M378">
            <v>10000</v>
          </cell>
          <cell r="N378">
            <v>0</v>
          </cell>
          <cell r="O378">
            <v>0</v>
          </cell>
          <cell r="P378">
            <v>10000</v>
          </cell>
          <cell r="Q378">
            <v>0</v>
          </cell>
          <cell r="R378">
            <v>61</v>
          </cell>
          <cell r="S378">
            <v>0</v>
          </cell>
          <cell r="T378" t="str">
            <v>2018- - -01-165-16-GP-FINA</v>
          </cell>
        </row>
        <row r="379">
          <cell r="A379" t="str">
            <v>21</v>
          </cell>
          <cell r="B379" t="str">
            <v>D</v>
          </cell>
          <cell r="C379" t="str">
            <v>R</v>
          </cell>
          <cell r="D379" t="str">
            <v>I</v>
          </cell>
          <cell r="E379" t="str">
            <v xml:space="preserve"> </v>
          </cell>
          <cell r="F379" t="str">
            <v xml:space="preserve"> </v>
          </cell>
          <cell r="G379" t="str">
            <v>01</v>
          </cell>
          <cell r="H379" t="str">
            <v>165</v>
          </cell>
          <cell r="I379" t="str">
            <v>16</v>
          </cell>
          <cell r="J379" t="str">
            <v>GP</v>
          </cell>
          <cell r="K379" t="str">
            <v>FINA</v>
          </cell>
          <cell r="L379" t="str">
            <v>2017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92.23</v>
          </cell>
          <cell r="S379">
            <v>0</v>
          </cell>
          <cell r="T379" t="str">
            <v>2018- - -01-165-16-GP-FINA</v>
          </cell>
        </row>
        <row r="380">
          <cell r="A380" t="str">
            <v>21</v>
          </cell>
          <cell r="B380" t="str">
            <v>D</v>
          </cell>
          <cell r="C380" t="str">
            <v>R</v>
          </cell>
          <cell r="D380" t="str">
            <v>I</v>
          </cell>
          <cell r="E380" t="str">
            <v xml:space="preserve"> </v>
          </cell>
          <cell r="F380" t="str">
            <v xml:space="preserve"> </v>
          </cell>
          <cell r="G380" t="str">
            <v>01</v>
          </cell>
          <cell r="H380" t="str">
            <v>165</v>
          </cell>
          <cell r="I380" t="str">
            <v>16</v>
          </cell>
          <cell r="J380" t="str">
            <v>GRU</v>
          </cell>
          <cell r="K380" t="str">
            <v>FINA</v>
          </cell>
          <cell r="L380" t="str">
            <v>2014</v>
          </cell>
          <cell r="M380">
            <v>10000</v>
          </cell>
          <cell r="N380">
            <v>0</v>
          </cell>
          <cell r="O380">
            <v>0</v>
          </cell>
          <cell r="P380">
            <v>10000</v>
          </cell>
          <cell r="Q380">
            <v>0</v>
          </cell>
          <cell r="R380">
            <v>3661.68</v>
          </cell>
          <cell r="S380">
            <v>0</v>
          </cell>
          <cell r="T380" t="str">
            <v>2018- - -01-165-16-GRU-FINA</v>
          </cell>
        </row>
        <row r="381">
          <cell r="A381" t="str">
            <v>21</v>
          </cell>
          <cell r="B381" t="str">
            <v>D</v>
          </cell>
          <cell r="C381" t="str">
            <v>R</v>
          </cell>
          <cell r="D381" t="str">
            <v>I</v>
          </cell>
          <cell r="E381" t="str">
            <v xml:space="preserve"> </v>
          </cell>
          <cell r="F381" t="str">
            <v xml:space="preserve"> </v>
          </cell>
          <cell r="G381" t="str">
            <v>01</v>
          </cell>
          <cell r="H381" t="str">
            <v>165</v>
          </cell>
          <cell r="I381" t="str">
            <v>16</v>
          </cell>
          <cell r="J381" t="str">
            <v>GRU</v>
          </cell>
          <cell r="K381" t="str">
            <v>FINA</v>
          </cell>
          <cell r="L381" t="str">
            <v>2015</v>
          </cell>
          <cell r="M381">
            <v>10000</v>
          </cell>
          <cell r="N381">
            <v>0</v>
          </cell>
          <cell r="O381">
            <v>0</v>
          </cell>
          <cell r="P381">
            <v>10000</v>
          </cell>
          <cell r="Q381">
            <v>0</v>
          </cell>
          <cell r="R381">
            <v>25</v>
          </cell>
          <cell r="S381">
            <v>0</v>
          </cell>
          <cell r="T381" t="str">
            <v>2018- - -01-165-16-GRU-FINA</v>
          </cell>
        </row>
        <row r="382">
          <cell r="A382" t="str">
            <v>21</v>
          </cell>
          <cell r="B382" t="str">
            <v>D</v>
          </cell>
          <cell r="C382" t="str">
            <v>R</v>
          </cell>
          <cell r="D382" t="str">
            <v>I</v>
          </cell>
          <cell r="E382" t="str">
            <v xml:space="preserve"> </v>
          </cell>
          <cell r="F382" t="str">
            <v xml:space="preserve"> </v>
          </cell>
          <cell r="G382" t="str">
            <v>01</v>
          </cell>
          <cell r="H382" t="str">
            <v>165</v>
          </cell>
          <cell r="I382" t="str">
            <v>16</v>
          </cell>
          <cell r="J382" t="str">
            <v xml:space="preserve"> </v>
          </cell>
          <cell r="K382" t="str">
            <v>FONC</v>
          </cell>
          <cell r="L382" t="str">
            <v>2015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1229.8</v>
          </cell>
          <cell r="S382">
            <v>0</v>
          </cell>
          <cell r="T382" t="str">
            <v>2018- - -01-165-16- -FONC</v>
          </cell>
        </row>
        <row r="383">
          <cell r="A383" t="str">
            <v>21</v>
          </cell>
          <cell r="B383" t="str">
            <v>D</v>
          </cell>
          <cell r="C383" t="str">
            <v>R</v>
          </cell>
          <cell r="D383" t="str">
            <v>I</v>
          </cell>
          <cell r="E383" t="str">
            <v xml:space="preserve"> </v>
          </cell>
          <cell r="F383" t="str">
            <v xml:space="preserve"> </v>
          </cell>
          <cell r="G383" t="str">
            <v>01</v>
          </cell>
          <cell r="H383" t="str">
            <v>165</v>
          </cell>
          <cell r="I383" t="str">
            <v>16</v>
          </cell>
          <cell r="J383" t="str">
            <v xml:space="preserve"> </v>
          </cell>
          <cell r="K383" t="str">
            <v>FONC</v>
          </cell>
          <cell r="L383" t="str">
            <v>2016</v>
          </cell>
          <cell r="M383">
            <v>10000</v>
          </cell>
          <cell r="N383">
            <v>0</v>
          </cell>
          <cell r="O383">
            <v>0</v>
          </cell>
          <cell r="P383">
            <v>10000</v>
          </cell>
          <cell r="Q383">
            <v>0</v>
          </cell>
          <cell r="R383">
            <v>215</v>
          </cell>
          <cell r="S383">
            <v>0</v>
          </cell>
          <cell r="T383" t="str">
            <v>2018- - -01-165-16- -FONC</v>
          </cell>
        </row>
        <row r="384">
          <cell r="A384" t="str">
            <v>21</v>
          </cell>
          <cell r="B384" t="str">
            <v>D</v>
          </cell>
          <cell r="C384" t="str">
            <v>R</v>
          </cell>
          <cell r="D384" t="str">
            <v>I</v>
          </cell>
          <cell r="E384" t="str">
            <v xml:space="preserve"> </v>
          </cell>
          <cell r="F384" t="str">
            <v xml:space="preserve"> </v>
          </cell>
          <cell r="G384" t="str">
            <v>01</v>
          </cell>
          <cell r="H384" t="str">
            <v>165</v>
          </cell>
          <cell r="I384" t="str">
            <v>16</v>
          </cell>
          <cell r="J384" t="str">
            <v xml:space="preserve"> </v>
          </cell>
          <cell r="K384" t="str">
            <v>FONC</v>
          </cell>
          <cell r="L384" t="str">
            <v>2017</v>
          </cell>
          <cell r="M384">
            <v>10000</v>
          </cell>
          <cell r="N384">
            <v>0</v>
          </cell>
          <cell r="O384">
            <v>0</v>
          </cell>
          <cell r="P384">
            <v>10000</v>
          </cell>
          <cell r="Q384">
            <v>0</v>
          </cell>
          <cell r="R384">
            <v>300</v>
          </cell>
          <cell r="S384">
            <v>0</v>
          </cell>
          <cell r="T384" t="str">
            <v>2018- - -01-165-16- -FONC</v>
          </cell>
        </row>
        <row r="385">
          <cell r="A385" t="str">
            <v>21</v>
          </cell>
          <cell r="B385" t="str">
            <v>D</v>
          </cell>
          <cell r="C385" t="str">
            <v>R</v>
          </cell>
          <cell r="D385" t="str">
            <v>I</v>
          </cell>
          <cell r="E385" t="str">
            <v xml:space="preserve"> </v>
          </cell>
          <cell r="F385" t="str">
            <v xml:space="preserve"> </v>
          </cell>
          <cell r="G385" t="str">
            <v>01</v>
          </cell>
          <cell r="H385" t="str">
            <v>165</v>
          </cell>
          <cell r="I385" t="str">
            <v>16</v>
          </cell>
          <cell r="J385" t="str">
            <v xml:space="preserve"> </v>
          </cell>
          <cell r="K385" t="str">
            <v>FONC</v>
          </cell>
          <cell r="L385" t="str">
            <v>2018</v>
          </cell>
          <cell r="M385">
            <v>2000</v>
          </cell>
          <cell r="N385">
            <v>0</v>
          </cell>
          <cell r="O385">
            <v>0</v>
          </cell>
          <cell r="P385">
            <v>2000</v>
          </cell>
          <cell r="Q385">
            <v>0</v>
          </cell>
          <cell r="R385">
            <v>1450</v>
          </cell>
          <cell r="S385">
            <v>0</v>
          </cell>
          <cell r="T385" t="str">
            <v>2018- - -01-165-16- -FONC</v>
          </cell>
        </row>
        <row r="386">
          <cell r="A386" t="str">
            <v>21</v>
          </cell>
          <cell r="B386" t="str">
            <v>D</v>
          </cell>
          <cell r="C386" t="str">
            <v>R</v>
          </cell>
          <cell r="D386" t="str">
            <v>I</v>
          </cell>
          <cell r="E386" t="str">
            <v xml:space="preserve"> </v>
          </cell>
          <cell r="F386" t="str">
            <v xml:space="preserve"> </v>
          </cell>
          <cell r="G386" t="str">
            <v>01</v>
          </cell>
          <cell r="H386" t="str">
            <v>165</v>
          </cell>
          <cell r="I386" t="str">
            <v>16</v>
          </cell>
          <cell r="J386" t="str">
            <v xml:space="preserve"> </v>
          </cell>
          <cell r="K386" t="str">
            <v>FORA</v>
          </cell>
          <cell r="L386" t="str">
            <v>2015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6090.3</v>
          </cell>
          <cell r="S386">
            <v>0</v>
          </cell>
          <cell r="T386" t="str">
            <v>2018- - -01-165-16- -FORA</v>
          </cell>
        </row>
        <row r="387">
          <cell r="A387" t="str">
            <v>21</v>
          </cell>
          <cell r="B387" t="str">
            <v>D</v>
          </cell>
          <cell r="C387" t="str">
            <v>R</v>
          </cell>
          <cell r="D387" t="str">
            <v>I</v>
          </cell>
          <cell r="E387" t="str">
            <v xml:space="preserve"> </v>
          </cell>
          <cell r="F387" t="str">
            <v xml:space="preserve"> </v>
          </cell>
          <cell r="G387" t="str">
            <v>01</v>
          </cell>
          <cell r="H387" t="str">
            <v>165</v>
          </cell>
          <cell r="I387" t="str">
            <v>16</v>
          </cell>
          <cell r="J387" t="str">
            <v xml:space="preserve"> </v>
          </cell>
          <cell r="K387" t="str">
            <v>FORA</v>
          </cell>
          <cell r="L387" t="str">
            <v>2016</v>
          </cell>
          <cell r="M387">
            <v>15000</v>
          </cell>
          <cell r="N387">
            <v>0</v>
          </cell>
          <cell r="O387">
            <v>0</v>
          </cell>
          <cell r="P387">
            <v>15000</v>
          </cell>
          <cell r="Q387">
            <v>0</v>
          </cell>
          <cell r="R387">
            <v>4705</v>
          </cell>
          <cell r="S387">
            <v>0</v>
          </cell>
          <cell r="T387" t="str">
            <v>2018- - -01-165-16- -FORA</v>
          </cell>
        </row>
        <row r="388">
          <cell r="A388" t="str">
            <v>21</v>
          </cell>
          <cell r="B388" t="str">
            <v>D</v>
          </cell>
          <cell r="C388" t="str">
            <v>R</v>
          </cell>
          <cell r="D388" t="str">
            <v>I</v>
          </cell>
          <cell r="E388" t="str">
            <v xml:space="preserve"> </v>
          </cell>
          <cell r="F388" t="str">
            <v xml:space="preserve"> </v>
          </cell>
          <cell r="G388" t="str">
            <v>01</v>
          </cell>
          <cell r="H388" t="str">
            <v>165</v>
          </cell>
          <cell r="I388" t="str">
            <v>16</v>
          </cell>
          <cell r="J388" t="str">
            <v xml:space="preserve"> </v>
          </cell>
          <cell r="K388" t="str">
            <v>FORA</v>
          </cell>
          <cell r="L388" t="str">
            <v>2017</v>
          </cell>
          <cell r="M388">
            <v>15000</v>
          </cell>
          <cell r="N388">
            <v>0</v>
          </cell>
          <cell r="O388">
            <v>0</v>
          </cell>
          <cell r="P388">
            <v>15000</v>
          </cell>
          <cell r="Q388">
            <v>0</v>
          </cell>
          <cell r="R388">
            <v>6167.2</v>
          </cell>
          <cell r="S388">
            <v>0</v>
          </cell>
          <cell r="T388" t="str">
            <v>2018- - -01-165-16- -FORA</v>
          </cell>
        </row>
        <row r="389">
          <cell r="A389" t="str">
            <v>21</v>
          </cell>
          <cell r="B389" t="str">
            <v>D</v>
          </cell>
          <cell r="C389" t="str">
            <v>R</v>
          </cell>
          <cell r="D389" t="str">
            <v>I</v>
          </cell>
          <cell r="E389" t="str">
            <v xml:space="preserve"> </v>
          </cell>
          <cell r="F389" t="str">
            <v xml:space="preserve"> </v>
          </cell>
          <cell r="G389" t="str">
            <v>01</v>
          </cell>
          <cell r="H389" t="str">
            <v>165</v>
          </cell>
          <cell r="I389" t="str">
            <v>16</v>
          </cell>
          <cell r="J389" t="str">
            <v xml:space="preserve"> </v>
          </cell>
          <cell r="K389" t="str">
            <v>FORA</v>
          </cell>
          <cell r="L389" t="str">
            <v>2018</v>
          </cell>
          <cell r="M389">
            <v>15000</v>
          </cell>
          <cell r="N389">
            <v>0</v>
          </cell>
          <cell r="O389">
            <v>0</v>
          </cell>
          <cell r="P389">
            <v>15000</v>
          </cell>
          <cell r="Q389">
            <v>0</v>
          </cell>
          <cell r="R389">
            <v>1215.24</v>
          </cell>
          <cell r="S389">
            <v>0</v>
          </cell>
          <cell r="T389" t="str">
            <v>2018- - -01-165-16- -FORA</v>
          </cell>
        </row>
        <row r="390">
          <cell r="A390" t="str">
            <v>21</v>
          </cell>
          <cell r="B390" t="str">
            <v>D</v>
          </cell>
          <cell r="C390" t="str">
            <v>R</v>
          </cell>
          <cell r="D390" t="str">
            <v>I</v>
          </cell>
          <cell r="E390" t="str">
            <v xml:space="preserve"> </v>
          </cell>
          <cell r="F390" t="str">
            <v xml:space="preserve"> </v>
          </cell>
          <cell r="G390" t="str">
            <v>01</v>
          </cell>
          <cell r="H390" t="str">
            <v>165</v>
          </cell>
          <cell r="I390" t="str">
            <v>16</v>
          </cell>
          <cell r="J390" t="str">
            <v>VEHELEC</v>
          </cell>
          <cell r="K390" t="str">
            <v>FORA</v>
          </cell>
          <cell r="L390" t="str">
            <v>2017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160</v>
          </cell>
          <cell r="S390">
            <v>0</v>
          </cell>
          <cell r="T390" t="str">
            <v>2018- - -01-165-16-VEHELEC-FORA</v>
          </cell>
        </row>
        <row r="391">
          <cell r="A391" t="str">
            <v>21</v>
          </cell>
          <cell r="B391" t="str">
            <v>D</v>
          </cell>
          <cell r="C391" t="str">
            <v>R</v>
          </cell>
          <cell r="D391" t="str">
            <v>I</v>
          </cell>
          <cell r="E391" t="str">
            <v xml:space="preserve"> </v>
          </cell>
          <cell r="F391" t="str">
            <v xml:space="preserve"> </v>
          </cell>
          <cell r="G391" t="str">
            <v>01</v>
          </cell>
          <cell r="H391" t="str">
            <v>165</v>
          </cell>
          <cell r="I391" t="str">
            <v>16</v>
          </cell>
          <cell r="J391" t="str">
            <v>ABRI VELOS</v>
          </cell>
          <cell r="K391" t="str">
            <v>SECU</v>
          </cell>
          <cell r="L391" t="str">
            <v>2014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3015</v>
          </cell>
          <cell r="S391">
            <v>0</v>
          </cell>
          <cell r="T391" t="str">
            <v>2018- - -01-165-16-ABRI VELOS-SECU</v>
          </cell>
        </row>
        <row r="392">
          <cell r="A392" t="str">
            <v>21</v>
          </cell>
          <cell r="B392" t="str">
            <v>D</v>
          </cell>
          <cell r="C392" t="str">
            <v>R</v>
          </cell>
          <cell r="D392" t="str">
            <v>I</v>
          </cell>
          <cell r="E392" t="str">
            <v xml:space="preserve"> </v>
          </cell>
          <cell r="F392" t="str">
            <v xml:space="preserve"> </v>
          </cell>
          <cell r="G392" t="str">
            <v>01</v>
          </cell>
          <cell r="H392" t="str">
            <v>16818</v>
          </cell>
          <cell r="I392" t="str">
            <v>16</v>
          </cell>
          <cell r="J392" t="str">
            <v xml:space="preserve"> </v>
          </cell>
          <cell r="K392" t="str">
            <v>FINA</v>
          </cell>
          <cell r="L392" t="str">
            <v>2014</v>
          </cell>
          <cell r="M392">
            <v>35500</v>
          </cell>
          <cell r="N392">
            <v>0</v>
          </cell>
          <cell r="O392">
            <v>0</v>
          </cell>
          <cell r="P392">
            <v>35500</v>
          </cell>
          <cell r="Q392">
            <v>0</v>
          </cell>
          <cell r="R392">
            <v>35443.410000000003</v>
          </cell>
          <cell r="S392">
            <v>0</v>
          </cell>
          <cell r="T392" t="str">
            <v>2018- - -01-16818-16- -FINA</v>
          </cell>
        </row>
        <row r="393">
          <cell r="A393" t="str">
            <v>21</v>
          </cell>
          <cell r="B393" t="str">
            <v>D</v>
          </cell>
          <cell r="C393" t="str">
            <v>R</v>
          </cell>
          <cell r="D393" t="str">
            <v>I</v>
          </cell>
          <cell r="E393" t="str">
            <v xml:space="preserve"> </v>
          </cell>
          <cell r="F393" t="str">
            <v xml:space="preserve"> </v>
          </cell>
          <cell r="G393" t="str">
            <v>01</v>
          </cell>
          <cell r="H393" t="str">
            <v>16818</v>
          </cell>
          <cell r="I393" t="str">
            <v>16</v>
          </cell>
          <cell r="J393" t="str">
            <v xml:space="preserve"> </v>
          </cell>
          <cell r="K393" t="str">
            <v>FINA</v>
          </cell>
          <cell r="L393" t="str">
            <v>2015</v>
          </cell>
          <cell r="M393">
            <v>34900</v>
          </cell>
          <cell r="N393">
            <v>0</v>
          </cell>
          <cell r="O393">
            <v>0</v>
          </cell>
          <cell r="P393">
            <v>34900</v>
          </cell>
          <cell r="Q393">
            <v>0</v>
          </cell>
          <cell r="R393">
            <v>34892.47</v>
          </cell>
          <cell r="S393">
            <v>0</v>
          </cell>
          <cell r="T393" t="str">
            <v>2018- - -01-16818-16- -FINA</v>
          </cell>
        </row>
        <row r="394">
          <cell r="A394" t="str">
            <v>21</v>
          </cell>
          <cell r="B394" t="str">
            <v>D</v>
          </cell>
          <cell r="C394" t="str">
            <v>R</v>
          </cell>
          <cell r="D394" t="str">
            <v>I</v>
          </cell>
          <cell r="E394" t="str">
            <v xml:space="preserve"> </v>
          </cell>
          <cell r="F394" t="str">
            <v xml:space="preserve"> </v>
          </cell>
          <cell r="G394" t="str">
            <v>01</v>
          </cell>
          <cell r="H394" t="str">
            <v>16818</v>
          </cell>
          <cell r="I394" t="str">
            <v>16</v>
          </cell>
          <cell r="J394" t="str">
            <v xml:space="preserve"> </v>
          </cell>
          <cell r="K394" t="str">
            <v>FINA</v>
          </cell>
          <cell r="L394" t="str">
            <v>2016</v>
          </cell>
          <cell r="M394">
            <v>25000</v>
          </cell>
          <cell r="N394">
            <v>0</v>
          </cell>
          <cell r="O394">
            <v>0</v>
          </cell>
          <cell r="P394">
            <v>25000</v>
          </cell>
          <cell r="Q394">
            <v>0</v>
          </cell>
          <cell r="R394">
            <v>24689.88</v>
          </cell>
          <cell r="S394">
            <v>0</v>
          </cell>
          <cell r="T394" t="str">
            <v>2018- - -01-16818-16- -FINA</v>
          </cell>
        </row>
        <row r="395">
          <cell r="A395" t="str">
            <v>21</v>
          </cell>
          <cell r="B395" t="str">
            <v>D</v>
          </cell>
          <cell r="C395" t="str">
            <v>R</v>
          </cell>
          <cell r="D395" t="str">
            <v>I</v>
          </cell>
          <cell r="E395" t="str">
            <v xml:space="preserve"> </v>
          </cell>
          <cell r="F395" t="str">
            <v xml:space="preserve"> </v>
          </cell>
          <cell r="G395" t="str">
            <v>01</v>
          </cell>
          <cell r="H395" t="str">
            <v>16818</v>
          </cell>
          <cell r="I395" t="str">
            <v>16</v>
          </cell>
          <cell r="J395" t="str">
            <v xml:space="preserve"> </v>
          </cell>
          <cell r="K395" t="str">
            <v>FINA</v>
          </cell>
          <cell r="L395" t="str">
            <v>2017</v>
          </cell>
          <cell r="M395">
            <v>23000</v>
          </cell>
          <cell r="N395">
            <v>0</v>
          </cell>
          <cell r="O395">
            <v>0</v>
          </cell>
          <cell r="P395">
            <v>23000</v>
          </cell>
          <cell r="Q395">
            <v>0</v>
          </cell>
          <cell r="R395">
            <v>22700</v>
          </cell>
          <cell r="S395">
            <v>0</v>
          </cell>
          <cell r="T395" t="str">
            <v>2018- - -01-16818-16- -FINA</v>
          </cell>
        </row>
        <row r="396">
          <cell r="A396" t="str">
            <v>21</v>
          </cell>
          <cell r="B396" t="str">
            <v>D</v>
          </cell>
          <cell r="C396" t="str">
            <v>R</v>
          </cell>
          <cell r="D396" t="str">
            <v>I</v>
          </cell>
          <cell r="E396" t="str">
            <v xml:space="preserve"> </v>
          </cell>
          <cell r="F396" t="str">
            <v xml:space="preserve"> </v>
          </cell>
          <cell r="G396" t="str">
            <v>01</v>
          </cell>
          <cell r="H396" t="str">
            <v>16818</v>
          </cell>
          <cell r="I396" t="str">
            <v>16</v>
          </cell>
          <cell r="J396" t="str">
            <v xml:space="preserve"> </v>
          </cell>
          <cell r="K396" t="str">
            <v>FINA</v>
          </cell>
          <cell r="L396" t="str">
            <v>2018</v>
          </cell>
          <cell r="M396">
            <v>0</v>
          </cell>
          <cell r="N396">
            <v>0</v>
          </cell>
          <cell r="O396">
            <v>0</v>
          </cell>
          <cell r="P396">
            <v>21000</v>
          </cell>
          <cell r="Q396">
            <v>21000</v>
          </cell>
          <cell r="R396">
            <v>20580.349999999999</v>
          </cell>
          <cell r="S396">
            <v>0</v>
          </cell>
          <cell r="T396" t="str">
            <v>2018- - -01-16818-16- -FINA</v>
          </cell>
        </row>
        <row r="397">
          <cell r="A397" t="str">
            <v>21</v>
          </cell>
          <cell r="B397" t="str">
            <v>R</v>
          </cell>
          <cell r="C397" t="str">
            <v>R</v>
          </cell>
          <cell r="D397" t="str">
            <v>I</v>
          </cell>
          <cell r="E397" t="str">
            <v xml:space="preserve"> </v>
          </cell>
          <cell r="F397" t="str">
            <v xml:space="preserve"> </v>
          </cell>
          <cell r="G397" t="str">
            <v>01</v>
          </cell>
          <cell r="H397" t="str">
            <v>1641</v>
          </cell>
          <cell r="I397" t="str">
            <v>16</v>
          </cell>
          <cell r="J397" t="str">
            <v xml:space="preserve"> </v>
          </cell>
          <cell r="K397" t="str">
            <v>FINA</v>
          </cell>
          <cell r="L397" t="str">
            <v>2014</v>
          </cell>
          <cell r="M397">
            <v>14374893</v>
          </cell>
          <cell r="N397">
            <v>1424811.51</v>
          </cell>
          <cell r="O397">
            <v>10000000</v>
          </cell>
          <cell r="P397">
            <v>24306494.41</v>
          </cell>
          <cell r="Q397">
            <v>0</v>
          </cell>
          <cell r="R397">
            <v>6500000</v>
          </cell>
          <cell r="S397">
            <v>0</v>
          </cell>
          <cell r="T397" t="str">
            <v>2018- - -01-1641-16- -FINA</v>
          </cell>
        </row>
        <row r="398">
          <cell r="A398" t="str">
            <v>21</v>
          </cell>
          <cell r="B398" t="str">
            <v>R</v>
          </cell>
          <cell r="C398" t="str">
            <v>R</v>
          </cell>
          <cell r="D398" t="str">
            <v>I</v>
          </cell>
          <cell r="E398" t="str">
            <v xml:space="preserve"> </v>
          </cell>
          <cell r="F398" t="str">
            <v xml:space="preserve"> </v>
          </cell>
          <cell r="G398" t="str">
            <v>01</v>
          </cell>
          <cell r="H398" t="str">
            <v>1641</v>
          </cell>
          <cell r="I398" t="str">
            <v>16</v>
          </cell>
          <cell r="J398" t="str">
            <v xml:space="preserve"> </v>
          </cell>
          <cell r="K398" t="str">
            <v>FINA</v>
          </cell>
          <cell r="L398" t="str">
            <v>2015</v>
          </cell>
          <cell r="M398">
            <v>20292321</v>
          </cell>
          <cell r="N398">
            <v>5420579.1900000004</v>
          </cell>
          <cell r="O398">
            <v>7000000</v>
          </cell>
          <cell r="P398">
            <v>32401870.190000001</v>
          </cell>
          <cell r="Q398">
            <v>0</v>
          </cell>
          <cell r="R398">
            <v>5500000</v>
          </cell>
          <cell r="S398">
            <v>0</v>
          </cell>
          <cell r="T398" t="str">
            <v>2018- - -01-1641-16- -FINA</v>
          </cell>
        </row>
        <row r="399">
          <cell r="A399" t="str">
            <v>21</v>
          </cell>
          <cell r="B399" t="str">
            <v>R</v>
          </cell>
          <cell r="C399" t="str">
            <v>R</v>
          </cell>
          <cell r="D399" t="str">
            <v>I</v>
          </cell>
          <cell r="E399" t="str">
            <v xml:space="preserve"> </v>
          </cell>
          <cell r="F399" t="str">
            <v xml:space="preserve"> </v>
          </cell>
          <cell r="G399" t="str">
            <v>01</v>
          </cell>
          <cell r="H399" t="str">
            <v>1641</v>
          </cell>
          <cell r="I399" t="str">
            <v>16</v>
          </cell>
          <cell r="J399" t="str">
            <v xml:space="preserve"> </v>
          </cell>
          <cell r="K399" t="str">
            <v>FINA</v>
          </cell>
          <cell r="L399" t="str">
            <v>2016</v>
          </cell>
          <cell r="M399">
            <v>28433537</v>
          </cell>
          <cell r="N399">
            <v>2900508.25</v>
          </cell>
          <cell r="O399">
            <v>10000000</v>
          </cell>
          <cell r="P399">
            <v>40921195.25</v>
          </cell>
          <cell r="Q399">
            <v>0</v>
          </cell>
          <cell r="R399">
            <v>16800000</v>
          </cell>
          <cell r="S399">
            <v>0</v>
          </cell>
          <cell r="T399" t="str">
            <v>2018- - -01-1641-16- -FINA</v>
          </cell>
        </row>
        <row r="400">
          <cell r="A400" t="str">
            <v>21</v>
          </cell>
          <cell r="B400" t="str">
            <v>R</v>
          </cell>
          <cell r="C400" t="str">
            <v>R</v>
          </cell>
          <cell r="D400" t="str">
            <v>I</v>
          </cell>
          <cell r="E400" t="str">
            <v xml:space="preserve"> </v>
          </cell>
          <cell r="F400" t="str">
            <v xml:space="preserve"> </v>
          </cell>
          <cell r="G400" t="str">
            <v>01</v>
          </cell>
          <cell r="H400" t="str">
            <v>1641</v>
          </cell>
          <cell r="I400" t="str">
            <v>16</v>
          </cell>
          <cell r="J400" t="str">
            <v xml:space="preserve"> </v>
          </cell>
          <cell r="K400" t="str">
            <v>FINA</v>
          </cell>
          <cell r="L400" t="str">
            <v>2017</v>
          </cell>
          <cell r="M400">
            <v>14882000</v>
          </cell>
          <cell r="N400">
            <v>440176.32</v>
          </cell>
          <cell r="O400">
            <v>16950000</v>
          </cell>
          <cell r="P400">
            <v>32272176.32</v>
          </cell>
          <cell r="Q400">
            <v>0</v>
          </cell>
          <cell r="R400">
            <v>4610000</v>
          </cell>
          <cell r="S400">
            <v>0</v>
          </cell>
          <cell r="T400" t="str">
            <v>2018- - -01-1641-16- -FINA</v>
          </cell>
        </row>
        <row r="401">
          <cell r="A401" t="str">
            <v>21</v>
          </cell>
          <cell r="B401" t="str">
            <v>R</v>
          </cell>
          <cell r="C401" t="str">
            <v>R</v>
          </cell>
          <cell r="D401" t="str">
            <v>I</v>
          </cell>
          <cell r="E401" t="str">
            <v xml:space="preserve"> </v>
          </cell>
          <cell r="F401" t="str">
            <v xml:space="preserve"> </v>
          </cell>
          <cell r="G401" t="str">
            <v>01</v>
          </cell>
          <cell r="H401" t="str">
            <v>1641</v>
          </cell>
          <cell r="I401" t="str">
            <v>16</v>
          </cell>
          <cell r="J401" t="str">
            <v xml:space="preserve"> </v>
          </cell>
          <cell r="K401" t="str">
            <v>FINA</v>
          </cell>
          <cell r="L401" t="str">
            <v>2018</v>
          </cell>
          <cell r="M401">
            <v>19980000</v>
          </cell>
          <cell r="N401">
            <v>-10909366.720000001</v>
          </cell>
          <cell r="O401">
            <v>26310000</v>
          </cell>
          <cell r="P401">
            <v>35380633.280000001</v>
          </cell>
          <cell r="Q401">
            <v>0</v>
          </cell>
          <cell r="R401">
            <v>0</v>
          </cell>
          <cell r="S401">
            <v>26310000</v>
          </cell>
          <cell r="T401" t="str">
            <v>2018- - -01-1641-16- -FINA</v>
          </cell>
        </row>
        <row r="402">
          <cell r="A402" t="str">
            <v>21</v>
          </cell>
          <cell r="B402" t="str">
            <v>R</v>
          </cell>
          <cell r="C402" t="str">
            <v>R</v>
          </cell>
          <cell r="D402" t="str">
            <v>I</v>
          </cell>
          <cell r="E402" t="str">
            <v xml:space="preserve"> </v>
          </cell>
          <cell r="F402" t="str">
            <v xml:space="preserve"> </v>
          </cell>
          <cell r="G402" t="str">
            <v>01</v>
          </cell>
          <cell r="H402" t="str">
            <v>165</v>
          </cell>
          <cell r="I402" t="str">
            <v>16</v>
          </cell>
          <cell r="J402" t="str">
            <v xml:space="preserve"> </v>
          </cell>
          <cell r="K402" t="str">
            <v>FINA</v>
          </cell>
          <cell r="L402" t="str">
            <v>2014</v>
          </cell>
          <cell r="M402">
            <v>2000</v>
          </cell>
          <cell r="N402">
            <v>0</v>
          </cell>
          <cell r="O402">
            <v>0</v>
          </cell>
          <cell r="P402">
            <v>2000</v>
          </cell>
          <cell r="Q402">
            <v>0</v>
          </cell>
          <cell r="R402">
            <v>0</v>
          </cell>
          <cell r="S402">
            <v>0</v>
          </cell>
          <cell r="T402" t="str">
            <v>2018- - -01-165-16- -FINA</v>
          </cell>
        </row>
        <row r="403">
          <cell r="A403" t="str">
            <v>21</v>
          </cell>
          <cell r="B403" t="str">
            <v>R</v>
          </cell>
          <cell r="C403" t="str">
            <v>R</v>
          </cell>
          <cell r="D403" t="str">
            <v>I</v>
          </cell>
          <cell r="E403" t="str">
            <v xml:space="preserve"> </v>
          </cell>
          <cell r="F403" t="str">
            <v xml:space="preserve"> </v>
          </cell>
          <cell r="G403" t="str">
            <v>01</v>
          </cell>
          <cell r="H403" t="str">
            <v>165</v>
          </cell>
          <cell r="I403" t="str">
            <v>16</v>
          </cell>
          <cell r="J403" t="str">
            <v xml:space="preserve"> </v>
          </cell>
          <cell r="K403" t="str">
            <v>FINA</v>
          </cell>
          <cell r="L403" t="str">
            <v>2015</v>
          </cell>
          <cell r="M403">
            <v>2000</v>
          </cell>
          <cell r="N403">
            <v>0</v>
          </cell>
          <cell r="O403">
            <v>0</v>
          </cell>
          <cell r="P403">
            <v>2000</v>
          </cell>
          <cell r="Q403">
            <v>0</v>
          </cell>
          <cell r="R403">
            <v>250</v>
          </cell>
          <cell r="S403">
            <v>0</v>
          </cell>
          <cell r="T403" t="str">
            <v>2018- - -01-165-16- -FINA</v>
          </cell>
        </row>
        <row r="404">
          <cell r="A404" t="str">
            <v>21</v>
          </cell>
          <cell r="B404" t="str">
            <v>R</v>
          </cell>
          <cell r="C404" t="str">
            <v>R</v>
          </cell>
          <cell r="D404" t="str">
            <v>I</v>
          </cell>
          <cell r="E404" t="str">
            <v xml:space="preserve"> </v>
          </cell>
          <cell r="F404" t="str">
            <v xml:space="preserve"> </v>
          </cell>
          <cell r="G404" t="str">
            <v>01</v>
          </cell>
          <cell r="H404" t="str">
            <v>165</v>
          </cell>
          <cell r="I404" t="str">
            <v>16</v>
          </cell>
          <cell r="J404" t="str">
            <v xml:space="preserve"> </v>
          </cell>
          <cell r="K404" t="str">
            <v>FINA</v>
          </cell>
          <cell r="L404" t="str">
            <v>2017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2000</v>
          </cell>
          <cell r="S404">
            <v>0</v>
          </cell>
          <cell r="T404" t="str">
            <v>2018- - -01-165-16- -FINA</v>
          </cell>
        </row>
        <row r="405">
          <cell r="A405" t="str">
            <v>21</v>
          </cell>
          <cell r="B405" t="str">
            <v>R</v>
          </cell>
          <cell r="C405" t="str">
            <v>R</v>
          </cell>
          <cell r="D405" t="str">
            <v>I</v>
          </cell>
          <cell r="E405" t="str">
            <v xml:space="preserve"> </v>
          </cell>
          <cell r="F405" t="str">
            <v xml:space="preserve"> </v>
          </cell>
          <cell r="G405" t="str">
            <v>01</v>
          </cell>
          <cell r="H405" t="str">
            <v>165</v>
          </cell>
          <cell r="I405" t="str">
            <v>16</v>
          </cell>
          <cell r="J405" t="str">
            <v>ABRI VELOS</v>
          </cell>
          <cell r="K405" t="str">
            <v>FINA</v>
          </cell>
          <cell r="L405" t="str">
            <v>2015</v>
          </cell>
          <cell r="M405">
            <v>5000</v>
          </cell>
          <cell r="N405">
            <v>0</v>
          </cell>
          <cell r="O405">
            <v>0</v>
          </cell>
          <cell r="P405">
            <v>5000</v>
          </cell>
          <cell r="Q405">
            <v>0</v>
          </cell>
          <cell r="R405">
            <v>0</v>
          </cell>
          <cell r="S405">
            <v>0</v>
          </cell>
          <cell r="T405" t="str">
            <v>2018- - -01-165-16-ABRI VELOS-FINA</v>
          </cell>
        </row>
        <row r="406">
          <cell r="A406" t="str">
            <v>21</v>
          </cell>
          <cell r="B406" t="str">
            <v>R</v>
          </cell>
          <cell r="C406" t="str">
            <v>R</v>
          </cell>
          <cell r="D406" t="str">
            <v>I</v>
          </cell>
          <cell r="E406" t="str">
            <v xml:space="preserve"> </v>
          </cell>
          <cell r="F406" t="str">
            <v xml:space="preserve"> </v>
          </cell>
          <cell r="G406" t="str">
            <v>01</v>
          </cell>
          <cell r="H406" t="str">
            <v>165</v>
          </cell>
          <cell r="I406" t="str">
            <v>16</v>
          </cell>
          <cell r="J406" t="str">
            <v>DSP</v>
          </cell>
          <cell r="K406" t="str">
            <v>FINA</v>
          </cell>
          <cell r="L406" t="str">
            <v>2014</v>
          </cell>
          <cell r="M406">
            <v>0</v>
          </cell>
          <cell r="N406">
            <v>0</v>
          </cell>
          <cell r="O406">
            <v>5000</v>
          </cell>
          <cell r="P406">
            <v>5000</v>
          </cell>
          <cell r="Q406">
            <v>0</v>
          </cell>
          <cell r="R406">
            <v>5000</v>
          </cell>
          <cell r="S406">
            <v>0</v>
          </cell>
          <cell r="T406" t="str">
            <v>2018- - -01-165-16-DSP-FINA</v>
          </cell>
        </row>
        <row r="407">
          <cell r="A407" t="str">
            <v>21</v>
          </cell>
          <cell r="B407" t="str">
            <v>R</v>
          </cell>
          <cell r="C407" t="str">
            <v>R</v>
          </cell>
          <cell r="D407" t="str">
            <v>I</v>
          </cell>
          <cell r="E407" t="str">
            <v xml:space="preserve"> </v>
          </cell>
          <cell r="F407" t="str">
            <v xml:space="preserve"> </v>
          </cell>
          <cell r="G407" t="str">
            <v>01</v>
          </cell>
          <cell r="H407" t="str">
            <v>165</v>
          </cell>
          <cell r="I407" t="str">
            <v>16</v>
          </cell>
          <cell r="J407" t="str">
            <v>GP</v>
          </cell>
          <cell r="K407" t="str">
            <v>FINA</v>
          </cell>
          <cell r="L407" t="str">
            <v>2014</v>
          </cell>
          <cell r="M407">
            <v>5000</v>
          </cell>
          <cell r="N407">
            <v>0</v>
          </cell>
          <cell r="O407">
            <v>0</v>
          </cell>
          <cell r="P407">
            <v>5000</v>
          </cell>
          <cell r="Q407">
            <v>0</v>
          </cell>
          <cell r="R407">
            <v>571.4</v>
          </cell>
          <cell r="S407">
            <v>0</v>
          </cell>
          <cell r="T407" t="str">
            <v>2018- - -01-165-16-GP-FINA</v>
          </cell>
        </row>
        <row r="408">
          <cell r="A408" t="str">
            <v>21</v>
          </cell>
          <cell r="B408" t="str">
            <v>R</v>
          </cell>
          <cell r="C408" t="str">
            <v>R</v>
          </cell>
          <cell r="D408" t="str">
            <v>I</v>
          </cell>
          <cell r="E408" t="str">
            <v xml:space="preserve"> </v>
          </cell>
          <cell r="F408" t="str">
            <v xml:space="preserve"> </v>
          </cell>
          <cell r="G408" t="str">
            <v>01</v>
          </cell>
          <cell r="H408" t="str">
            <v>165</v>
          </cell>
          <cell r="I408" t="str">
            <v>16</v>
          </cell>
          <cell r="J408" t="str">
            <v>GP</v>
          </cell>
          <cell r="K408" t="str">
            <v>FINA</v>
          </cell>
          <cell r="L408" t="str">
            <v>2015</v>
          </cell>
          <cell r="M408">
            <v>8000</v>
          </cell>
          <cell r="N408">
            <v>0</v>
          </cell>
          <cell r="O408">
            <v>0</v>
          </cell>
          <cell r="P408">
            <v>8000</v>
          </cell>
          <cell r="Q408">
            <v>0</v>
          </cell>
          <cell r="R408">
            <v>1350</v>
          </cell>
          <cell r="S408">
            <v>0</v>
          </cell>
          <cell r="T408" t="str">
            <v>2018- - -01-165-16-GP-FINA</v>
          </cell>
        </row>
        <row r="409">
          <cell r="A409" t="str">
            <v>21</v>
          </cell>
          <cell r="B409" t="str">
            <v>R</v>
          </cell>
          <cell r="C409" t="str">
            <v>R</v>
          </cell>
          <cell r="D409" t="str">
            <v>I</v>
          </cell>
          <cell r="E409" t="str">
            <v xml:space="preserve"> </v>
          </cell>
          <cell r="F409" t="str">
            <v xml:space="preserve"> </v>
          </cell>
          <cell r="G409" t="str">
            <v>01</v>
          </cell>
          <cell r="H409" t="str">
            <v>165</v>
          </cell>
          <cell r="I409" t="str">
            <v>16</v>
          </cell>
          <cell r="J409" t="str">
            <v>GP</v>
          </cell>
          <cell r="K409" t="str">
            <v>FINA</v>
          </cell>
          <cell r="L409" t="str">
            <v>2016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150</v>
          </cell>
          <cell r="S409">
            <v>0</v>
          </cell>
          <cell r="T409" t="str">
            <v>2018- - -01-165-16-GP-FINA</v>
          </cell>
        </row>
        <row r="410">
          <cell r="A410" t="str">
            <v>21</v>
          </cell>
          <cell r="B410" t="str">
            <v>R</v>
          </cell>
          <cell r="C410" t="str">
            <v>R</v>
          </cell>
          <cell r="D410" t="str">
            <v>I</v>
          </cell>
          <cell r="E410" t="str">
            <v xml:space="preserve"> </v>
          </cell>
          <cell r="F410" t="str">
            <v xml:space="preserve"> </v>
          </cell>
          <cell r="G410" t="str">
            <v>01</v>
          </cell>
          <cell r="H410" t="str">
            <v>165</v>
          </cell>
          <cell r="I410" t="str">
            <v>16</v>
          </cell>
          <cell r="J410" t="str">
            <v>GP</v>
          </cell>
          <cell r="K410" t="str">
            <v>FINA</v>
          </cell>
          <cell r="L410" t="str">
            <v>2017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100</v>
          </cell>
          <cell r="S410">
            <v>0</v>
          </cell>
          <cell r="T410" t="str">
            <v>2018- - -01-165-16-GP-FINA</v>
          </cell>
        </row>
        <row r="411">
          <cell r="A411" t="str">
            <v>21</v>
          </cell>
          <cell r="B411" t="str">
            <v>R</v>
          </cell>
          <cell r="C411" t="str">
            <v>R</v>
          </cell>
          <cell r="D411" t="str">
            <v>I</v>
          </cell>
          <cell r="E411" t="str">
            <v xml:space="preserve"> </v>
          </cell>
          <cell r="F411" t="str">
            <v xml:space="preserve"> </v>
          </cell>
          <cell r="G411" t="str">
            <v>01</v>
          </cell>
          <cell r="H411" t="str">
            <v>165</v>
          </cell>
          <cell r="I411" t="str">
            <v>16</v>
          </cell>
          <cell r="J411" t="str">
            <v>GP</v>
          </cell>
          <cell r="K411" t="str">
            <v>FINA</v>
          </cell>
          <cell r="L411" t="str">
            <v>2018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1350</v>
          </cell>
          <cell r="S411">
            <v>0</v>
          </cell>
          <cell r="T411" t="str">
            <v>2018- - -01-165-16-GP-FINA</v>
          </cell>
        </row>
        <row r="412">
          <cell r="A412" t="str">
            <v>21</v>
          </cell>
          <cell r="B412" t="str">
            <v>R</v>
          </cell>
          <cell r="C412" t="str">
            <v>R</v>
          </cell>
          <cell r="D412" t="str">
            <v>I</v>
          </cell>
          <cell r="E412" t="str">
            <v xml:space="preserve"> </v>
          </cell>
          <cell r="F412" t="str">
            <v xml:space="preserve"> </v>
          </cell>
          <cell r="G412" t="str">
            <v>01</v>
          </cell>
          <cell r="H412" t="str">
            <v>165</v>
          </cell>
          <cell r="I412" t="str">
            <v>16</v>
          </cell>
          <cell r="J412" t="str">
            <v>GRU</v>
          </cell>
          <cell r="K412" t="str">
            <v>FINA</v>
          </cell>
          <cell r="L412" t="str">
            <v>2014</v>
          </cell>
          <cell r="M412">
            <v>13000</v>
          </cell>
          <cell r="N412">
            <v>0</v>
          </cell>
          <cell r="O412">
            <v>0</v>
          </cell>
          <cell r="P412">
            <v>13000</v>
          </cell>
          <cell r="Q412">
            <v>0</v>
          </cell>
          <cell r="R412">
            <v>10170</v>
          </cell>
          <cell r="S412">
            <v>0</v>
          </cell>
          <cell r="T412" t="str">
            <v>2018- - -01-165-16-GRU-FINA</v>
          </cell>
        </row>
        <row r="413">
          <cell r="A413" t="str">
            <v>21</v>
          </cell>
          <cell r="B413" t="str">
            <v>R</v>
          </cell>
          <cell r="C413" t="str">
            <v>R</v>
          </cell>
          <cell r="D413" t="str">
            <v>I</v>
          </cell>
          <cell r="E413" t="str">
            <v xml:space="preserve"> </v>
          </cell>
          <cell r="F413" t="str">
            <v xml:space="preserve"> </v>
          </cell>
          <cell r="G413" t="str">
            <v>01</v>
          </cell>
          <cell r="H413" t="str">
            <v>165</v>
          </cell>
          <cell r="I413" t="str">
            <v>16</v>
          </cell>
          <cell r="J413" t="str">
            <v>GRU</v>
          </cell>
          <cell r="K413" t="str">
            <v>FINA</v>
          </cell>
          <cell r="L413" t="str">
            <v>2015</v>
          </cell>
          <cell r="M413">
            <v>10000</v>
          </cell>
          <cell r="N413">
            <v>0</v>
          </cell>
          <cell r="O413">
            <v>0</v>
          </cell>
          <cell r="P413">
            <v>10000</v>
          </cell>
          <cell r="Q413">
            <v>0</v>
          </cell>
          <cell r="R413">
            <v>0</v>
          </cell>
          <cell r="S413">
            <v>0</v>
          </cell>
          <cell r="T413" t="str">
            <v>2018- - -01-165-16-GRU-FINA</v>
          </cell>
        </row>
        <row r="414">
          <cell r="A414" t="str">
            <v>21</v>
          </cell>
          <cell r="B414" t="str">
            <v>R</v>
          </cell>
          <cell r="C414" t="str">
            <v>R</v>
          </cell>
          <cell r="D414" t="str">
            <v>I</v>
          </cell>
          <cell r="E414" t="str">
            <v xml:space="preserve"> </v>
          </cell>
          <cell r="F414" t="str">
            <v xml:space="preserve"> </v>
          </cell>
          <cell r="G414" t="str">
            <v>01</v>
          </cell>
          <cell r="H414" t="str">
            <v>165</v>
          </cell>
          <cell r="I414" t="str">
            <v>16</v>
          </cell>
          <cell r="J414" t="str">
            <v xml:space="preserve"> </v>
          </cell>
          <cell r="K414" t="str">
            <v>FONC</v>
          </cell>
          <cell r="L414" t="str">
            <v>2016</v>
          </cell>
          <cell r="M414">
            <v>10000</v>
          </cell>
          <cell r="N414">
            <v>0</v>
          </cell>
          <cell r="O414">
            <v>0</v>
          </cell>
          <cell r="P414">
            <v>10000</v>
          </cell>
          <cell r="Q414">
            <v>0</v>
          </cell>
          <cell r="R414">
            <v>531.66999999999996</v>
          </cell>
          <cell r="S414">
            <v>0</v>
          </cell>
          <cell r="T414" t="str">
            <v>2018- - -01-165-16- -FONC</v>
          </cell>
        </row>
        <row r="415">
          <cell r="A415" t="str">
            <v>21</v>
          </cell>
          <cell r="B415" t="str">
            <v>R</v>
          </cell>
          <cell r="C415" t="str">
            <v>R</v>
          </cell>
          <cell r="D415" t="str">
            <v>I</v>
          </cell>
          <cell r="E415" t="str">
            <v xml:space="preserve"> </v>
          </cell>
          <cell r="F415" t="str">
            <v xml:space="preserve"> </v>
          </cell>
          <cell r="G415" t="str">
            <v>01</v>
          </cell>
          <cell r="H415" t="str">
            <v>165</v>
          </cell>
          <cell r="I415" t="str">
            <v>16</v>
          </cell>
          <cell r="J415" t="str">
            <v xml:space="preserve"> </v>
          </cell>
          <cell r="K415" t="str">
            <v>FONC</v>
          </cell>
          <cell r="L415" t="str">
            <v>2017</v>
          </cell>
          <cell r="M415">
            <v>10000</v>
          </cell>
          <cell r="N415">
            <v>0</v>
          </cell>
          <cell r="O415">
            <v>0</v>
          </cell>
          <cell r="P415">
            <v>10000</v>
          </cell>
          <cell r="Q415">
            <v>0</v>
          </cell>
          <cell r="R415">
            <v>1350</v>
          </cell>
          <cell r="S415">
            <v>0</v>
          </cell>
          <cell r="T415" t="str">
            <v>2018- - -01-165-16- -FONC</v>
          </cell>
        </row>
        <row r="416">
          <cell r="A416" t="str">
            <v>21</v>
          </cell>
          <cell r="B416" t="str">
            <v>R</v>
          </cell>
          <cell r="C416" t="str">
            <v>R</v>
          </cell>
          <cell r="D416" t="str">
            <v>I</v>
          </cell>
          <cell r="E416" t="str">
            <v xml:space="preserve"> </v>
          </cell>
          <cell r="F416" t="str">
            <v xml:space="preserve"> </v>
          </cell>
          <cell r="G416" t="str">
            <v>01</v>
          </cell>
          <cell r="H416" t="str">
            <v>165</v>
          </cell>
          <cell r="I416" t="str">
            <v>16</v>
          </cell>
          <cell r="J416" t="str">
            <v xml:space="preserve"> </v>
          </cell>
          <cell r="K416" t="str">
            <v>FONC</v>
          </cell>
          <cell r="L416" t="str">
            <v>2018</v>
          </cell>
          <cell r="M416">
            <v>2000</v>
          </cell>
          <cell r="N416">
            <v>0</v>
          </cell>
          <cell r="O416">
            <v>0</v>
          </cell>
          <cell r="P416">
            <v>2000</v>
          </cell>
          <cell r="Q416">
            <v>0</v>
          </cell>
          <cell r="R416">
            <v>0</v>
          </cell>
          <cell r="S416">
            <v>0</v>
          </cell>
          <cell r="T416" t="str">
            <v>2018- - -01-165-16- -FONC</v>
          </cell>
        </row>
        <row r="417">
          <cell r="A417" t="str">
            <v>21</v>
          </cell>
          <cell r="B417" t="str">
            <v>R</v>
          </cell>
          <cell r="C417" t="str">
            <v>R</v>
          </cell>
          <cell r="D417" t="str">
            <v>I</v>
          </cell>
          <cell r="E417" t="str">
            <v xml:space="preserve"> </v>
          </cell>
          <cell r="F417" t="str">
            <v xml:space="preserve"> </v>
          </cell>
          <cell r="G417" t="str">
            <v>01</v>
          </cell>
          <cell r="H417" t="str">
            <v>165</v>
          </cell>
          <cell r="I417" t="str">
            <v>16</v>
          </cell>
          <cell r="J417" t="str">
            <v xml:space="preserve"> </v>
          </cell>
          <cell r="K417" t="str">
            <v>FORA</v>
          </cell>
          <cell r="L417" t="str">
            <v>2015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10470</v>
          </cell>
          <cell r="S417">
            <v>0</v>
          </cell>
          <cell r="T417" t="str">
            <v>2018- - -01-165-16- -FORA</v>
          </cell>
        </row>
        <row r="418">
          <cell r="A418" t="str">
            <v>21</v>
          </cell>
          <cell r="B418" t="str">
            <v>R</v>
          </cell>
          <cell r="C418" t="str">
            <v>R</v>
          </cell>
          <cell r="D418" t="str">
            <v>I</v>
          </cell>
          <cell r="E418" t="str">
            <v xml:space="preserve"> </v>
          </cell>
          <cell r="F418" t="str">
            <v xml:space="preserve"> </v>
          </cell>
          <cell r="G418" t="str">
            <v>01</v>
          </cell>
          <cell r="H418" t="str">
            <v>165</v>
          </cell>
          <cell r="I418" t="str">
            <v>16</v>
          </cell>
          <cell r="J418" t="str">
            <v xml:space="preserve"> </v>
          </cell>
          <cell r="K418" t="str">
            <v>FORA</v>
          </cell>
          <cell r="L418" t="str">
            <v>2016</v>
          </cell>
          <cell r="M418">
            <v>15000</v>
          </cell>
          <cell r="N418">
            <v>0</v>
          </cell>
          <cell r="O418">
            <v>0</v>
          </cell>
          <cell r="P418">
            <v>15000</v>
          </cell>
          <cell r="Q418">
            <v>0</v>
          </cell>
          <cell r="R418">
            <v>6840</v>
          </cell>
          <cell r="S418">
            <v>0</v>
          </cell>
          <cell r="T418" t="str">
            <v>2018- - -01-165-16- -FORA</v>
          </cell>
        </row>
        <row r="419">
          <cell r="A419" t="str">
            <v>21</v>
          </cell>
          <cell r="B419" t="str">
            <v>R</v>
          </cell>
          <cell r="C419" t="str">
            <v>R</v>
          </cell>
          <cell r="D419" t="str">
            <v>I</v>
          </cell>
          <cell r="E419" t="str">
            <v xml:space="preserve"> </v>
          </cell>
          <cell r="F419" t="str">
            <v xml:space="preserve"> </v>
          </cell>
          <cell r="G419" t="str">
            <v>01</v>
          </cell>
          <cell r="H419" t="str">
            <v>165</v>
          </cell>
          <cell r="I419" t="str">
            <v>16</v>
          </cell>
          <cell r="J419" t="str">
            <v xml:space="preserve"> </v>
          </cell>
          <cell r="K419" t="str">
            <v>FORA</v>
          </cell>
          <cell r="L419" t="str">
            <v>2017</v>
          </cell>
          <cell r="M419">
            <v>15000</v>
          </cell>
          <cell r="N419">
            <v>0</v>
          </cell>
          <cell r="O419">
            <v>0</v>
          </cell>
          <cell r="P419">
            <v>15000</v>
          </cell>
          <cell r="Q419">
            <v>0</v>
          </cell>
          <cell r="R419">
            <v>14775</v>
          </cell>
          <cell r="S419">
            <v>0</v>
          </cell>
          <cell r="T419" t="str">
            <v>2018- - -01-165-16- -FORA</v>
          </cell>
        </row>
        <row r="420">
          <cell r="A420" t="str">
            <v>21</v>
          </cell>
          <cell r="B420" t="str">
            <v>R</v>
          </cell>
          <cell r="C420" t="str">
            <v>R</v>
          </cell>
          <cell r="D420" t="str">
            <v>I</v>
          </cell>
          <cell r="E420" t="str">
            <v xml:space="preserve"> </v>
          </cell>
          <cell r="F420" t="str">
            <v xml:space="preserve"> </v>
          </cell>
          <cell r="G420" t="str">
            <v>01</v>
          </cell>
          <cell r="H420" t="str">
            <v>165</v>
          </cell>
          <cell r="I420" t="str">
            <v>16</v>
          </cell>
          <cell r="J420" t="str">
            <v xml:space="preserve"> </v>
          </cell>
          <cell r="K420" t="str">
            <v>FORA</v>
          </cell>
          <cell r="L420" t="str">
            <v>2018</v>
          </cell>
          <cell r="M420">
            <v>15000</v>
          </cell>
          <cell r="N420">
            <v>0</v>
          </cell>
          <cell r="O420">
            <v>0</v>
          </cell>
          <cell r="P420">
            <v>15000</v>
          </cell>
          <cell r="Q420">
            <v>0</v>
          </cell>
          <cell r="R420">
            <v>4484</v>
          </cell>
          <cell r="S420">
            <v>0</v>
          </cell>
          <cell r="T420" t="str">
            <v>2018- - -01-165-16- -FORA</v>
          </cell>
        </row>
        <row r="421">
          <cell r="A421" t="str">
            <v>21</v>
          </cell>
          <cell r="B421" t="str">
            <v>R</v>
          </cell>
          <cell r="C421" t="str">
            <v>R</v>
          </cell>
          <cell r="D421" t="str">
            <v>I</v>
          </cell>
          <cell r="E421" t="str">
            <v xml:space="preserve"> </v>
          </cell>
          <cell r="F421" t="str">
            <v xml:space="preserve"> </v>
          </cell>
          <cell r="G421" t="str">
            <v>01</v>
          </cell>
          <cell r="H421" t="str">
            <v>165</v>
          </cell>
          <cell r="I421" t="str">
            <v>16</v>
          </cell>
          <cell r="J421" t="str">
            <v>VEHELEC</v>
          </cell>
          <cell r="K421" t="str">
            <v>FORA</v>
          </cell>
          <cell r="L421" t="str">
            <v>2016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260</v>
          </cell>
          <cell r="S421">
            <v>0</v>
          </cell>
          <cell r="T421" t="str">
            <v>2018- - -01-165-16-VEHELEC-FORA</v>
          </cell>
        </row>
        <row r="422">
          <cell r="A422" t="str">
            <v>21</v>
          </cell>
          <cell r="B422" t="str">
            <v>R</v>
          </cell>
          <cell r="C422" t="str">
            <v>R</v>
          </cell>
          <cell r="D422" t="str">
            <v>I</v>
          </cell>
          <cell r="E422" t="str">
            <v xml:space="preserve"> </v>
          </cell>
          <cell r="F422" t="str">
            <v xml:space="preserve"> </v>
          </cell>
          <cell r="G422" t="str">
            <v>01</v>
          </cell>
          <cell r="H422" t="str">
            <v>165</v>
          </cell>
          <cell r="I422" t="str">
            <v>16</v>
          </cell>
          <cell r="J422" t="str">
            <v>VEHELEC</v>
          </cell>
          <cell r="K422" t="str">
            <v>FORA</v>
          </cell>
          <cell r="L422" t="str">
            <v>2017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60</v>
          </cell>
          <cell r="S422">
            <v>0</v>
          </cell>
          <cell r="T422" t="str">
            <v>2018- - -01-165-16-VEHELEC-FORA</v>
          </cell>
        </row>
        <row r="423">
          <cell r="A423" t="str">
            <v>21</v>
          </cell>
          <cell r="B423" t="str">
            <v>R</v>
          </cell>
          <cell r="C423" t="str">
            <v>R</v>
          </cell>
          <cell r="D423" t="str">
            <v>I</v>
          </cell>
          <cell r="E423" t="str">
            <v xml:space="preserve"> </v>
          </cell>
          <cell r="F423" t="str">
            <v>11RG001</v>
          </cell>
          <cell r="G423" t="str">
            <v>01</v>
          </cell>
          <cell r="H423" t="str">
            <v>1641</v>
          </cell>
          <cell r="I423" t="str">
            <v>16</v>
          </cell>
          <cell r="J423" t="str">
            <v xml:space="preserve"> </v>
          </cell>
          <cell r="K423" t="str">
            <v>FINA</v>
          </cell>
          <cell r="L423" t="str">
            <v>2015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3000000</v>
          </cell>
          <cell r="S423">
            <v>0</v>
          </cell>
          <cell r="T423" t="str">
            <v>2018- -11RG001-01-1641-16- -FINA</v>
          </cell>
        </row>
        <row r="424">
          <cell r="A424" t="str">
            <v>22</v>
          </cell>
          <cell r="B424" t="str">
            <v>D</v>
          </cell>
          <cell r="C424" t="str">
            <v>R</v>
          </cell>
          <cell r="D424" t="str">
            <v>I</v>
          </cell>
          <cell r="E424" t="str">
            <v xml:space="preserve"> </v>
          </cell>
          <cell r="F424" t="str">
            <v xml:space="preserve"> </v>
          </cell>
          <cell r="G424" t="str">
            <v>01</v>
          </cell>
          <cell r="H424" t="str">
            <v>1641</v>
          </cell>
          <cell r="I424" t="str">
            <v>16</v>
          </cell>
          <cell r="J424" t="str">
            <v xml:space="preserve"> </v>
          </cell>
          <cell r="K424" t="str">
            <v>FINA</v>
          </cell>
          <cell r="L424" t="str">
            <v>2014</v>
          </cell>
          <cell r="M424">
            <v>875</v>
          </cell>
          <cell r="N424">
            <v>0</v>
          </cell>
          <cell r="O424">
            <v>0</v>
          </cell>
          <cell r="P424">
            <v>875</v>
          </cell>
          <cell r="Q424">
            <v>0</v>
          </cell>
          <cell r="R424">
            <v>874.3</v>
          </cell>
          <cell r="S424">
            <v>0</v>
          </cell>
          <cell r="T424" t="str">
            <v>2018- - -01-1641-16- -FINA</v>
          </cell>
        </row>
        <row r="425">
          <cell r="A425" t="str">
            <v>22</v>
          </cell>
          <cell r="B425" t="str">
            <v>D</v>
          </cell>
          <cell r="C425" t="str">
            <v>R</v>
          </cell>
          <cell r="D425" t="str">
            <v>I</v>
          </cell>
          <cell r="E425" t="str">
            <v xml:space="preserve"> </v>
          </cell>
          <cell r="F425" t="str">
            <v xml:space="preserve"> </v>
          </cell>
          <cell r="G425" t="str">
            <v>01</v>
          </cell>
          <cell r="H425" t="str">
            <v>1641</v>
          </cell>
          <cell r="I425" t="str">
            <v>16</v>
          </cell>
          <cell r="J425" t="str">
            <v xml:space="preserve"> </v>
          </cell>
          <cell r="K425" t="str">
            <v>FINA</v>
          </cell>
          <cell r="L425" t="str">
            <v>2015</v>
          </cell>
          <cell r="M425">
            <v>875</v>
          </cell>
          <cell r="N425">
            <v>0</v>
          </cell>
          <cell r="O425">
            <v>0</v>
          </cell>
          <cell r="P425">
            <v>875</v>
          </cell>
          <cell r="Q425">
            <v>0</v>
          </cell>
          <cell r="R425">
            <v>874.31</v>
          </cell>
          <cell r="S425">
            <v>0</v>
          </cell>
          <cell r="T425" t="str">
            <v>2018- - -01-1641-16- -FINA</v>
          </cell>
        </row>
        <row r="426">
          <cell r="A426" t="str">
            <v>22</v>
          </cell>
          <cell r="B426" t="str">
            <v>D</v>
          </cell>
          <cell r="C426" t="str">
            <v>R</v>
          </cell>
          <cell r="D426" t="str">
            <v>I</v>
          </cell>
          <cell r="E426" t="str">
            <v xml:space="preserve"> </v>
          </cell>
          <cell r="F426" t="str">
            <v xml:space="preserve"> </v>
          </cell>
          <cell r="G426" t="str">
            <v>01</v>
          </cell>
          <cell r="H426" t="str">
            <v>1641</v>
          </cell>
          <cell r="I426" t="str">
            <v>16</v>
          </cell>
          <cell r="J426" t="str">
            <v xml:space="preserve"> </v>
          </cell>
          <cell r="K426" t="str">
            <v>FINA</v>
          </cell>
          <cell r="L426" t="str">
            <v>2016</v>
          </cell>
          <cell r="M426">
            <v>0</v>
          </cell>
          <cell r="N426">
            <v>0.03</v>
          </cell>
          <cell r="O426">
            <v>0</v>
          </cell>
          <cell r="P426">
            <v>0.03</v>
          </cell>
          <cell r="Q426">
            <v>0</v>
          </cell>
          <cell r="R426">
            <v>0.03</v>
          </cell>
          <cell r="S426">
            <v>0</v>
          </cell>
          <cell r="T426" t="str">
            <v>2018- - -01-1641-16- -FINA</v>
          </cell>
        </row>
        <row r="427">
          <cell r="A427" t="str">
            <v>22</v>
          </cell>
          <cell r="B427" t="str">
            <v>D</v>
          </cell>
          <cell r="C427" t="str">
            <v>R</v>
          </cell>
          <cell r="D427" t="str">
            <v>I</v>
          </cell>
          <cell r="E427" t="str">
            <v xml:space="preserve"> </v>
          </cell>
          <cell r="F427" t="str">
            <v xml:space="preserve"> </v>
          </cell>
          <cell r="G427" t="str">
            <v>01</v>
          </cell>
          <cell r="H427" t="str">
            <v>1641</v>
          </cell>
          <cell r="I427" t="str">
            <v>16</v>
          </cell>
          <cell r="J427" t="str">
            <v xml:space="preserve"> </v>
          </cell>
          <cell r="K427" t="str">
            <v>FINA</v>
          </cell>
          <cell r="L427" t="str">
            <v>2017</v>
          </cell>
          <cell r="M427">
            <v>4500</v>
          </cell>
          <cell r="N427">
            <v>0</v>
          </cell>
          <cell r="O427">
            <v>0</v>
          </cell>
          <cell r="P427">
            <v>4500</v>
          </cell>
          <cell r="Q427">
            <v>0</v>
          </cell>
          <cell r="R427">
            <v>2227.13</v>
          </cell>
          <cell r="S427">
            <v>0</v>
          </cell>
          <cell r="T427" t="str">
            <v>2018- - -01-1641-16- -FINA</v>
          </cell>
        </row>
        <row r="428">
          <cell r="A428" t="str">
            <v>22</v>
          </cell>
          <cell r="B428" t="str">
            <v>D</v>
          </cell>
          <cell r="C428" t="str">
            <v>R</v>
          </cell>
          <cell r="D428" t="str">
            <v>I</v>
          </cell>
          <cell r="E428" t="str">
            <v xml:space="preserve"> </v>
          </cell>
          <cell r="F428" t="str">
            <v xml:space="preserve"> </v>
          </cell>
          <cell r="G428" t="str">
            <v>01</v>
          </cell>
          <cell r="H428" t="str">
            <v>1641</v>
          </cell>
          <cell r="I428" t="str">
            <v>16</v>
          </cell>
          <cell r="J428" t="str">
            <v xml:space="preserve"> </v>
          </cell>
          <cell r="K428" t="str">
            <v>FINA</v>
          </cell>
          <cell r="L428" t="str">
            <v>2018</v>
          </cell>
          <cell r="M428">
            <v>6000</v>
          </cell>
          <cell r="N428">
            <v>0</v>
          </cell>
          <cell r="O428">
            <v>0</v>
          </cell>
          <cell r="P428">
            <v>6000</v>
          </cell>
          <cell r="Q428">
            <v>0</v>
          </cell>
          <cell r="R428">
            <v>339.48</v>
          </cell>
          <cell r="S428">
            <v>0</v>
          </cell>
          <cell r="T428" t="str">
            <v>2018- - -01-1641-16- -FINA</v>
          </cell>
        </row>
        <row r="429">
          <cell r="A429" t="str">
            <v>22</v>
          </cell>
          <cell r="B429" t="str">
            <v>D</v>
          </cell>
          <cell r="C429" t="str">
            <v>R</v>
          </cell>
          <cell r="D429" t="str">
            <v>I</v>
          </cell>
          <cell r="E429" t="str">
            <v xml:space="preserve"> </v>
          </cell>
          <cell r="F429" t="str">
            <v xml:space="preserve"> </v>
          </cell>
          <cell r="G429" t="str">
            <v>01</v>
          </cell>
          <cell r="H429" t="str">
            <v>165</v>
          </cell>
          <cell r="I429" t="str">
            <v>16</v>
          </cell>
          <cell r="J429" t="str">
            <v xml:space="preserve"> </v>
          </cell>
          <cell r="K429" t="str">
            <v>FINA</v>
          </cell>
          <cell r="L429" t="str">
            <v>2017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2000</v>
          </cell>
          <cell r="S429">
            <v>0</v>
          </cell>
          <cell r="T429" t="str">
            <v>2018- - -01-165-16- -FINA</v>
          </cell>
        </row>
        <row r="430">
          <cell r="A430" t="str">
            <v>22</v>
          </cell>
          <cell r="B430" t="str">
            <v>R</v>
          </cell>
          <cell r="C430" t="str">
            <v>R</v>
          </cell>
          <cell r="D430" t="str">
            <v>I</v>
          </cell>
          <cell r="E430" t="str">
            <v xml:space="preserve"> </v>
          </cell>
          <cell r="F430" t="str">
            <v xml:space="preserve"> </v>
          </cell>
          <cell r="G430" t="str">
            <v>01</v>
          </cell>
          <cell r="H430" t="str">
            <v>1641</v>
          </cell>
          <cell r="I430" t="str">
            <v>16</v>
          </cell>
          <cell r="J430" t="str">
            <v xml:space="preserve"> </v>
          </cell>
          <cell r="K430" t="str">
            <v>FINA</v>
          </cell>
          <cell r="L430" t="str">
            <v>2016</v>
          </cell>
          <cell r="M430">
            <v>150000</v>
          </cell>
          <cell r="N430">
            <v>-5175.42</v>
          </cell>
          <cell r="O430">
            <v>0</v>
          </cell>
          <cell r="P430">
            <v>144824.57999999999</v>
          </cell>
          <cell r="Q430">
            <v>0</v>
          </cell>
          <cell r="R430">
            <v>90000</v>
          </cell>
          <cell r="S430">
            <v>0</v>
          </cell>
          <cell r="T430" t="str">
            <v>2018- - -01-1641-16- -FINA</v>
          </cell>
        </row>
        <row r="431">
          <cell r="A431" t="str">
            <v>22</v>
          </cell>
          <cell r="B431" t="str">
            <v>R</v>
          </cell>
          <cell r="C431" t="str">
            <v>R</v>
          </cell>
          <cell r="D431" t="str">
            <v>I</v>
          </cell>
          <cell r="E431" t="str">
            <v xml:space="preserve"> </v>
          </cell>
          <cell r="F431" t="str">
            <v xml:space="preserve"> </v>
          </cell>
          <cell r="G431" t="str">
            <v>01</v>
          </cell>
          <cell r="H431" t="str">
            <v>1641</v>
          </cell>
          <cell r="I431" t="str">
            <v>16</v>
          </cell>
          <cell r="J431" t="str">
            <v xml:space="preserve"> </v>
          </cell>
          <cell r="K431" t="str">
            <v>FINA</v>
          </cell>
          <cell r="L431" t="str">
            <v>2017</v>
          </cell>
          <cell r="M431">
            <v>51000</v>
          </cell>
          <cell r="N431">
            <v>-15615.1</v>
          </cell>
          <cell r="O431">
            <v>50000</v>
          </cell>
          <cell r="P431">
            <v>85384.9</v>
          </cell>
          <cell r="Q431">
            <v>0</v>
          </cell>
          <cell r="R431">
            <v>40000</v>
          </cell>
          <cell r="S431">
            <v>0</v>
          </cell>
          <cell r="T431" t="str">
            <v>2018- - -01-1641-16- -FINA</v>
          </cell>
        </row>
        <row r="432">
          <cell r="A432" t="str">
            <v>22</v>
          </cell>
          <cell r="B432" t="str">
            <v>R</v>
          </cell>
          <cell r="C432" t="str">
            <v>R</v>
          </cell>
          <cell r="D432" t="str">
            <v>I</v>
          </cell>
          <cell r="E432" t="str">
            <v xml:space="preserve"> </v>
          </cell>
          <cell r="F432" t="str">
            <v xml:space="preserve"> </v>
          </cell>
          <cell r="G432" t="str">
            <v>01</v>
          </cell>
          <cell r="H432" t="str">
            <v>1641</v>
          </cell>
          <cell r="I432" t="str">
            <v>16</v>
          </cell>
          <cell r="J432" t="str">
            <v xml:space="preserve"> </v>
          </cell>
          <cell r="K432" t="str">
            <v>FINA</v>
          </cell>
          <cell r="L432" t="str">
            <v>2018</v>
          </cell>
          <cell r="M432">
            <v>203000</v>
          </cell>
          <cell r="N432">
            <v>0</v>
          </cell>
          <cell r="O432">
            <v>40000</v>
          </cell>
          <cell r="P432">
            <v>243000</v>
          </cell>
          <cell r="Q432">
            <v>0</v>
          </cell>
          <cell r="R432">
            <v>0</v>
          </cell>
          <cell r="S432">
            <v>40000</v>
          </cell>
          <cell r="T432" t="str">
            <v>2018- - -01-1641-16- -FINA</v>
          </cell>
        </row>
        <row r="433">
          <cell r="A433" t="str">
            <v>22</v>
          </cell>
          <cell r="B433" t="str">
            <v>R</v>
          </cell>
          <cell r="C433" t="str">
            <v>R</v>
          </cell>
          <cell r="D433" t="str">
            <v>I</v>
          </cell>
          <cell r="E433" t="str">
            <v xml:space="preserve"> </v>
          </cell>
          <cell r="F433" t="str">
            <v xml:space="preserve"> </v>
          </cell>
          <cell r="G433" t="str">
            <v>95</v>
          </cell>
          <cell r="H433" t="str">
            <v>165</v>
          </cell>
          <cell r="I433" t="str">
            <v>16</v>
          </cell>
          <cell r="J433" t="str">
            <v xml:space="preserve"> </v>
          </cell>
          <cell r="K433" t="str">
            <v>SPOR</v>
          </cell>
          <cell r="L433" t="str">
            <v>2015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5000</v>
          </cell>
          <cell r="S433">
            <v>0</v>
          </cell>
          <cell r="T433" t="str">
            <v>2018- - -95-165-16- -SPOR</v>
          </cell>
        </row>
        <row r="434">
          <cell r="A434" t="str">
            <v>23</v>
          </cell>
          <cell r="B434" t="str">
            <v>D</v>
          </cell>
          <cell r="C434" t="str">
            <v>R</v>
          </cell>
          <cell r="D434" t="str">
            <v>I</v>
          </cell>
          <cell r="E434" t="str">
            <v xml:space="preserve"> </v>
          </cell>
          <cell r="F434" t="str">
            <v xml:space="preserve"> </v>
          </cell>
          <cell r="G434" t="str">
            <v>01</v>
          </cell>
          <cell r="H434" t="str">
            <v>1641</v>
          </cell>
          <cell r="I434" t="str">
            <v>16</v>
          </cell>
          <cell r="J434" t="str">
            <v xml:space="preserve"> </v>
          </cell>
          <cell r="K434" t="str">
            <v>FINA</v>
          </cell>
          <cell r="L434" t="str">
            <v>2014</v>
          </cell>
          <cell r="M434">
            <v>49650</v>
          </cell>
          <cell r="N434">
            <v>0</v>
          </cell>
          <cell r="O434">
            <v>0</v>
          </cell>
          <cell r="P434">
            <v>49650</v>
          </cell>
          <cell r="Q434">
            <v>0</v>
          </cell>
          <cell r="R434">
            <v>49643.67</v>
          </cell>
          <cell r="S434">
            <v>0</v>
          </cell>
          <cell r="T434" t="str">
            <v>2018- - -01-1641-16- -FINA</v>
          </cell>
        </row>
        <row r="435">
          <cell r="A435" t="str">
            <v>23</v>
          </cell>
          <cell r="B435" t="str">
            <v>D</v>
          </cell>
          <cell r="C435" t="str">
            <v>R</v>
          </cell>
          <cell r="D435" t="str">
            <v>I</v>
          </cell>
          <cell r="E435" t="str">
            <v xml:space="preserve"> </v>
          </cell>
          <cell r="F435" t="str">
            <v xml:space="preserve"> </v>
          </cell>
          <cell r="G435" t="str">
            <v>01</v>
          </cell>
          <cell r="H435" t="str">
            <v>1641</v>
          </cell>
          <cell r="I435" t="str">
            <v>16</v>
          </cell>
          <cell r="J435" t="str">
            <v xml:space="preserve"> </v>
          </cell>
          <cell r="K435" t="str">
            <v>FINA</v>
          </cell>
          <cell r="L435" t="str">
            <v>2015</v>
          </cell>
          <cell r="M435">
            <v>50700</v>
          </cell>
          <cell r="N435">
            <v>0</v>
          </cell>
          <cell r="O435">
            <v>0</v>
          </cell>
          <cell r="P435">
            <v>50700</v>
          </cell>
          <cell r="Q435">
            <v>0</v>
          </cell>
          <cell r="R435">
            <v>50626.2</v>
          </cell>
          <cell r="S435">
            <v>0</v>
          </cell>
          <cell r="T435" t="str">
            <v>2018- - -01-1641-16- -FINA</v>
          </cell>
        </row>
        <row r="436">
          <cell r="A436" t="str">
            <v>23</v>
          </cell>
          <cell r="B436" t="str">
            <v>D</v>
          </cell>
          <cell r="C436" t="str">
            <v>R</v>
          </cell>
          <cell r="D436" t="str">
            <v>I</v>
          </cell>
          <cell r="E436" t="str">
            <v xml:space="preserve"> </v>
          </cell>
          <cell r="F436" t="str">
            <v xml:space="preserve"> </v>
          </cell>
          <cell r="G436" t="str">
            <v>01</v>
          </cell>
          <cell r="H436" t="str">
            <v>1641</v>
          </cell>
          <cell r="I436" t="str">
            <v>16</v>
          </cell>
          <cell r="J436" t="str">
            <v xml:space="preserve"> </v>
          </cell>
          <cell r="K436" t="str">
            <v>FINA</v>
          </cell>
          <cell r="L436" t="str">
            <v>2016</v>
          </cell>
          <cell r="M436">
            <v>31250</v>
          </cell>
          <cell r="N436">
            <v>0</v>
          </cell>
          <cell r="O436">
            <v>0</v>
          </cell>
          <cell r="P436">
            <v>31250</v>
          </cell>
          <cell r="Q436">
            <v>0</v>
          </cell>
          <cell r="R436">
            <v>31245.65</v>
          </cell>
          <cell r="S436">
            <v>0</v>
          </cell>
          <cell r="T436" t="str">
            <v>2018- - -01-1641-16- -FINA</v>
          </cell>
        </row>
        <row r="437">
          <cell r="A437" t="str">
            <v>23</v>
          </cell>
          <cell r="B437" t="str">
            <v>D</v>
          </cell>
          <cell r="C437" t="str">
            <v>R</v>
          </cell>
          <cell r="D437" t="str">
            <v>I</v>
          </cell>
          <cell r="E437" t="str">
            <v xml:space="preserve"> </v>
          </cell>
          <cell r="F437" t="str">
            <v xml:space="preserve"> </v>
          </cell>
          <cell r="G437" t="str">
            <v>01</v>
          </cell>
          <cell r="H437" t="str">
            <v>1641</v>
          </cell>
          <cell r="I437" t="str">
            <v>16</v>
          </cell>
          <cell r="J437" t="str">
            <v xml:space="preserve"> </v>
          </cell>
          <cell r="K437" t="str">
            <v>FINA</v>
          </cell>
          <cell r="L437" t="str">
            <v>2017</v>
          </cell>
          <cell r="M437">
            <v>33000</v>
          </cell>
          <cell r="N437">
            <v>0</v>
          </cell>
          <cell r="O437">
            <v>0</v>
          </cell>
          <cell r="P437">
            <v>33000</v>
          </cell>
          <cell r="Q437">
            <v>0</v>
          </cell>
          <cell r="R437">
            <v>32304.54</v>
          </cell>
          <cell r="S437">
            <v>0</v>
          </cell>
          <cell r="T437" t="str">
            <v>2018- - -01-1641-16- -FINA</v>
          </cell>
        </row>
        <row r="438">
          <cell r="A438" t="str">
            <v>23</v>
          </cell>
          <cell r="B438" t="str">
            <v>D</v>
          </cell>
          <cell r="C438" t="str">
            <v>R</v>
          </cell>
          <cell r="D438" t="str">
            <v>I</v>
          </cell>
          <cell r="E438" t="str">
            <v xml:space="preserve"> </v>
          </cell>
          <cell r="F438" t="str">
            <v xml:space="preserve"> </v>
          </cell>
          <cell r="G438" t="str">
            <v>01</v>
          </cell>
          <cell r="H438" t="str">
            <v>1641</v>
          </cell>
          <cell r="I438" t="str">
            <v>16</v>
          </cell>
          <cell r="J438" t="str">
            <v xml:space="preserve"> </v>
          </cell>
          <cell r="K438" t="str">
            <v>FINA</v>
          </cell>
          <cell r="L438" t="str">
            <v>2018</v>
          </cell>
          <cell r="M438">
            <v>34000</v>
          </cell>
          <cell r="N438">
            <v>0</v>
          </cell>
          <cell r="O438">
            <v>0</v>
          </cell>
          <cell r="P438">
            <v>34000</v>
          </cell>
          <cell r="Q438">
            <v>0</v>
          </cell>
          <cell r="R438">
            <v>0</v>
          </cell>
          <cell r="S438">
            <v>0</v>
          </cell>
          <cell r="T438" t="str">
            <v>2018- - -01-1641-16- -FINA</v>
          </cell>
        </row>
        <row r="439">
          <cell r="A439" t="str">
            <v>23</v>
          </cell>
          <cell r="B439" t="str">
            <v>R</v>
          </cell>
          <cell r="C439" t="str">
            <v>R</v>
          </cell>
          <cell r="D439" t="str">
            <v>I</v>
          </cell>
          <cell r="E439" t="str">
            <v xml:space="preserve"> </v>
          </cell>
          <cell r="F439" t="str">
            <v xml:space="preserve"> </v>
          </cell>
          <cell r="G439" t="str">
            <v>01</v>
          </cell>
          <cell r="H439" t="str">
            <v>1641</v>
          </cell>
          <cell r="I439" t="str">
            <v>16</v>
          </cell>
          <cell r="J439" t="str">
            <v xml:space="preserve"> </v>
          </cell>
          <cell r="K439" t="str">
            <v>FINA</v>
          </cell>
          <cell r="L439" t="str">
            <v>2017</v>
          </cell>
          <cell r="M439">
            <v>150000</v>
          </cell>
          <cell r="N439">
            <v>0</v>
          </cell>
          <cell r="O439">
            <v>0</v>
          </cell>
          <cell r="P439">
            <v>47926</v>
          </cell>
          <cell r="Q439">
            <v>0</v>
          </cell>
          <cell r="R439">
            <v>0</v>
          </cell>
          <cell r="S439">
            <v>0</v>
          </cell>
          <cell r="T439" t="str">
            <v>2018- - -01-1641-16- -FINA</v>
          </cell>
        </row>
        <row r="440">
          <cell r="A440" t="str">
            <v>23</v>
          </cell>
          <cell r="B440" t="str">
            <v>R</v>
          </cell>
          <cell r="C440" t="str">
            <v>R</v>
          </cell>
          <cell r="D440" t="str">
            <v>I</v>
          </cell>
          <cell r="E440" t="str">
            <v xml:space="preserve"> </v>
          </cell>
          <cell r="F440" t="str">
            <v xml:space="preserve"> </v>
          </cell>
          <cell r="G440" t="str">
            <v>01</v>
          </cell>
          <cell r="H440" t="str">
            <v>1641</v>
          </cell>
          <cell r="I440" t="str">
            <v>16</v>
          </cell>
          <cell r="J440" t="str">
            <v xml:space="preserve"> </v>
          </cell>
          <cell r="K440" t="str">
            <v>FINA</v>
          </cell>
          <cell r="L440" t="str">
            <v>2018</v>
          </cell>
          <cell r="M440">
            <v>0</v>
          </cell>
          <cell r="N440">
            <v>-150000</v>
          </cell>
          <cell r="O440">
            <v>150000</v>
          </cell>
          <cell r="P440">
            <v>0</v>
          </cell>
          <cell r="Q440">
            <v>0</v>
          </cell>
          <cell r="R440">
            <v>0</v>
          </cell>
          <cell r="S440">
            <v>150000</v>
          </cell>
          <cell r="T440" t="str">
            <v>2018- - -01-1641-16- -FINA</v>
          </cell>
        </row>
        <row r="441">
          <cell r="A441" t="str">
            <v>24</v>
          </cell>
          <cell r="B441" t="str">
            <v>D</v>
          </cell>
          <cell r="C441" t="str">
            <v>R</v>
          </cell>
          <cell r="D441" t="str">
            <v>I</v>
          </cell>
          <cell r="E441" t="str">
            <v xml:space="preserve"> </v>
          </cell>
          <cell r="F441" t="str">
            <v xml:space="preserve"> </v>
          </cell>
          <cell r="G441" t="str">
            <v>01</v>
          </cell>
          <cell r="H441" t="str">
            <v>165</v>
          </cell>
          <cell r="I441" t="str">
            <v>16</v>
          </cell>
          <cell r="J441" t="str">
            <v xml:space="preserve"> </v>
          </cell>
          <cell r="K441" t="str">
            <v>FONC</v>
          </cell>
          <cell r="L441" t="str">
            <v>2014</v>
          </cell>
          <cell r="M441">
            <v>2000</v>
          </cell>
          <cell r="N441">
            <v>0</v>
          </cell>
          <cell r="O441">
            <v>0</v>
          </cell>
          <cell r="P441">
            <v>2000</v>
          </cell>
          <cell r="Q441">
            <v>0</v>
          </cell>
          <cell r="R441">
            <v>28.8</v>
          </cell>
          <cell r="S441">
            <v>0</v>
          </cell>
          <cell r="T441" t="str">
            <v>2018- - -01-165-16- -FONC</v>
          </cell>
        </row>
        <row r="442">
          <cell r="A442" t="str">
            <v>24</v>
          </cell>
          <cell r="B442" t="str">
            <v>D</v>
          </cell>
          <cell r="C442" t="str">
            <v>R</v>
          </cell>
          <cell r="D442" t="str">
            <v>I</v>
          </cell>
          <cell r="E442" t="str">
            <v xml:space="preserve"> </v>
          </cell>
          <cell r="F442" t="str">
            <v xml:space="preserve"> </v>
          </cell>
          <cell r="G442" t="str">
            <v>01</v>
          </cell>
          <cell r="H442" t="str">
            <v>165</v>
          </cell>
          <cell r="I442" t="str">
            <v>16</v>
          </cell>
          <cell r="J442" t="str">
            <v xml:space="preserve"> </v>
          </cell>
          <cell r="K442" t="str">
            <v>FONC</v>
          </cell>
          <cell r="L442" t="str">
            <v>2015</v>
          </cell>
          <cell r="M442">
            <v>2000</v>
          </cell>
          <cell r="N442">
            <v>0</v>
          </cell>
          <cell r="O442">
            <v>0</v>
          </cell>
          <cell r="P442">
            <v>2000</v>
          </cell>
          <cell r="Q442">
            <v>0</v>
          </cell>
          <cell r="R442">
            <v>134.18</v>
          </cell>
          <cell r="S442">
            <v>0</v>
          </cell>
          <cell r="T442" t="str">
            <v>2018- - -01-165-16- -FONC</v>
          </cell>
        </row>
        <row r="443">
          <cell r="A443" t="str">
            <v>24</v>
          </cell>
          <cell r="B443" t="str">
            <v>D</v>
          </cell>
          <cell r="C443" t="str">
            <v>R</v>
          </cell>
          <cell r="D443" t="str">
            <v>I</v>
          </cell>
          <cell r="E443" t="str">
            <v xml:space="preserve"> </v>
          </cell>
          <cell r="F443" t="str">
            <v xml:space="preserve"> </v>
          </cell>
          <cell r="G443" t="str">
            <v>01</v>
          </cell>
          <cell r="H443" t="str">
            <v>165</v>
          </cell>
          <cell r="I443" t="str">
            <v>16</v>
          </cell>
          <cell r="J443" t="str">
            <v xml:space="preserve"> </v>
          </cell>
          <cell r="K443" t="str">
            <v>FONC</v>
          </cell>
          <cell r="L443" t="str">
            <v>2016</v>
          </cell>
          <cell r="M443">
            <v>2000</v>
          </cell>
          <cell r="N443">
            <v>0</v>
          </cell>
          <cell r="O443">
            <v>0</v>
          </cell>
          <cell r="P443">
            <v>2000</v>
          </cell>
          <cell r="Q443">
            <v>0</v>
          </cell>
          <cell r="R443">
            <v>85.16</v>
          </cell>
          <cell r="S443">
            <v>0</v>
          </cell>
          <cell r="T443" t="str">
            <v>2018- - -01-165-16- -FONC</v>
          </cell>
        </row>
        <row r="444">
          <cell r="A444" t="str">
            <v>24</v>
          </cell>
          <cell r="B444" t="str">
            <v>D</v>
          </cell>
          <cell r="C444" t="str">
            <v>R</v>
          </cell>
          <cell r="D444" t="str">
            <v>I</v>
          </cell>
          <cell r="E444" t="str">
            <v xml:space="preserve"> </v>
          </cell>
          <cell r="F444" t="str">
            <v xml:space="preserve"> </v>
          </cell>
          <cell r="G444" t="str">
            <v>01</v>
          </cell>
          <cell r="H444" t="str">
            <v>165</v>
          </cell>
          <cell r="I444" t="str">
            <v>16</v>
          </cell>
          <cell r="J444" t="str">
            <v xml:space="preserve"> </v>
          </cell>
          <cell r="K444" t="str">
            <v>FONC</v>
          </cell>
          <cell r="L444" t="str">
            <v>2017</v>
          </cell>
          <cell r="M444">
            <v>2000</v>
          </cell>
          <cell r="N444">
            <v>0</v>
          </cell>
          <cell r="O444">
            <v>0</v>
          </cell>
          <cell r="P444">
            <v>2000</v>
          </cell>
          <cell r="Q444">
            <v>0</v>
          </cell>
          <cell r="R444">
            <v>263.41000000000003</v>
          </cell>
          <cell r="S444">
            <v>0</v>
          </cell>
          <cell r="T444" t="str">
            <v>2018- - -01-165-16- -FONC</v>
          </cell>
        </row>
        <row r="445">
          <cell r="A445" t="str">
            <v>24</v>
          </cell>
          <cell r="B445" t="str">
            <v>D</v>
          </cell>
          <cell r="C445" t="str">
            <v>R</v>
          </cell>
          <cell r="D445" t="str">
            <v>I</v>
          </cell>
          <cell r="E445" t="str">
            <v xml:space="preserve"> </v>
          </cell>
          <cell r="F445" t="str">
            <v xml:space="preserve"> </v>
          </cell>
          <cell r="G445" t="str">
            <v>01</v>
          </cell>
          <cell r="H445" t="str">
            <v>165</v>
          </cell>
          <cell r="I445" t="str">
            <v>16</v>
          </cell>
          <cell r="J445" t="str">
            <v xml:space="preserve"> </v>
          </cell>
          <cell r="K445" t="str">
            <v>FONC</v>
          </cell>
          <cell r="L445" t="str">
            <v>2018</v>
          </cell>
          <cell r="M445">
            <v>2000</v>
          </cell>
          <cell r="N445">
            <v>0</v>
          </cell>
          <cell r="O445">
            <v>0</v>
          </cell>
          <cell r="P445">
            <v>2000</v>
          </cell>
          <cell r="Q445">
            <v>0</v>
          </cell>
          <cell r="R445">
            <v>0</v>
          </cell>
          <cell r="S445">
            <v>0</v>
          </cell>
          <cell r="T445" t="str">
            <v>2018- - -01-165-16- -FONC</v>
          </cell>
        </row>
        <row r="446">
          <cell r="A446" t="str">
            <v>24</v>
          </cell>
          <cell r="B446" t="str">
            <v>R</v>
          </cell>
          <cell r="C446" t="str">
            <v>R</v>
          </cell>
          <cell r="D446" t="str">
            <v>I</v>
          </cell>
          <cell r="E446" t="str">
            <v xml:space="preserve"> </v>
          </cell>
          <cell r="F446" t="str">
            <v xml:space="preserve"> </v>
          </cell>
          <cell r="G446" t="str">
            <v>01</v>
          </cell>
          <cell r="H446" t="str">
            <v>1641</v>
          </cell>
          <cell r="I446" t="str">
            <v>16</v>
          </cell>
          <cell r="J446" t="str">
            <v xml:space="preserve"> </v>
          </cell>
          <cell r="K446" t="str">
            <v>FINA</v>
          </cell>
          <cell r="L446" t="str">
            <v>2015</v>
          </cell>
          <cell r="M446">
            <v>0</v>
          </cell>
          <cell r="N446">
            <v>330864.06</v>
          </cell>
          <cell r="O446">
            <v>0</v>
          </cell>
          <cell r="P446">
            <v>330864.06</v>
          </cell>
          <cell r="Q446">
            <v>0</v>
          </cell>
          <cell r="R446">
            <v>0</v>
          </cell>
          <cell r="S446">
            <v>0</v>
          </cell>
          <cell r="T446" t="str">
            <v>2018- - -01-1641-16- -FINA</v>
          </cell>
        </row>
        <row r="447">
          <cell r="A447" t="str">
            <v>24</v>
          </cell>
          <cell r="B447" t="str">
            <v>R</v>
          </cell>
          <cell r="C447" t="str">
            <v>R</v>
          </cell>
          <cell r="D447" t="str">
            <v>I</v>
          </cell>
          <cell r="E447" t="str">
            <v xml:space="preserve"> </v>
          </cell>
          <cell r="F447" t="str">
            <v xml:space="preserve"> </v>
          </cell>
          <cell r="G447" t="str">
            <v>01</v>
          </cell>
          <cell r="H447" t="str">
            <v>165</v>
          </cell>
          <cell r="I447" t="str">
            <v>16</v>
          </cell>
          <cell r="J447" t="str">
            <v xml:space="preserve"> </v>
          </cell>
          <cell r="K447" t="str">
            <v>FONC</v>
          </cell>
          <cell r="L447" t="str">
            <v>2014</v>
          </cell>
          <cell r="M447">
            <v>2000</v>
          </cell>
          <cell r="N447">
            <v>0</v>
          </cell>
          <cell r="O447">
            <v>0</v>
          </cell>
          <cell r="P447">
            <v>2000</v>
          </cell>
          <cell r="Q447">
            <v>0</v>
          </cell>
          <cell r="R447">
            <v>2158.2199999999998</v>
          </cell>
          <cell r="S447">
            <v>0</v>
          </cell>
          <cell r="T447" t="str">
            <v>2018- - -01-165-16- -FONC</v>
          </cell>
        </row>
        <row r="448">
          <cell r="A448" t="str">
            <v>24</v>
          </cell>
          <cell r="B448" t="str">
            <v>R</v>
          </cell>
          <cell r="C448" t="str">
            <v>R</v>
          </cell>
          <cell r="D448" t="str">
            <v>I</v>
          </cell>
          <cell r="E448" t="str">
            <v xml:space="preserve"> </v>
          </cell>
          <cell r="F448" t="str">
            <v xml:space="preserve"> </v>
          </cell>
          <cell r="G448" t="str">
            <v>01</v>
          </cell>
          <cell r="H448" t="str">
            <v>165</v>
          </cell>
          <cell r="I448" t="str">
            <v>16</v>
          </cell>
          <cell r="J448" t="str">
            <v xml:space="preserve"> </v>
          </cell>
          <cell r="K448" t="str">
            <v>FONC</v>
          </cell>
          <cell r="L448" t="str">
            <v>2015</v>
          </cell>
          <cell r="M448">
            <v>2000</v>
          </cell>
          <cell r="N448">
            <v>0</v>
          </cell>
          <cell r="O448">
            <v>0</v>
          </cell>
          <cell r="P448">
            <v>2000</v>
          </cell>
          <cell r="Q448">
            <v>0</v>
          </cell>
          <cell r="R448">
            <v>671.04</v>
          </cell>
          <cell r="S448">
            <v>0</v>
          </cell>
          <cell r="T448" t="str">
            <v>2018- - -01-165-16- -FONC</v>
          </cell>
        </row>
        <row r="449">
          <cell r="A449" t="str">
            <v>24</v>
          </cell>
          <cell r="B449" t="str">
            <v>R</v>
          </cell>
          <cell r="C449" t="str">
            <v>R</v>
          </cell>
          <cell r="D449" t="str">
            <v>I</v>
          </cell>
          <cell r="E449" t="str">
            <v xml:space="preserve"> </v>
          </cell>
          <cell r="F449" t="str">
            <v xml:space="preserve"> </v>
          </cell>
          <cell r="G449" t="str">
            <v>01</v>
          </cell>
          <cell r="H449" t="str">
            <v>165</v>
          </cell>
          <cell r="I449" t="str">
            <v>16</v>
          </cell>
          <cell r="J449" t="str">
            <v xml:space="preserve"> </v>
          </cell>
          <cell r="K449" t="str">
            <v>FONC</v>
          </cell>
          <cell r="L449" t="str">
            <v>2016</v>
          </cell>
          <cell r="M449">
            <v>2000</v>
          </cell>
          <cell r="N449">
            <v>0</v>
          </cell>
          <cell r="O449">
            <v>0</v>
          </cell>
          <cell r="P449">
            <v>2000</v>
          </cell>
          <cell r="Q449">
            <v>0</v>
          </cell>
          <cell r="R449">
            <v>0</v>
          </cell>
          <cell r="S449">
            <v>0</v>
          </cell>
          <cell r="T449" t="str">
            <v>2018- - -01-165-16- -FONC</v>
          </cell>
        </row>
        <row r="450">
          <cell r="A450" t="str">
            <v>24</v>
          </cell>
          <cell r="B450" t="str">
            <v>R</v>
          </cell>
          <cell r="C450" t="str">
            <v>R</v>
          </cell>
          <cell r="D450" t="str">
            <v>I</v>
          </cell>
          <cell r="E450" t="str">
            <v xml:space="preserve"> </v>
          </cell>
          <cell r="F450" t="str">
            <v xml:space="preserve"> </v>
          </cell>
          <cell r="G450" t="str">
            <v>01</v>
          </cell>
          <cell r="H450" t="str">
            <v>165</v>
          </cell>
          <cell r="I450" t="str">
            <v>16</v>
          </cell>
          <cell r="J450" t="str">
            <v xml:space="preserve"> </v>
          </cell>
          <cell r="K450" t="str">
            <v>FONC</v>
          </cell>
          <cell r="L450" t="str">
            <v>2017</v>
          </cell>
          <cell r="M450">
            <v>2000</v>
          </cell>
          <cell r="N450">
            <v>0</v>
          </cell>
          <cell r="O450">
            <v>0</v>
          </cell>
          <cell r="P450">
            <v>2000</v>
          </cell>
          <cell r="Q450">
            <v>0</v>
          </cell>
          <cell r="R450">
            <v>810.9</v>
          </cell>
          <cell r="S450">
            <v>0</v>
          </cell>
          <cell r="T450" t="str">
            <v>2018- - -01-165-16- -FONC</v>
          </cell>
        </row>
        <row r="451">
          <cell r="A451" t="str">
            <v>24</v>
          </cell>
          <cell r="B451" t="str">
            <v>R</v>
          </cell>
          <cell r="C451" t="str">
            <v>R</v>
          </cell>
          <cell r="D451" t="str">
            <v>I</v>
          </cell>
          <cell r="E451" t="str">
            <v xml:space="preserve"> </v>
          </cell>
          <cell r="F451" t="str">
            <v xml:space="preserve"> </v>
          </cell>
          <cell r="G451" t="str">
            <v>01</v>
          </cell>
          <cell r="H451" t="str">
            <v>165</v>
          </cell>
          <cell r="I451" t="str">
            <v>16</v>
          </cell>
          <cell r="J451" t="str">
            <v xml:space="preserve"> </v>
          </cell>
          <cell r="K451" t="str">
            <v>FONC</v>
          </cell>
          <cell r="L451" t="str">
            <v>2018</v>
          </cell>
          <cell r="M451">
            <v>500</v>
          </cell>
          <cell r="N451">
            <v>0</v>
          </cell>
          <cell r="O451">
            <v>0</v>
          </cell>
          <cell r="P451">
            <v>500</v>
          </cell>
          <cell r="Q451">
            <v>0</v>
          </cell>
          <cell r="R451">
            <v>29.48</v>
          </cell>
          <cell r="S451">
            <v>0</v>
          </cell>
          <cell r="T451" t="str">
            <v>2018- - -01-165-16- -FONC</v>
          </cell>
        </row>
        <row r="452">
          <cell r="A452" t="str">
            <v>24</v>
          </cell>
          <cell r="B452" t="str">
            <v>R</v>
          </cell>
          <cell r="C452" t="str">
            <v>R</v>
          </cell>
          <cell r="D452" t="str">
            <v>I</v>
          </cell>
          <cell r="E452" t="str">
            <v xml:space="preserve"> </v>
          </cell>
          <cell r="F452" t="str">
            <v xml:space="preserve"> </v>
          </cell>
          <cell r="G452" t="str">
            <v>020</v>
          </cell>
          <cell r="H452" t="str">
            <v>1676</v>
          </cell>
          <cell r="I452" t="str">
            <v>16</v>
          </cell>
          <cell r="J452" t="str">
            <v xml:space="preserve"> </v>
          </cell>
          <cell r="K452" t="str">
            <v>FINA</v>
          </cell>
          <cell r="L452" t="str">
            <v>2014</v>
          </cell>
          <cell r="M452">
            <v>0</v>
          </cell>
          <cell r="N452">
            <v>10900</v>
          </cell>
          <cell r="O452">
            <v>0</v>
          </cell>
          <cell r="P452">
            <v>10900</v>
          </cell>
          <cell r="Q452">
            <v>0</v>
          </cell>
          <cell r="R452">
            <v>10900</v>
          </cell>
          <cell r="S452">
            <v>0</v>
          </cell>
          <cell r="T452" t="str">
            <v>2018- - -020-1676-16- -FINA</v>
          </cell>
        </row>
        <row r="453">
          <cell r="A453" t="str">
            <v>24</v>
          </cell>
          <cell r="B453" t="str">
            <v>R</v>
          </cell>
          <cell r="C453" t="str">
            <v>R</v>
          </cell>
          <cell r="D453" t="str">
            <v>I</v>
          </cell>
          <cell r="E453" t="str">
            <v xml:space="preserve"> </v>
          </cell>
          <cell r="F453" t="str">
            <v xml:space="preserve"> </v>
          </cell>
          <cell r="G453" t="str">
            <v>020</v>
          </cell>
          <cell r="H453" t="str">
            <v>1676</v>
          </cell>
          <cell r="I453" t="str">
            <v>16</v>
          </cell>
          <cell r="J453" t="str">
            <v xml:space="preserve"> </v>
          </cell>
          <cell r="K453" t="str">
            <v>FINA</v>
          </cell>
          <cell r="L453" t="str">
            <v>2015</v>
          </cell>
          <cell r="M453">
            <v>12000</v>
          </cell>
          <cell r="N453">
            <v>0</v>
          </cell>
          <cell r="O453">
            <v>0</v>
          </cell>
          <cell r="P453">
            <v>12000</v>
          </cell>
          <cell r="Q453">
            <v>0</v>
          </cell>
          <cell r="R453">
            <v>12000</v>
          </cell>
          <cell r="S453">
            <v>0</v>
          </cell>
          <cell r="T453" t="str">
            <v>2018- - -020-1676-16- -FINA</v>
          </cell>
        </row>
        <row r="454">
          <cell r="A454" t="str">
            <v>24</v>
          </cell>
          <cell r="B454" t="str">
            <v>R</v>
          </cell>
          <cell r="C454" t="str">
            <v>R</v>
          </cell>
          <cell r="D454" t="str">
            <v>I</v>
          </cell>
          <cell r="E454" t="str">
            <v xml:space="preserve"> </v>
          </cell>
          <cell r="F454" t="str">
            <v xml:space="preserve"> </v>
          </cell>
          <cell r="G454" t="str">
            <v>020</v>
          </cell>
          <cell r="H454" t="str">
            <v>1676</v>
          </cell>
          <cell r="I454" t="str">
            <v>16</v>
          </cell>
          <cell r="J454" t="str">
            <v xml:space="preserve"> </v>
          </cell>
          <cell r="K454" t="str">
            <v>FINA</v>
          </cell>
          <cell r="L454" t="str">
            <v>2016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11986.68</v>
          </cell>
          <cell r="S454">
            <v>0</v>
          </cell>
          <cell r="T454" t="str">
            <v>2018- - -020-1676-16- -FINA</v>
          </cell>
        </row>
        <row r="455">
          <cell r="A455" t="str">
            <v>24</v>
          </cell>
          <cell r="B455" t="str">
            <v>R</v>
          </cell>
          <cell r="C455" t="str">
            <v>R</v>
          </cell>
          <cell r="D455" t="str">
            <v>I</v>
          </cell>
          <cell r="E455" t="str">
            <v xml:space="preserve"> </v>
          </cell>
          <cell r="F455" t="str">
            <v xml:space="preserve"> </v>
          </cell>
          <cell r="G455" t="str">
            <v>020</v>
          </cell>
          <cell r="H455" t="str">
            <v>1676</v>
          </cell>
          <cell r="I455" t="str">
            <v>16</v>
          </cell>
          <cell r="J455" t="str">
            <v xml:space="preserve"> </v>
          </cell>
          <cell r="K455" t="str">
            <v>FINA</v>
          </cell>
          <cell r="L455" t="str">
            <v>2017</v>
          </cell>
          <cell r="M455">
            <v>11800</v>
          </cell>
          <cell r="N455">
            <v>0</v>
          </cell>
          <cell r="O455">
            <v>0</v>
          </cell>
          <cell r="P455">
            <v>11800</v>
          </cell>
          <cell r="Q455">
            <v>0</v>
          </cell>
          <cell r="R455">
            <v>11988.96</v>
          </cell>
          <cell r="S455">
            <v>0</v>
          </cell>
          <cell r="T455" t="str">
            <v>2018- - -020-1676-16- -FINA</v>
          </cell>
        </row>
        <row r="456">
          <cell r="A456" t="str">
            <v>24</v>
          </cell>
          <cell r="B456" t="str">
            <v>R</v>
          </cell>
          <cell r="C456" t="str">
            <v>R</v>
          </cell>
          <cell r="D456" t="str">
            <v>I</v>
          </cell>
          <cell r="E456" t="str">
            <v xml:space="preserve"> </v>
          </cell>
          <cell r="F456" t="str">
            <v xml:space="preserve"> </v>
          </cell>
          <cell r="G456" t="str">
            <v>020</v>
          </cell>
          <cell r="H456" t="str">
            <v>1676</v>
          </cell>
          <cell r="I456" t="str">
            <v>16</v>
          </cell>
          <cell r="J456" t="str">
            <v xml:space="preserve"> </v>
          </cell>
          <cell r="K456" t="str">
            <v>FINA</v>
          </cell>
          <cell r="L456" t="str">
            <v>2018</v>
          </cell>
          <cell r="M456">
            <v>12000</v>
          </cell>
          <cell r="N456">
            <v>0</v>
          </cell>
          <cell r="O456">
            <v>0</v>
          </cell>
          <cell r="P456">
            <v>12000</v>
          </cell>
          <cell r="Q456">
            <v>0</v>
          </cell>
          <cell r="R456">
            <v>8110.56</v>
          </cell>
          <cell r="S456">
            <v>0</v>
          </cell>
          <cell r="T456" t="str">
            <v>2018- - -020-1676-16- -FINA</v>
          </cell>
        </row>
        <row r="457">
          <cell r="A457" t="str">
            <v>26</v>
          </cell>
          <cell r="B457" t="str">
            <v>D</v>
          </cell>
          <cell r="C457" t="str">
            <v>R</v>
          </cell>
          <cell r="D457" t="str">
            <v>I</v>
          </cell>
          <cell r="E457" t="str">
            <v xml:space="preserve"> </v>
          </cell>
          <cell r="F457" t="str">
            <v xml:space="preserve"> </v>
          </cell>
          <cell r="G457" t="str">
            <v>824</v>
          </cell>
          <cell r="H457" t="str">
            <v>1641</v>
          </cell>
          <cell r="I457" t="str">
            <v>16</v>
          </cell>
          <cell r="J457" t="str">
            <v>BEAULIEU</v>
          </cell>
          <cell r="K457" t="str">
            <v>FINA</v>
          </cell>
          <cell r="L457" t="str">
            <v>2014</v>
          </cell>
          <cell r="M457">
            <v>772000</v>
          </cell>
          <cell r="N457">
            <v>100000</v>
          </cell>
          <cell r="O457">
            <v>0</v>
          </cell>
          <cell r="P457">
            <v>872000</v>
          </cell>
          <cell r="Q457">
            <v>0</v>
          </cell>
          <cell r="R457">
            <v>865279.58</v>
          </cell>
          <cell r="S457">
            <v>0</v>
          </cell>
          <cell r="T457" t="str">
            <v>2018- - -824-1641-16-BEAULIEU-FINA</v>
          </cell>
        </row>
        <row r="458">
          <cell r="A458" t="str">
            <v>26</v>
          </cell>
          <cell r="B458" t="str">
            <v>D</v>
          </cell>
          <cell r="C458" t="str">
            <v>R</v>
          </cell>
          <cell r="D458" t="str">
            <v>I</v>
          </cell>
          <cell r="E458" t="str">
            <v xml:space="preserve"> </v>
          </cell>
          <cell r="F458" t="str">
            <v xml:space="preserve"> </v>
          </cell>
          <cell r="G458" t="str">
            <v>824</v>
          </cell>
          <cell r="H458" t="str">
            <v>1641</v>
          </cell>
          <cell r="I458" t="str">
            <v>16</v>
          </cell>
          <cell r="J458" t="str">
            <v>BEAULIEU</v>
          </cell>
          <cell r="K458" t="str">
            <v>FINA</v>
          </cell>
          <cell r="L458" t="str">
            <v>2015</v>
          </cell>
          <cell r="M458">
            <v>1200000</v>
          </cell>
          <cell r="N458">
            <v>0</v>
          </cell>
          <cell r="O458">
            <v>0</v>
          </cell>
          <cell r="P458">
            <v>1200000</v>
          </cell>
          <cell r="Q458">
            <v>0</v>
          </cell>
          <cell r="R458">
            <v>1148284.81</v>
          </cell>
          <cell r="S458">
            <v>0</v>
          </cell>
          <cell r="T458" t="str">
            <v>2018- - -824-1641-16-BEAULIEU-FINA</v>
          </cell>
        </row>
        <row r="459">
          <cell r="A459" t="str">
            <v>26</v>
          </cell>
          <cell r="B459" t="str">
            <v>D</v>
          </cell>
          <cell r="C459" t="str">
            <v>R</v>
          </cell>
          <cell r="D459" t="str">
            <v>I</v>
          </cell>
          <cell r="E459" t="str">
            <v xml:space="preserve"> </v>
          </cell>
          <cell r="F459" t="str">
            <v xml:space="preserve"> </v>
          </cell>
          <cell r="G459" t="str">
            <v>824</v>
          </cell>
          <cell r="H459" t="str">
            <v>1641</v>
          </cell>
          <cell r="I459" t="str">
            <v>16</v>
          </cell>
          <cell r="J459" t="str">
            <v>BEAULIEU</v>
          </cell>
          <cell r="K459" t="str">
            <v>FINA</v>
          </cell>
          <cell r="L459" t="str">
            <v>2016</v>
          </cell>
          <cell r="M459">
            <v>1184000</v>
          </cell>
          <cell r="N459">
            <v>0</v>
          </cell>
          <cell r="O459">
            <v>0</v>
          </cell>
          <cell r="P459">
            <v>1184000</v>
          </cell>
          <cell r="Q459">
            <v>0</v>
          </cell>
          <cell r="R459">
            <v>1182732.2</v>
          </cell>
          <cell r="S459">
            <v>0</v>
          </cell>
          <cell r="T459" t="str">
            <v>2018- - -824-1641-16-BEAULIEU-FINA</v>
          </cell>
        </row>
        <row r="460">
          <cell r="A460" t="str">
            <v>26</v>
          </cell>
          <cell r="B460" t="str">
            <v>D</v>
          </cell>
          <cell r="C460" t="str">
            <v>R</v>
          </cell>
          <cell r="D460" t="str">
            <v>I</v>
          </cell>
          <cell r="E460" t="str">
            <v xml:space="preserve"> </v>
          </cell>
          <cell r="F460" t="str">
            <v xml:space="preserve"> </v>
          </cell>
          <cell r="G460" t="str">
            <v>824</v>
          </cell>
          <cell r="H460" t="str">
            <v>1641</v>
          </cell>
          <cell r="I460" t="str">
            <v>16</v>
          </cell>
          <cell r="J460" t="str">
            <v>BEAULIEU</v>
          </cell>
          <cell r="K460" t="str">
            <v>FINA</v>
          </cell>
          <cell r="L460" t="str">
            <v>2017</v>
          </cell>
          <cell r="M460">
            <v>1338640.49</v>
          </cell>
          <cell r="N460">
            <v>0</v>
          </cell>
          <cell r="O460">
            <v>0</v>
          </cell>
          <cell r="P460">
            <v>1338640.49</v>
          </cell>
          <cell r="Q460">
            <v>0</v>
          </cell>
          <cell r="R460">
            <v>1326294.6100000001</v>
          </cell>
          <cell r="S460">
            <v>0</v>
          </cell>
          <cell r="T460" t="str">
            <v>2018- - -824-1641-16-BEAULIEU-FINA</v>
          </cell>
        </row>
        <row r="461">
          <cell r="A461" t="str">
            <v>26</v>
          </cell>
          <cell r="B461" t="str">
            <v>D</v>
          </cell>
          <cell r="C461" t="str">
            <v>R</v>
          </cell>
          <cell r="D461" t="str">
            <v>I</v>
          </cell>
          <cell r="E461" t="str">
            <v xml:space="preserve"> </v>
          </cell>
          <cell r="F461" t="str">
            <v xml:space="preserve"> </v>
          </cell>
          <cell r="G461" t="str">
            <v>824</v>
          </cell>
          <cell r="H461" t="str">
            <v>1641</v>
          </cell>
          <cell r="I461" t="str">
            <v>16</v>
          </cell>
          <cell r="J461" t="str">
            <v>BEAULIEU</v>
          </cell>
          <cell r="K461" t="str">
            <v>FINA</v>
          </cell>
          <cell r="L461" t="str">
            <v>2018</v>
          </cell>
          <cell r="M461">
            <v>1493000</v>
          </cell>
          <cell r="N461">
            <v>0</v>
          </cell>
          <cell r="O461">
            <v>0</v>
          </cell>
          <cell r="P461">
            <v>1493000</v>
          </cell>
          <cell r="Q461">
            <v>0</v>
          </cell>
          <cell r="R461">
            <v>511356.98</v>
          </cell>
          <cell r="S461">
            <v>0</v>
          </cell>
          <cell r="T461" t="str">
            <v>2018- - -824-1641-16-BEAULIEU-FINA</v>
          </cell>
        </row>
        <row r="462">
          <cell r="A462" t="str">
            <v>26</v>
          </cell>
          <cell r="B462" t="str">
            <v>D</v>
          </cell>
          <cell r="C462" t="str">
            <v>R</v>
          </cell>
          <cell r="D462" t="str">
            <v>I</v>
          </cell>
          <cell r="E462" t="str">
            <v xml:space="preserve"> </v>
          </cell>
          <cell r="F462" t="str">
            <v xml:space="preserve"> </v>
          </cell>
          <cell r="G462" t="str">
            <v>824</v>
          </cell>
          <cell r="H462" t="str">
            <v>1641</v>
          </cell>
          <cell r="I462" t="str">
            <v>16</v>
          </cell>
          <cell r="J462" t="str">
            <v>CM101</v>
          </cell>
          <cell r="K462" t="str">
            <v>FINA</v>
          </cell>
          <cell r="L462" t="str">
            <v>2014</v>
          </cell>
          <cell r="M462">
            <v>2040</v>
          </cell>
          <cell r="N462">
            <v>0</v>
          </cell>
          <cell r="O462">
            <v>0</v>
          </cell>
          <cell r="P462">
            <v>2040</v>
          </cell>
          <cell r="Q462">
            <v>0</v>
          </cell>
          <cell r="R462">
            <v>2036.97</v>
          </cell>
          <cell r="S462">
            <v>0</v>
          </cell>
          <cell r="T462" t="str">
            <v>2018- - -824-1641-16-CM101-FINA</v>
          </cell>
        </row>
        <row r="463">
          <cell r="A463" t="str">
            <v>26</v>
          </cell>
          <cell r="B463" t="str">
            <v>D</v>
          </cell>
          <cell r="C463" t="str">
            <v>R</v>
          </cell>
          <cell r="D463" t="str">
            <v>I</v>
          </cell>
          <cell r="E463" t="str">
            <v xml:space="preserve"> </v>
          </cell>
          <cell r="F463" t="str">
            <v xml:space="preserve"> </v>
          </cell>
          <cell r="G463" t="str">
            <v>824</v>
          </cell>
          <cell r="H463" t="str">
            <v>1641</v>
          </cell>
          <cell r="I463" t="str">
            <v>16</v>
          </cell>
          <cell r="J463" t="str">
            <v>CM101</v>
          </cell>
          <cell r="K463" t="str">
            <v>FINA</v>
          </cell>
          <cell r="L463" t="str">
            <v>2015</v>
          </cell>
          <cell r="M463">
            <v>2040</v>
          </cell>
          <cell r="N463">
            <v>0</v>
          </cell>
          <cell r="O463">
            <v>0</v>
          </cell>
          <cell r="P463">
            <v>2040</v>
          </cell>
          <cell r="Q463">
            <v>0</v>
          </cell>
          <cell r="R463">
            <v>2092.9899999999998</v>
          </cell>
          <cell r="S463">
            <v>0</v>
          </cell>
          <cell r="T463" t="str">
            <v>2018- - -824-1641-16-CM101-FINA</v>
          </cell>
        </row>
        <row r="464">
          <cell r="A464" t="str">
            <v>26</v>
          </cell>
          <cell r="B464" t="str">
            <v>D</v>
          </cell>
          <cell r="C464" t="str">
            <v>R</v>
          </cell>
          <cell r="D464" t="str">
            <v>I</v>
          </cell>
          <cell r="E464" t="str">
            <v xml:space="preserve"> </v>
          </cell>
          <cell r="F464" t="str">
            <v xml:space="preserve"> </v>
          </cell>
          <cell r="G464" t="str">
            <v>824</v>
          </cell>
          <cell r="H464" t="str">
            <v>1641</v>
          </cell>
          <cell r="I464" t="str">
            <v>16</v>
          </cell>
          <cell r="J464" t="str">
            <v>CM101</v>
          </cell>
          <cell r="K464" t="str">
            <v>FINA</v>
          </cell>
          <cell r="L464" t="str">
            <v>2016</v>
          </cell>
          <cell r="M464">
            <v>2160</v>
          </cell>
          <cell r="N464">
            <v>0</v>
          </cell>
          <cell r="O464">
            <v>0</v>
          </cell>
          <cell r="P464">
            <v>2160</v>
          </cell>
          <cell r="Q464">
            <v>0</v>
          </cell>
          <cell r="R464">
            <v>2150.5500000000002</v>
          </cell>
          <cell r="S464">
            <v>0</v>
          </cell>
          <cell r="T464" t="str">
            <v>2018- - -824-1641-16-CM101-FINA</v>
          </cell>
        </row>
        <row r="465">
          <cell r="A465" t="str">
            <v>26</v>
          </cell>
          <cell r="B465" t="str">
            <v>D</v>
          </cell>
          <cell r="C465" t="str">
            <v>R</v>
          </cell>
          <cell r="D465" t="str">
            <v>I</v>
          </cell>
          <cell r="E465" t="str">
            <v xml:space="preserve"> </v>
          </cell>
          <cell r="F465" t="str">
            <v xml:space="preserve"> </v>
          </cell>
          <cell r="G465" t="str">
            <v>824</v>
          </cell>
          <cell r="H465" t="str">
            <v>1641</v>
          </cell>
          <cell r="I465" t="str">
            <v>16</v>
          </cell>
          <cell r="J465" t="str">
            <v>CM101</v>
          </cell>
          <cell r="K465" t="str">
            <v>FINA</v>
          </cell>
          <cell r="L465" t="str">
            <v>2017</v>
          </cell>
          <cell r="M465">
            <v>2209.69</v>
          </cell>
          <cell r="N465">
            <v>0</v>
          </cell>
          <cell r="O465">
            <v>0</v>
          </cell>
          <cell r="P465">
            <v>2209.69</v>
          </cell>
          <cell r="Q465">
            <v>0</v>
          </cell>
          <cell r="R465">
            <v>2209.69</v>
          </cell>
          <cell r="S465">
            <v>0</v>
          </cell>
          <cell r="T465" t="str">
            <v>2018- - -824-1641-16-CM101-FINA</v>
          </cell>
        </row>
        <row r="466">
          <cell r="A466" t="str">
            <v>26</v>
          </cell>
          <cell r="B466" t="str">
            <v>D</v>
          </cell>
          <cell r="C466" t="str">
            <v>R</v>
          </cell>
          <cell r="D466" t="str">
            <v>I</v>
          </cell>
          <cell r="E466" t="str">
            <v xml:space="preserve"> </v>
          </cell>
          <cell r="F466" t="str">
            <v xml:space="preserve"> </v>
          </cell>
          <cell r="G466" t="str">
            <v>824</v>
          </cell>
          <cell r="H466" t="str">
            <v>1641</v>
          </cell>
          <cell r="I466" t="str">
            <v>16</v>
          </cell>
          <cell r="J466" t="str">
            <v>CM101</v>
          </cell>
          <cell r="K466" t="str">
            <v>FINA</v>
          </cell>
          <cell r="L466" t="str">
            <v>2018</v>
          </cell>
          <cell r="M466">
            <v>3000</v>
          </cell>
          <cell r="N466">
            <v>0</v>
          </cell>
          <cell r="O466">
            <v>0</v>
          </cell>
          <cell r="P466">
            <v>3000</v>
          </cell>
          <cell r="Q466">
            <v>0</v>
          </cell>
          <cell r="R466">
            <v>0</v>
          </cell>
          <cell r="S466">
            <v>0</v>
          </cell>
          <cell r="T466" t="str">
            <v>2018- - -824-1641-16-CM101-FINA</v>
          </cell>
        </row>
        <row r="467">
          <cell r="A467" t="str">
            <v>26</v>
          </cell>
          <cell r="B467" t="str">
            <v>D</v>
          </cell>
          <cell r="C467" t="str">
            <v>R</v>
          </cell>
          <cell r="D467" t="str">
            <v>I</v>
          </cell>
          <cell r="E467" t="str">
            <v xml:space="preserve"> </v>
          </cell>
          <cell r="F467" t="str">
            <v xml:space="preserve"> </v>
          </cell>
          <cell r="G467" t="str">
            <v>824</v>
          </cell>
          <cell r="H467" t="str">
            <v>165</v>
          </cell>
          <cell r="I467" t="str">
            <v>16</v>
          </cell>
          <cell r="J467" t="str">
            <v>BEAULIEU</v>
          </cell>
          <cell r="K467" t="str">
            <v>FONC</v>
          </cell>
          <cell r="L467" t="str">
            <v>2016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758.15</v>
          </cell>
          <cell r="S467">
            <v>0</v>
          </cell>
          <cell r="T467" t="str">
            <v>2018- - -824-165-16-BEAULIEU-FONC</v>
          </cell>
        </row>
        <row r="468">
          <cell r="A468" t="str">
            <v>26</v>
          </cell>
          <cell r="B468" t="str">
            <v>D</v>
          </cell>
          <cell r="C468" t="str">
            <v>R</v>
          </cell>
          <cell r="D468" t="str">
            <v>I</v>
          </cell>
          <cell r="E468" t="str">
            <v xml:space="preserve"> </v>
          </cell>
          <cell r="F468" t="str">
            <v xml:space="preserve"> </v>
          </cell>
          <cell r="G468" t="str">
            <v>824</v>
          </cell>
          <cell r="H468" t="str">
            <v>165</v>
          </cell>
          <cell r="I468" t="str">
            <v>16</v>
          </cell>
          <cell r="J468" t="str">
            <v>BEAULIEU</v>
          </cell>
          <cell r="K468" t="str">
            <v>FONC</v>
          </cell>
          <cell r="L468" t="str">
            <v>2017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250</v>
          </cell>
          <cell r="S468">
            <v>0</v>
          </cell>
          <cell r="T468" t="str">
            <v>2018- - -824-165-16-BEAULIEU-FONC</v>
          </cell>
        </row>
        <row r="469">
          <cell r="A469" t="str">
            <v>26</v>
          </cell>
          <cell r="B469" t="str">
            <v>R</v>
          </cell>
          <cell r="C469" t="str">
            <v>R</v>
          </cell>
          <cell r="D469" t="str">
            <v>I</v>
          </cell>
          <cell r="E469" t="str">
            <v xml:space="preserve"> </v>
          </cell>
          <cell r="F469" t="str">
            <v xml:space="preserve"> </v>
          </cell>
          <cell r="G469" t="str">
            <v>01</v>
          </cell>
          <cell r="H469" t="str">
            <v>1641</v>
          </cell>
          <cell r="I469" t="str">
            <v>16</v>
          </cell>
          <cell r="J469" t="str">
            <v xml:space="preserve"> </v>
          </cell>
          <cell r="K469" t="str">
            <v>FINA</v>
          </cell>
          <cell r="L469" t="str">
            <v>2016</v>
          </cell>
          <cell r="M469">
            <v>0</v>
          </cell>
          <cell r="N469">
            <v>-272271.26</v>
          </cell>
          <cell r="O469">
            <v>0</v>
          </cell>
          <cell r="P469">
            <v>-272271.26</v>
          </cell>
          <cell r="Q469">
            <v>0</v>
          </cell>
          <cell r="R469">
            <v>0</v>
          </cell>
          <cell r="S469">
            <v>0</v>
          </cell>
          <cell r="T469" t="str">
            <v>2018- - -01-1641-16- -FINA</v>
          </cell>
        </row>
        <row r="470">
          <cell r="A470" t="str">
            <v>26</v>
          </cell>
          <cell r="B470" t="str">
            <v>R</v>
          </cell>
          <cell r="C470" t="str">
            <v>R</v>
          </cell>
          <cell r="D470" t="str">
            <v>I</v>
          </cell>
          <cell r="E470" t="str">
            <v xml:space="preserve"> </v>
          </cell>
          <cell r="F470" t="str">
            <v xml:space="preserve"> </v>
          </cell>
          <cell r="G470" t="str">
            <v>01</v>
          </cell>
          <cell r="H470" t="str">
            <v>1641</v>
          </cell>
          <cell r="I470" t="str">
            <v>16</v>
          </cell>
          <cell r="J470" t="str">
            <v>BEAULIEU</v>
          </cell>
          <cell r="K470" t="str">
            <v>FINA</v>
          </cell>
          <cell r="L470" t="str">
            <v>2014</v>
          </cell>
          <cell r="M470">
            <v>0</v>
          </cell>
          <cell r="N470">
            <v>-4771986.8899999997</v>
          </cell>
          <cell r="O470">
            <v>0</v>
          </cell>
          <cell r="P470">
            <v>-371986.89</v>
          </cell>
          <cell r="Q470">
            <v>0</v>
          </cell>
          <cell r="R470">
            <v>0</v>
          </cell>
          <cell r="S470">
            <v>0</v>
          </cell>
          <cell r="T470" t="str">
            <v>2018- - -01-1641-16-BEAULIEU-FINA</v>
          </cell>
        </row>
        <row r="471">
          <cell r="A471" t="str">
            <v>26</v>
          </cell>
          <cell r="B471" t="str">
            <v>R</v>
          </cell>
          <cell r="C471" t="str">
            <v>R</v>
          </cell>
          <cell r="D471" t="str">
            <v>I</v>
          </cell>
          <cell r="E471" t="str">
            <v xml:space="preserve"> </v>
          </cell>
          <cell r="F471" t="str">
            <v xml:space="preserve"> </v>
          </cell>
          <cell r="G471" t="str">
            <v>01</v>
          </cell>
          <cell r="H471" t="str">
            <v>1641</v>
          </cell>
          <cell r="I471" t="str">
            <v>16</v>
          </cell>
          <cell r="J471" t="str">
            <v>BEAULIEU</v>
          </cell>
          <cell r="K471" t="str">
            <v>FINA</v>
          </cell>
          <cell r="L471" t="str">
            <v>2015</v>
          </cell>
          <cell r="M471">
            <v>4410293</v>
          </cell>
          <cell r="N471">
            <v>-4410293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 t="str">
            <v>2018- - -01-1641-16-BEAULIEU-FINA</v>
          </cell>
        </row>
        <row r="472">
          <cell r="A472" t="str">
            <v>26</v>
          </cell>
          <cell r="B472" t="str">
            <v>R</v>
          </cell>
          <cell r="C472" t="str">
            <v>R</v>
          </cell>
          <cell r="D472" t="str">
            <v>I</v>
          </cell>
          <cell r="E472" t="str">
            <v xml:space="preserve"> </v>
          </cell>
          <cell r="F472" t="str">
            <v xml:space="preserve"> </v>
          </cell>
          <cell r="G472" t="str">
            <v>01</v>
          </cell>
          <cell r="H472" t="str">
            <v>1641</v>
          </cell>
          <cell r="I472" t="str">
            <v>16</v>
          </cell>
          <cell r="J472" t="str">
            <v>BEAULIEU</v>
          </cell>
          <cell r="K472" t="str">
            <v>FINA</v>
          </cell>
          <cell r="L472" t="str">
            <v>2016</v>
          </cell>
          <cell r="M472">
            <v>0</v>
          </cell>
          <cell r="N472">
            <v>-1274062.5900000001</v>
          </cell>
          <cell r="O472">
            <v>0</v>
          </cell>
          <cell r="P472">
            <v>450937.41</v>
          </cell>
          <cell r="Q472">
            <v>0</v>
          </cell>
          <cell r="R472">
            <v>4355000</v>
          </cell>
          <cell r="S472">
            <v>0</v>
          </cell>
          <cell r="T472" t="str">
            <v>2018- - -01-1641-16-BEAULIEU-FINA</v>
          </cell>
        </row>
        <row r="473">
          <cell r="A473" t="str">
            <v>26</v>
          </cell>
          <cell r="B473" t="str">
            <v>R</v>
          </cell>
          <cell r="C473" t="str">
            <v>R</v>
          </cell>
          <cell r="D473" t="str">
            <v>I</v>
          </cell>
          <cell r="E473" t="str">
            <v xml:space="preserve"> </v>
          </cell>
          <cell r="F473" t="str">
            <v xml:space="preserve"> </v>
          </cell>
          <cell r="G473" t="str">
            <v>01</v>
          </cell>
          <cell r="H473" t="str">
            <v>1641</v>
          </cell>
          <cell r="I473" t="str">
            <v>16</v>
          </cell>
          <cell r="J473" t="str">
            <v>BEAULIEU</v>
          </cell>
          <cell r="K473" t="str">
            <v>FINA</v>
          </cell>
          <cell r="L473" t="str">
            <v>2017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1850000</v>
          </cell>
          <cell r="S473">
            <v>0</v>
          </cell>
          <cell r="T473" t="str">
            <v>2018- - -01-1641-16-BEAULIEU-FINA</v>
          </cell>
        </row>
        <row r="474">
          <cell r="A474" t="str">
            <v>26</v>
          </cell>
          <cell r="B474" t="str">
            <v>R</v>
          </cell>
          <cell r="C474" t="str">
            <v>R</v>
          </cell>
          <cell r="D474" t="str">
            <v>I</v>
          </cell>
          <cell r="E474" t="str">
            <v xml:space="preserve"> </v>
          </cell>
          <cell r="F474" t="str">
            <v xml:space="preserve"> </v>
          </cell>
          <cell r="G474" t="str">
            <v>01</v>
          </cell>
          <cell r="H474" t="str">
            <v>1641</v>
          </cell>
          <cell r="I474" t="str">
            <v>16</v>
          </cell>
          <cell r="J474" t="str">
            <v>CM101</v>
          </cell>
          <cell r="K474" t="str">
            <v>FINA</v>
          </cell>
          <cell r="L474" t="str">
            <v>2014</v>
          </cell>
          <cell r="M474">
            <v>0</v>
          </cell>
          <cell r="N474">
            <v>-276862.51</v>
          </cell>
          <cell r="O474">
            <v>0</v>
          </cell>
          <cell r="P474">
            <v>-276862.51</v>
          </cell>
          <cell r="Q474">
            <v>0</v>
          </cell>
          <cell r="R474">
            <v>0</v>
          </cell>
          <cell r="S474">
            <v>0</v>
          </cell>
          <cell r="T474" t="str">
            <v>2018- - -01-1641-16-CM101-FINA</v>
          </cell>
        </row>
        <row r="475">
          <cell r="A475" t="str">
            <v>26</v>
          </cell>
          <cell r="B475" t="str">
            <v>R</v>
          </cell>
          <cell r="C475" t="str">
            <v>R</v>
          </cell>
          <cell r="D475" t="str">
            <v>I</v>
          </cell>
          <cell r="E475" t="str">
            <v xml:space="preserve"> </v>
          </cell>
          <cell r="F475" t="str">
            <v xml:space="preserve"> </v>
          </cell>
          <cell r="G475" t="str">
            <v>01</v>
          </cell>
          <cell r="H475" t="str">
            <v>1641</v>
          </cell>
          <cell r="I475" t="str">
            <v>16</v>
          </cell>
          <cell r="J475" t="str">
            <v>CM101</v>
          </cell>
          <cell r="K475" t="str">
            <v>FINA</v>
          </cell>
          <cell r="L475" t="str">
            <v>2015</v>
          </cell>
          <cell r="M475">
            <v>0</v>
          </cell>
          <cell r="N475">
            <v>-51139.58</v>
          </cell>
          <cell r="O475">
            <v>0</v>
          </cell>
          <cell r="P475">
            <v>-51139.58</v>
          </cell>
          <cell r="Q475">
            <v>0</v>
          </cell>
          <cell r="R475">
            <v>0</v>
          </cell>
          <cell r="S475">
            <v>0</v>
          </cell>
          <cell r="T475" t="str">
            <v>2018- - -01-1641-16-CM101-FINA</v>
          </cell>
        </row>
        <row r="476">
          <cell r="A476" t="str">
            <v>26</v>
          </cell>
          <cell r="B476" t="str">
            <v>R</v>
          </cell>
          <cell r="C476" t="str">
            <v>R</v>
          </cell>
          <cell r="D476" t="str">
            <v>I</v>
          </cell>
          <cell r="E476" t="str">
            <v xml:space="preserve"> </v>
          </cell>
          <cell r="F476" t="str">
            <v xml:space="preserve"> </v>
          </cell>
          <cell r="G476" t="str">
            <v>01</v>
          </cell>
          <cell r="H476" t="str">
            <v>1641</v>
          </cell>
          <cell r="I476" t="str">
            <v>16</v>
          </cell>
          <cell r="J476" t="str">
            <v>RECHEVRES</v>
          </cell>
          <cell r="K476" t="str">
            <v>FINA</v>
          </cell>
          <cell r="L476" t="str">
            <v>2014</v>
          </cell>
          <cell r="M476">
            <v>0</v>
          </cell>
          <cell r="N476">
            <v>-2400.42</v>
          </cell>
          <cell r="O476">
            <v>0</v>
          </cell>
          <cell r="P476">
            <v>-2400.42</v>
          </cell>
          <cell r="Q476">
            <v>0</v>
          </cell>
          <cell r="R476">
            <v>0</v>
          </cell>
          <cell r="S476">
            <v>0</v>
          </cell>
          <cell r="T476" t="str">
            <v>2018- - -01-1641-16-RECHEVRES-FINA</v>
          </cell>
        </row>
        <row r="477">
          <cell r="A477" t="str">
            <v>26</v>
          </cell>
          <cell r="B477" t="str">
            <v>R</v>
          </cell>
          <cell r="C477" t="str">
            <v>R</v>
          </cell>
          <cell r="D477" t="str">
            <v>I</v>
          </cell>
          <cell r="E477" t="str">
            <v xml:space="preserve"> </v>
          </cell>
          <cell r="F477" t="str">
            <v xml:space="preserve"> </v>
          </cell>
          <cell r="G477" t="str">
            <v>824</v>
          </cell>
          <cell r="H477" t="str">
            <v>1641</v>
          </cell>
          <cell r="I477" t="str">
            <v>16</v>
          </cell>
          <cell r="J477" t="str">
            <v>BEAULIEU</v>
          </cell>
          <cell r="K477" t="str">
            <v>FINA</v>
          </cell>
          <cell r="L477" t="str">
            <v>2014</v>
          </cell>
          <cell r="M477">
            <v>11638850</v>
          </cell>
          <cell r="N477">
            <v>0</v>
          </cell>
          <cell r="O477">
            <v>0</v>
          </cell>
          <cell r="P477">
            <v>11638850</v>
          </cell>
          <cell r="Q477">
            <v>0</v>
          </cell>
          <cell r="R477">
            <v>9270000</v>
          </cell>
          <cell r="S477">
            <v>0</v>
          </cell>
          <cell r="T477" t="str">
            <v>2018- - -824-1641-16-BEAULIEU-FINA</v>
          </cell>
        </row>
        <row r="478">
          <cell r="A478" t="str">
            <v>26</v>
          </cell>
          <cell r="B478" t="str">
            <v>R</v>
          </cell>
          <cell r="C478" t="str">
            <v>R</v>
          </cell>
          <cell r="D478" t="str">
            <v>I</v>
          </cell>
          <cell r="E478" t="str">
            <v xml:space="preserve"> </v>
          </cell>
          <cell r="F478" t="str">
            <v xml:space="preserve"> </v>
          </cell>
          <cell r="G478" t="str">
            <v>824</v>
          </cell>
          <cell r="H478" t="str">
            <v>1641</v>
          </cell>
          <cell r="I478" t="str">
            <v>16</v>
          </cell>
          <cell r="J478" t="str">
            <v>BEAULIEU</v>
          </cell>
          <cell r="K478" t="str">
            <v>FINA</v>
          </cell>
          <cell r="L478" t="str">
            <v>2016</v>
          </cell>
          <cell r="M478">
            <v>4387637</v>
          </cell>
          <cell r="N478">
            <v>0</v>
          </cell>
          <cell r="O478">
            <v>0</v>
          </cell>
          <cell r="P478">
            <v>4387637</v>
          </cell>
          <cell r="Q478">
            <v>0</v>
          </cell>
          <cell r="R478">
            <v>0</v>
          </cell>
          <cell r="S478">
            <v>0</v>
          </cell>
          <cell r="T478" t="str">
            <v>2018- - -824-1641-16-BEAULIEU-FINA</v>
          </cell>
        </row>
        <row r="479">
          <cell r="A479" t="str">
            <v>26</v>
          </cell>
          <cell r="B479" t="str">
            <v>R</v>
          </cell>
          <cell r="C479" t="str">
            <v>R</v>
          </cell>
          <cell r="D479" t="str">
            <v>I</v>
          </cell>
          <cell r="E479" t="str">
            <v xml:space="preserve"> </v>
          </cell>
          <cell r="F479" t="str">
            <v xml:space="preserve"> </v>
          </cell>
          <cell r="G479" t="str">
            <v>824</v>
          </cell>
          <cell r="H479" t="str">
            <v>1641</v>
          </cell>
          <cell r="I479" t="str">
            <v>16</v>
          </cell>
          <cell r="J479" t="str">
            <v>BEAULIEU</v>
          </cell>
          <cell r="K479" t="str">
            <v>FINA</v>
          </cell>
          <cell r="L479" t="str">
            <v>2017</v>
          </cell>
          <cell r="M479">
            <v>3145479.61</v>
          </cell>
          <cell r="N479">
            <v>0</v>
          </cell>
          <cell r="O479">
            <v>0</v>
          </cell>
          <cell r="P479">
            <v>3145479.61</v>
          </cell>
          <cell r="Q479">
            <v>0</v>
          </cell>
          <cell r="R479">
            <v>0</v>
          </cell>
          <cell r="S479">
            <v>0</v>
          </cell>
          <cell r="T479" t="str">
            <v>2018- - -824-1641-16-BEAULIEU-FINA</v>
          </cell>
        </row>
        <row r="480">
          <cell r="A480" t="str">
            <v>26</v>
          </cell>
          <cell r="B480" t="str">
            <v>R</v>
          </cell>
          <cell r="C480" t="str">
            <v>R</v>
          </cell>
          <cell r="D480" t="str">
            <v>I</v>
          </cell>
          <cell r="E480" t="str">
            <v xml:space="preserve"> </v>
          </cell>
          <cell r="F480" t="str">
            <v xml:space="preserve"> </v>
          </cell>
          <cell r="G480" t="str">
            <v>824</v>
          </cell>
          <cell r="H480" t="str">
            <v>1641</v>
          </cell>
          <cell r="I480" t="str">
            <v>16</v>
          </cell>
          <cell r="J480" t="str">
            <v>BEAULIEU</v>
          </cell>
          <cell r="K480" t="str">
            <v>FINA</v>
          </cell>
          <cell r="L480" t="str">
            <v>2018</v>
          </cell>
          <cell r="M480">
            <v>5852303</v>
          </cell>
          <cell r="N480">
            <v>-3131.38</v>
          </cell>
          <cell r="O480">
            <v>0</v>
          </cell>
          <cell r="P480">
            <v>5849171.6200000001</v>
          </cell>
          <cell r="Q480">
            <v>0</v>
          </cell>
          <cell r="R480">
            <v>0</v>
          </cell>
          <cell r="S480">
            <v>0</v>
          </cell>
          <cell r="T480" t="str">
            <v>2018- - -824-1641-16-BEAULIEU-FINA</v>
          </cell>
        </row>
        <row r="481">
          <cell r="A481" t="str">
            <v>26</v>
          </cell>
          <cell r="B481" t="str">
            <v>R</v>
          </cell>
          <cell r="C481" t="str">
            <v>R</v>
          </cell>
          <cell r="D481" t="str">
            <v>I</v>
          </cell>
          <cell r="E481" t="str">
            <v xml:space="preserve"> </v>
          </cell>
          <cell r="F481" t="str">
            <v xml:space="preserve"> </v>
          </cell>
          <cell r="G481" t="str">
            <v>824</v>
          </cell>
          <cell r="H481" t="str">
            <v>1641</v>
          </cell>
          <cell r="I481" t="str">
            <v>16</v>
          </cell>
          <cell r="J481" t="str">
            <v>CM101</v>
          </cell>
          <cell r="K481" t="str">
            <v>FINA</v>
          </cell>
          <cell r="L481" t="str">
            <v>2014</v>
          </cell>
          <cell r="M481">
            <v>52040</v>
          </cell>
          <cell r="N481">
            <v>0</v>
          </cell>
          <cell r="O481">
            <v>0</v>
          </cell>
          <cell r="P481">
            <v>52040</v>
          </cell>
          <cell r="Q481">
            <v>0</v>
          </cell>
          <cell r="R481">
            <v>0</v>
          </cell>
          <cell r="S481">
            <v>0</v>
          </cell>
          <cell r="T481" t="str">
            <v>2018- - -824-1641-16-CM101-FINA</v>
          </cell>
        </row>
        <row r="482">
          <cell r="A482" t="str">
            <v>26</v>
          </cell>
          <cell r="B482" t="str">
            <v>R</v>
          </cell>
          <cell r="C482" t="str">
            <v>R</v>
          </cell>
          <cell r="D482" t="str">
            <v>I</v>
          </cell>
          <cell r="E482" t="str">
            <v xml:space="preserve"> </v>
          </cell>
          <cell r="F482" t="str">
            <v xml:space="preserve"> </v>
          </cell>
          <cell r="G482" t="str">
            <v>824</v>
          </cell>
          <cell r="H482" t="str">
            <v>1641</v>
          </cell>
          <cell r="I482" t="str">
            <v>16</v>
          </cell>
          <cell r="J482" t="str">
            <v>CM101</v>
          </cell>
          <cell r="K482" t="str">
            <v>FINA</v>
          </cell>
          <cell r="L482" t="str">
            <v>2015</v>
          </cell>
          <cell r="M482">
            <v>53540</v>
          </cell>
          <cell r="N482">
            <v>0</v>
          </cell>
          <cell r="O482">
            <v>0</v>
          </cell>
          <cell r="P482">
            <v>51369.99</v>
          </cell>
          <cell r="Q482">
            <v>0</v>
          </cell>
          <cell r="R482">
            <v>0</v>
          </cell>
          <cell r="S482">
            <v>0</v>
          </cell>
          <cell r="T482" t="str">
            <v>2018- - -824-1641-16-CM101-FINA</v>
          </cell>
        </row>
        <row r="483">
          <cell r="A483" t="str">
            <v>26</v>
          </cell>
          <cell r="B483" t="str">
            <v>R</v>
          </cell>
          <cell r="C483" t="str">
            <v>R</v>
          </cell>
          <cell r="D483" t="str">
            <v>I</v>
          </cell>
          <cell r="E483" t="str">
            <v xml:space="preserve"> </v>
          </cell>
          <cell r="F483" t="str">
            <v xml:space="preserve"> </v>
          </cell>
          <cell r="G483" t="str">
            <v>824</v>
          </cell>
          <cell r="H483" t="str">
            <v>1641</v>
          </cell>
          <cell r="I483" t="str">
            <v>16</v>
          </cell>
          <cell r="J483" t="str">
            <v>CM101</v>
          </cell>
          <cell r="K483" t="str">
            <v>FINA</v>
          </cell>
          <cell r="L483" t="str">
            <v>2016</v>
          </cell>
          <cell r="M483">
            <v>53660</v>
          </cell>
          <cell r="N483">
            <v>0</v>
          </cell>
          <cell r="O483">
            <v>0</v>
          </cell>
          <cell r="P483">
            <v>53660</v>
          </cell>
          <cell r="Q483">
            <v>0</v>
          </cell>
          <cell r="R483">
            <v>0</v>
          </cell>
          <cell r="S483">
            <v>0</v>
          </cell>
          <cell r="T483" t="str">
            <v>2018- - -824-1641-16-CM101-FINA</v>
          </cell>
        </row>
        <row r="484">
          <cell r="A484" t="str">
            <v>26</v>
          </cell>
          <cell r="B484" t="str">
            <v>R</v>
          </cell>
          <cell r="C484" t="str">
            <v>R</v>
          </cell>
          <cell r="D484" t="str">
            <v>I</v>
          </cell>
          <cell r="E484" t="str">
            <v xml:space="preserve"> </v>
          </cell>
          <cell r="F484" t="str">
            <v xml:space="preserve"> </v>
          </cell>
          <cell r="G484" t="str">
            <v>824</v>
          </cell>
          <cell r="H484" t="str">
            <v>1641</v>
          </cell>
          <cell r="I484" t="str">
            <v>16</v>
          </cell>
          <cell r="J484" t="str">
            <v>CM101</v>
          </cell>
          <cell r="K484" t="str">
            <v>FINA</v>
          </cell>
          <cell r="L484" t="str">
            <v>2017</v>
          </cell>
          <cell r="M484">
            <v>53390.31</v>
          </cell>
          <cell r="N484">
            <v>0</v>
          </cell>
          <cell r="O484">
            <v>0</v>
          </cell>
          <cell r="P484">
            <v>53390.31</v>
          </cell>
          <cell r="Q484">
            <v>0</v>
          </cell>
          <cell r="R484">
            <v>0</v>
          </cell>
          <cell r="S484">
            <v>0</v>
          </cell>
          <cell r="T484" t="str">
            <v>2018- - -824-1641-16-CM101-FINA</v>
          </cell>
        </row>
        <row r="485">
          <cell r="A485" t="str">
            <v>26</v>
          </cell>
          <cell r="B485" t="str">
            <v>R</v>
          </cell>
          <cell r="C485" t="str">
            <v>R</v>
          </cell>
          <cell r="D485" t="str">
            <v>I</v>
          </cell>
          <cell r="E485" t="str">
            <v xml:space="preserve"> </v>
          </cell>
          <cell r="F485" t="str">
            <v xml:space="preserve"> </v>
          </cell>
          <cell r="G485" t="str">
            <v>824</v>
          </cell>
          <cell r="H485" t="str">
            <v>1641</v>
          </cell>
          <cell r="I485" t="str">
            <v>16</v>
          </cell>
          <cell r="J485" t="str">
            <v>CM101</v>
          </cell>
          <cell r="K485" t="str">
            <v>FINA</v>
          </cell>
          <cell r="L485" t="str">
            <v>2018</v>
          </cell>
          <cell r="M485">
            <v>4500</v>
          </cell>
          <cell r="N485">
            <v>0</v>
          </cell>
          <cell r="O485">
            <v>0</v>
          </cell>
          <cell r="P485">
            <v>4500</v>
          </cell>
          <cell r="Q485">
            <v>0</v>
          </cell>
          <cell r="R485">
            <v>0</v>
          </cell>
          <cell r="S485">
            <v>0</v>
          </cell>
          <cell r="T485" t="str">
            <v>2018- - -824-1641-16-CM101-FINA</v>
          </cell>
        </row>
        <row r="486">
          <cell r="A486" t="str">
            <v>26</v>
          </cell>
          <cell r="B486" t="str">
            <v>R</v>
          </cell>
          <cell r="C486" t="str">
            <v>R</v>
          </cell>
          <cell r="D486" t="str">
            <v>I</v>
          </cell>
          <cell r="E486" t="str">
            <v xml:space="preserve"> </v>
          </cell>
          <cell r="F486" t="str">
            <v xml:space="preserve"> </v>
          </cell>
          <cell r="G486" t="str">
            <v>824</v>
          </cell>
          <cell r="H486" t="str">
            <v>165</v>
          </cell>
          <cell r="I486" t="str">
            <v>16</v>
          </cell>
          <cell r="J486" t="str">
            <v>BEAULIEU</v>
          </cell>
          <cell r="K486" t="str">
            <v>FONC</v>
          </cell>
          <cell r="L486" t="str">
            <v>2014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4616.5600000000004</v>
          </cell>
          <cell r="S486">
            <v>0</v>
          </cell>
          <cell r="T486" t="str">
            <v>2018- - -824-165-16-BEAULIEU-FONC</v>
          </cell>
        </row>
        <row r="487">
          <cell r="A487" t="str">
            <v>26</v>
          </cell>
          <cell r="B487" t="str">
            <v>R</v>
          </cell>
          <cell r="C487" t="str">
            <v>R</v>
          </cell>
          <cell r="D487" t="str">
            <v>I</v>
          </cell>
          <cell r="E487" t="str">
            <v xml:space="preserve"> </v>
          </cell>
          <cell r="F487" t="str">
            <v xml:space="preserve"> </v>
          </cell>
          <cell r="G487" t="str">
            <v>824</v>
          </cell>
          <cell r="H487" t="str">
            <v>165</v>
          </cell>
          <cell r="I487" t="str">
            <v>16</v>
          </cell>
          <cell r="J487" t="str">
            <v>BEAULIEU</v>
          </cell>
          <cell r="K487" t="str">
            <v>FONC</v>
          </cell>
          <cell r="L487" t="str">
            <v>2015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4000</v>
          </cell>
          <cell r="S487">
            <v>0</v>
          </cell>
          <cell r="T487" t="str">
            <v>2018- - -824-165-16-BEAULIEU-FONC</v>
          </cell>
        </row>
        <row r="488">
          <cell r="A488" t="str">
            <v>26</v>
          </cell>
          <cell r="B488" t="str">
            <v>R</v>
          </cell>
          <cell r="C488" t="str">
            <v>R</v>
          </cell>
          <cell r="D488" t="str">
            <v>I</v>
          </cell>
          <cell r="E488" t="str">
            <v xml:space="preserve"> </v>
          </cell>
          <cell r="F488" t="str">
            <v xml:space="preserve"> </v>
          </cell>
          <cell r="G488" t="str">
            <v>824</v>
          </cell>
          <cell r="H488" t="str">
            <v>165</v>
          </cell>
          <cell r="I488" t="str">
            <v>16</v>
          </cell>
          <cell r="J488" t="str">
            <v>BEAULIEU</v>
          </cell>
          <cell r="K488" t="str">
            <v>FONC</v>
          </cell>
          <cell r="L488" t="str">
            <v>2016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535</v>
          </cell>
          <cell r="S488">
            <v>0</v>
          </cell>
          <cell r="T488" t="str">
            <v>2018- - -824-165-16-BEAULIEU-FONC</v>
          </cell>
        </row>
        <row r="489">
          <cell r="A489" t="str">
            <v>26</v>
          </cell>
          <cell r="B489" t="str">
            <v>R</v>
          </cell>
          <cell r="C489" t="str">
            <v>R</v>
          </cell>
          <cell r="D489" t="str">
            <v>I</v>
          </cell>
          <cell r="E489" t="str">
            <v xml:space="preserve"> </v>
          </cell>
          <cell r="F489" t="str">
            <v xml:space="preserve"> </v>
          </cell>
          <cell r="G489" t="str">
            <v>824</v>
          </cell>
          <cell r="H489" t="str">
            <v>165</v>
          </cell>
          <cell r="I489" t="str">
            <v>16</v>
          </cell>
          <cell r="J489" t="str">
            <v>BEAULIEU</v>
          </cell>
          <cell r="K489" t="str">
            <v>FONC</v>
          </cell>
          <cell r="L489" t="str">
            <v>2017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51.84</v>
          </cell>
          <cell r="S489">
            <v>0</v>
          </cell>
          <cell r="T489" t="str">
            <v>2018- - -824-165-16-BEAULIEU-FONC</v>
          </cell>
        </row>
        <row r="490">
          <cell r="A490" t="str">
            <v>26</v>
          </cell>
          <cell r="B490" t="str">
            <v>R</v>
          </cell>
          <cell r="C490" t="str">
            <v>R</v>
          </cell>
          <cell r="D490" t="str">
            <v>I</v>
          </cell>
          <cell r="E490" t="str">
            <v xml:space="preserve"> </v>
          </cell>
          <cell r="F490" t="str">
            <v xml:space="preserve"> </v>
          </cell>
          <cell r="G490" t="str">
            <v>824</v>
          </cell>
          <cell r="H490" t="str">
            <v>165</v>
          </cell>
          <cell r="I490" t="str">
            <v>16</v>
          </cell>
          <cell r="J490" t="str">
            <v>BEAULIEU</v>
          </cell>
          <cell r="K490" t="str">
            <v>FONC</v>
          </cell>
          <cell r="L490" t="str">
            <v>2018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1746.74</v>
          </cell>
          <cell r="S490">
            <v>0</v>
          </cell>
          <cell r="T490" t="str">
            <v>2018- - -824-165-16-BEAULIEU-FONC</v>
          </cell>
        </row>
        <row r="491">
          <cell r="A491" t="str">
            <v>26</v>
          </cell>
          <cell r="B491" t="str">
            <v>R</v>
          </cell>
          <cell r="C491" t="str">
            <v>R</v>
          </cell>
          <cell r="D491" t="str">
            <v>I</v>
          </cell>
          <cell r="E491" t="str">
            <v xml:space="preserve"> </v>
          </cell>
          <cell r="F491" t="str">
            <v xml:space="preserve"> </v>
          </cell>
          <cell r="G491" t="str">
            <v>824</v>
          </cell>
          <cell r="H491" t="str">
            <v>1678</v>
          </cell>
          <cell r="I491" t="str">
            <v>16</v>
          </cell>
          <cell r="J491" t="str">
            <v>BEAULIEU</v>
          </cell>
          <cell r="K491" t="str">
            <v>FINA</v>
          </cell>
          <cell r="L491" t="str">
            <v>2014</v>
          </cell>
          <cell r="M491">
            <v>1000000</v>
          </cell>
          <cell r="N491">
            <v>0</v>
          </cell>
          <cell r="O491">
            <v>0</v>
          </cell>
          <cell r="P491">
            <v>1000000</v>
          </cell>
          <cell r="Q491">
            <v>0</v>
          </cell>
          <cell r="R491">
            <v>0</v>
          </cell>
          <cell r="S491">
            <v>0</v>
          </cell>
          <cell r="T491" t="str">
            <v>2018- - -824-1678-16-BEAULIEU-FINA</v>
          </cell>
        </row>
        <row r="492">
          <cell r="A492" t="str">
            <v>26</v>
          </cell>
          <cell r="B492" t="str">
            <v>R</v>
          </cell>
          <cell r="C492" t="str">
            <v>R</v>
          </cell>
          <cell r="D492" t="str">
            <v>I</v>
          </cell>
          <cell r="E492" t="str">
            <v xml:space="preserve"> </v>
          </cell>
          <cell r="F492" t="str">
            <v xml:space="preserve"> </v>
          </cell>
          <cell r="G492" t="str">
            <v>824</v>
          </cell>
          <cell r="H492" t="str">
            <v>1678</v>
          </cell>
          <cell r="I492" t="str">
            <v>16</v>
          </cell>
          <cell r="J492" t="str">
            <v>BEAULIEU</v>
          </cell>
          <cell r="K492" t="str">
            <v>FINA</v>
          </cell>
          <cell r="L492" t="str">
            <v>2015</v>
          </cell>
          <cell r="M492">
            <v>1000000</v>
          </cell>
          <cell r="N492">
            <v>0</v>
          </cell>
          <cell r="O492">
            <v>0</v>
          </cell>
          <cell r="P492">
            <v>1000000</v>
          </cell>
          <cell r="Q492">
            <v>0</v>
          </cell>
          <cell r="R492">
            <v>1000000</v>
          </cell>
          <cell r="S492">
            <v>0</v>
          </cell>
          <cell r="T492" t="str">
            <v>2018- - -824-1678-16-BEAULIEU-FINA</v>
          </cell>
        </row>
        <row r="493">
          <cell r="A493" t="str">
            <v>28</v>
          </cell>
          <cell r="B493" t="str">
            <v>R</v>
          </cell>
          <cell r="C493" t="str">
            <v>R</v>
          </cell>
          <cell r="D493" t="str">
            <v>I</v>
          </cell>
          <cell r="E493" t="str">
            <v xml:space="preserve"> </v>
          </cell>
          <cell r="F493" t="str">
            <v xml:space="preserve"> </v>
          </cell>
          <cell r="G493" t="str">
            <v>01</v>
          </cell>
          <cell r="H493" t="str">
            <v>1641</v>
          </cell>
          <cell r="I493" t="str">
            <v>16</v>
          </cell>
          <cell r="J493" t="str">
            <v xml:space="preserve"> </v>
          </cell>
          <cell r="K493" t="str">
            <v>FINA</v>
          </cell>
          <cell r="L493" t="str">
            <v>2017</v>
          </cell>
          <cell r="M493">
            <v>61000</v>
          </cell>
          <cell r="N493">
            <v>-39401.71</v>
          </cell>
          <cell r="O493">
            <v>0</v>
          </cell>
          <cell r="P493">
            <v>21598.29</v>
          </cell>
          <cell r="Q493">
            <v>0</v>
          </cell>
          <cell r="R493">
            <v>0</v>
          </cell>
          <cell r="S493">
            <v>0</v>
          </cell>
          <cell r="T493" t="str">
            <v>2018- - -01-1641-16- -FINA</v>
          </cell>
        </row>
        <row r="494">
          <cell r="A494" t="str">
            <v>28</v>
          </cell>
          <cell r="B494" t="str">
            <v>R</v>
          </cell>
          <cell r="C494" t="str">
            <v>R</v>
          </cell>
          <cell r="D494" t="str">
            <v>I</v>
          </cell>
          <cell r="E494" t="str">
            <v xml:space="preserve"> </v>
          </cell>
          <cell r="F494" t="str">
            <v xml:space="preserve"> </v>
          </cell>
          <cell r="G494" t="str">
            <v>01</v>
          </cell>
          <cell r="H494" t="str">
            <v>1641</v>
          </cell>
          <cell r="I494" t="str">
            <v>16</v>
          </cell>
          <cell r="J494" t="str">
            <v xml:space="preserve"> </v>
          </cell>
          <cell r="K494" t="str">
            <v>FINA</v>
          </cell>
          <cell r="L494" t="str">
            <v>2018</v>
          </cell>
          <cell r="M494">
            <v>382000</v>
          </cell>
          <cell r="N494">
            <v>-34709</v>
          </cell>
          <cell r="O494">
            <v>0</v>
          </cell>
          <cell r="P494">
            <v>347291</v>
          </cell>
          <cell r="Q494">
            <v>0</v>
          </cell>
          <cell r="R494">
            <v>0</v>
          </cell>
          <cell r="S494">
            <v>0</v>
          </cell>
          <cell r="T494" t="str">
            <v>2018- - -01-1641-16- -FINA</v>
          </cell>
        </row>
        <row r="495">
          <cell r="A495" t="str">
            <v>21</v>
          </cell>
          <cell r="B495" t="str">
            <v>D</v>
          </cell>
          <cell r="C495" t="str">
            <v>R</v>
          </cell>
          <cell r="D495" t="str">
            <v>I</v>
          </cell>
          <cell r="E495" t="str">
            <v xml:space="preserve"> </v>
          </cell>
          <cell r="F495" t="str">
            <v xml:space="preserve"> </v>
          </cell>
          <cell r="G495" t="str">
            <v>01</v>
          </cell>
          <cell r="H495" t="str">
            <v>2031</v>
          </cell>
          <cell r="I495" t="str">
            <v>20</v>
          </cell>
          <cell r="J495" t="str">
            <v>ILE</v>
          </cell>
          <cell r="K495" t="str">
            <v>FINA</v>
          </cell>
          <cell r="L495" t="str">
            <v>2018</v>
          </cell>
          <cell r="M495">
            <v>100000</v>
          </cell>
          <cell r="N495">
            <v>0</v>
          </cell>
          <cell r="O495">
            <v>0</v>
          </cell>
          <cell r="P495">
            <v>100000</v>
          </cell>
          <cell r="Q495">
            <v>0</v>
          </cell>
          <cell r="R495">
            <v>0</v>
          </cell>
          <cell r="S495">
            <v>0</v>
          </cell>
          <cell r="T495" t="str">
            <v>2018- - -01-2031-20-ILE-FINA</v>
          </cell>
        </row>
        <row r="496">
          <cell r="A496" t="str">
            <v>21</v>
          </cell>
          <cell r="B496" t="str">
            <v>D</v>
          </cell>
          <cell r="C496" t="str">
            <v>R</v>
          </cell>
          <cell r="D496" t="str">
            <v>I</v>
          </cell>
          <cell r="E496" t="str">
            <v xml:space="preserve"> </v>
          </cell>
          <cell r="F496" t="str">
            <v xml:space="preserve"> </v>
          </cell>
          <cell r="G496" t="str">
            <v>01</v>
          </cell>
          <cell r="H496" t="str">
            <v>2031</v>
          </cell>
          <cell r="I496" t="str">
            <v>20</v>
          </cell>
          <cell r="J496" t="str">
            <v>RESERVE</v>
          </cell>
          <cell r="K496" t="str">
            <v>FINA</v>
          </cell>
          <cell r="L496" t="str">
            <v>2018</v>
          </cell>
          <cell r="M496">
            <v>29955</v>
          </cell>
          <cell r="N496">
            <v>0</v>
          </cell>
          <cell r="O496">
            <v>0</v>
          </cell>
          <cell r="P496">
            <v>27435</v>
          </cell>
          <cell r="Q496">
            <v>-2520</v>
          </cell>
          <cell r="R496">
            <v>0</v>
          </cell>
          <cell r="S496">
            <v>0</v>
          </cell>
          <cell r="T496" t="str">
            <v>2018- - -01-2031-20-RESERVE-FINA</v>
          </cell>
        </row>
        <row r="497">
          <cell r="A497" t="str">
            <v>21</v>
          </cell>
          <cell r="B497" t="str">
            <v>D</v>
          </cell>
          <cell r="C497" t="str">
            <v>R</v>
          </cell>
          <cell r="D497" t="str">
            <v>I</v>
          </cell>
          <cell r="E497" t="str">
            <v xml:space="preserve"> </v>
          </cell>
          <cell r="F497" t="str">
            <v xml:space="preserve"> </v>
          </cell>
          <cell r="G497" t="str">
            <v>01</v>
          </cell>
          <cell r="H497" t="str">
            <v>2033</v>
          </cell>
          <cell r="I497" t="str">
            <v>20</v>
          </cell>
          <cell r="J497" t="str">
            <v xml:space="preserve"> </v>
          </cell>
          <cell r="K497" t="str">
            <v>FINA</v>
          </cell>
          <cell r="L497" t="str">
            <v>2015</v>
          </cell>
          <cell r="M497">
            <v>50000</v>
          </cell>
          <cell r="N497">
            <v>0</v>
          </cell>
          <cell r="O497">
            <v>0</v>
          </cell>
          <cell r="P497">
            <v>50000</v>
          </cell>
          <cell r="Q497">
            <v>0</v>
          </cell>
          <cell r="R497">
            <v>0</v>
          </cell>
          <cell r="S497">
            <v>0</v>
          </cell>
          <cell r="T497" t="str">
            <v>2018- - -01-2033-20- -FINA</v>
          </cell>
        </row>
        <row r="498">
          <cell r="A498" t="str">
            <v>21</v>
          </cell>
          <cell r="B498" t="str">
            <v>D</v>
          </cell>
          <cell r="C498" t="str">
            <v>R</v>
          </cell>
          <cell r="D498" t="str">
            <v>I</v>
          </cell>
          <cell r="E498" t="str">
            <v xml:space="preserve"> </v>
          </cell>
          <cell r="F498" t="str">
            <v xml:space="preserve"> </v>
          </cell>
          <cell r="G498" t="str">
            <v>01</v>
          </cell>
          <cell r="H498" t="str">
            <v>2033</v>
          </cell>
          <cell r="I498" t="str">
            <v>20</v>
          </cell>
          <cell r="J498" t="str">
            <v xml:space="preserve"> </v>
          </cell>
          <cell r="K498" t="str">
            <v>FINA</v>
          </cell>
          <cell r="L498" t="str">
            <v>2016</v>
          </cell>
          <cell r="M498">
            <v>50000</v>
          </cell>
          <cell r="N498">
            <v>0</v>
          </cell>
          <cell r="O498">
            <v>0</v>
          </cell>
          <cell r="P498">
            <v>50000</v>
          </cell>
          <cell r="Q498">
            <v>0</v>
          </cell>
          <cell r="R498">
            <v>0</v>
          </cell>
          <cell r="S498">
            <v>0</v>
          </cell>
          <cell r="T498" t="str">
            <v>2018- - -01-2033-20- -FINA</v>
          </cell>
        </row>
        <row r="499">
          <cell r="A499" t="str">
            <v>21</v>
          </cell>
          <cell r="B499" t="str">
            <v>D</v>
          </cell>
          <cell r="C499" t="str">
            <v>R</v>
          </cell>
          <cell r="D499" t="str">
            <v>I</v>
          </cell>
          <cell r="E499" t="str">
            <v xml:space="preserve"> </v>
          </cell>
          <cell r="F499" t="str">
            <v xml:space="preserve"> </v>
          </cell>
          <cell r="G499" t="str">
            <v>01</v>
          </cell>
          <cell r="H499" t="str">
            <v>2033</v>
          </cell>
          <cell r="I499" t="str">
            <v>20</v>
          </cell>
          <cell r="J499" t="str">
            <v xml:space="preserve"> </v>
          </cell>
          <cell r="K499" t="str">
            <v>FINA</v>
          </cell>
          <cell r="L499" t="str">
            <v>2017</v>
          </cell>
          <cell r="M499">
            <v>50000</v>
          </cell>
          <cell r="N499">
            <v>0</v>
          </cell>
          <cell r="O499">
            <v>0</v>
          </cell>
          <cell r="P499">
            <v>30000</v>
          </cell>
          <cell r="Q499">
            <v>0</v>
          </cell>
          <cell r="R499">
            <v>0</v>
          </cell>
          <cell r="S499">
            <v>0</v>
          </cell>
          <cell r="T499" t="str">
            <v>2018- - -01-2033-20- -FINA</v>
          </cell>
        </row>
        <row r="500">
          <cell r="A500" t="str">
            <v>21</v>
          </cell>
          <cell r="B500" t="str">
            <v>D</v>
          </cell>
          <cell r="C500" t="str">
            <v>R</v>
          </cell>
          <cell r="D500" t="str">
            <v>I</v>
          </cell>
          <cell r="E500" t="str">
            <v xml:space="preserve"> </v>
          </cell>
          <cell r="F500" t="str">
            <v xml:space="preserve"> </v>
          </cell>
          <cell r="G500" t="str">
            <v>024</v>
          </cell>
          <cell r="H500" t="str">
            <v>2031</v>
          </cell>
          <cell r="I500" t="str">
            <v>20</v>
          </cell>
          <cell r="J500" t="str">
            <v xml:space="preserve"> </v>
          </cell>
          <cell r="K500" t="str">
            <v>RSEC</v>
          </cell>
          <cell r="L500" t="str">
            <v>2018</v>
          </cell>
          <cell r="M500">
            <v>0</v>
          </cell>
          <cell r="N500">
            <v>35000</v>
          </cell>
          <cell r="O500">
            <v>0</v>
          </cell>
          <cell r="P500">
            <v>35000</v>
          </cell>
          <cell r="Q500">
            <v>0</v>
          </cell>
          <cell r="R500">
            <v>0</v>
          </cell>
          <cell r="S500">
            <v>4293.6000000000004</v>
          </cell>
          <cell r="T500" t="str">
            <v>2018- - -024-2031-20- -RSEC</v>
          </cell>
        </row>
        <row r="501">
          <cell r="A501" t="str">
            <v>21</v>
          </cell>
          <cell r="B501" t="str">
            <v>D</v>
          </cell>
          <cell r="C501" t="str">
            <v>R</v>
          </cell>
          <cell r="D501" t="str">
            <v>I</v>
          </cell>
          <cell r="E501" t="str">
            <v xml:space="preserve"> </v>
          </cell>
          <cell r="F501" t="str">
            <v xml:space="preserve"> </v>
          </cell>
          <cell r="G501" t="str">
            <v>324</v>
          </cell>
          <cell r="H501" t="str">
            <v>2033</v>
          </cell>
          <cell r="I501" t="str">
            <v>20</v>
          </cell>
          <cell r="J501" t="str">
            <v xml:space="preserve"> </v>
          </cell>
          <cell r="K501" t="str">
            <v>CEL</v>
          </cell>
          <cell r="L501" t="str">
            <v>2016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1188</v>
          </cell>
          <cell r="S501">
            <v>0</v>
          </cell>
          <cell r="T501" t="str">
            <v>2018- - -324-2033-20- -CEL</v>
          </cell>
        </row>
        <row r="502">
          <cell r="A502" t="str">
            <v>21</v>
          </cell>
          <cell r="B502" t="str">
            <v>D</v>
          </cell>
          <cell r="C502" t="str">
            <v>R</v>
          </cell>
          <cell r="D502" t="str">
            <v>I</v>
          </cell>
          <cell r="E502" t="str">
            <v xml:space="preserve"> </v>
          </cell>
          <cell r="F502" t="str">
            <v xml:space="preserve"> </v>
          </cell>
          <cell r="G502" t="str">
            <v>820</v>
          </cell>
          <cell r="H502" t="str">
            <v>2033</v>
          </cell>
          <cell r="I502" t="str">
            <v>20</v>
          </cell>
          <cell r="J502" t="str">
            <v xml:space="preserve"> </v>
          </cell>
          <cell r="K502" t="str">
            <v>URBA</v>
          </cell>
          <cell r="L502" t="str">
            <v>2015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617.76</v>
          </cell>
          <cell r="S502">
            <v>0</v>
          </cell>
          <cell r="T502" t="str">
            <v>2018- - -820-2033-20- -URBA</v>
          </cell>
        </row>
        <row r="503">
          <cell r="A503" t="str">
            <v>21</v>
          </cell>
          <cell r="B503" t="str">
            <v>D</v>
          </cell>
          <cell r="C503" t="str">
            <v>R</v>
          </cell>
          <cell r="D503" t="str">
            <v>I</v>
          </cell>
          <cell r="E503" t="str">
            <v xml:space="preserve"> </v>
          </cell>
          <cell r="F503" t="str">
            <v xml:space="preserve"> </v>
          </cell>
          <cell r="G503" t="str">
            <v>822</v>
          </cell>
          <cell r="H503" t="str">
            <v>2033</v>
          </cell>
          <cell r="I503" t="str">
            <v>20</v>
          </cell>
          <cell r="J503" t="str">
            <v xml:space="preserve"> </v>
          </cell>
          <cell r="K503" t="str">
            <v>EXTE</v>
          </cell>
          <cell r="L503" t="str">
            <v>2017</v>
          </cell>
          <cell r="M503">
            <v>29458</v>
          </cell>
          <cell r="N503">
            <v>0</v>
          </cell>
          <cell r="O503">
            <v>0</v>
          </cell>
          <cell r="P503">
            <v>29458</v>
          </cell>
          <cell r="Q503">
            <v>0</v>
          </cell>
          <cell r="R503">
            <v>14972.79</v>
          </cell>
          <cell r="S503">
            <v>0</v>
          </cell>
          <cell r="T503" t="str">
            <v>2018- - -822-2033-20- -EXTE</v>
          </cell>
        </row>
        <row r="504">
          <cell r="A504" t="str">
            <v>21</v>
          </cell>
          <cell r="B504" t="str">
            <v>D</v>
          </cell>
          <cell r="C504" t="str">
            <v>R</v>
          </cell>
          <cell r="D504" t="str">
            <v>I</v>
          </cell>
          <cell r="E504" t="str">
            <v xml:space="preserve"> </v>
          </cell>
          <cell r="F504" t="str">
            <v xml:space="preserve"> </v>
          </cell>
          <cell r="G504" t="str">
            <v>822</v>
          </cell>
          <cell r="H504" t="str">
            <v>2033</v>
          </cell>
          <cell r="I504" t="str">
            <v>20</v>
          </cell>
          <cell r="J504" t="str">
            <v xml:space="preserve"> </v>
          </cell>
          <cell r="K504" t="str">
            <v>EXTE</v>
          </cell>
          <cell r="L504" t="str">
            <v>2018</v>
          </cell>
          <cell r="M504">
            <v>30000</v>
          </cell>
          <cell r="N504">
            <v>0</v>
          </cell>
          <cell r="O504">
            <v>1800</v>
          </cell>
          <cell r="P504">
            <v>31800</v>
          </cell>
          <cell r="Q504">
            <v>0</v>
          </cell>
          <cell r="R504">
            <v>14517.86</v>
          </cell>
          <cell r="S504">
            <v>3480</v>
          </cell>
          <cell r="T504" t="str">
            <v>2018- - -822-2033-20- -EXTE</v>
          </cell>
        </row>
        <row r="505">
          <cell r="A505" t="str">
            <v>21</v>
          </cell>
          <cell r="B505" t="str">
            <v>D</v>
          </cell>
          <cell r="C505" t="str">
            <v>R</v>
          </cell>
          <cell r="D505" t="str">
            <v>I</v>
          </cell>
          <cell r="E505" t="str">
            <v xml:space="preserve"> </v>
          </cell>
          <cell r="F505" t="str">
            <v xml:space="preserve"> </v>
          </cell>
          <cell r="G505" t="str">
            <v>822</v>
          </cell>
          <cell r="H505" t="str">
            <v>2033</v>
          </cell>
          <cell r="I505" t="str">
            <v>20</v>
          </cell>
          <cell r="J505" t="str">
            <v>GROUPEMENT</v>
          </cell>
          <cell r="K505" t="str">
            <v>EXTE</v>
          </cell>
          <cell r="L505" t="str">
            <v>2015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3578.76</v>
          </cell>
          <cell r="S505">
            <v>0</v>
          </cell>
          <cell r="T505" t="str">
            <v>2018- - -822-2033-20-GROUPEMENT-EXTE</v>
          </cell>
        </row>
        <row r="506">
          <cell r="A506" t="str">
            <v>21</v>
          </cell>
          <cell r="B506" t="str">
            <v>D</v>
          </cell>
          <cell r="C506" t="str">
            <v>R</v>
          </cell>
          <cell r="D506" t="str">
            <v>I</v>
          </cell>
          <cell r="E506" t="str">
            <v xml:space="preserve"> </v>
          </cell>
          <cell r="F506" t="str">
            <v xml:space="preserve"> </v>
          </cell>
          <cell r="G506" t="str">
            <v>824</v>
          </cell>
          <cell r="H506" t="str">
            <v>2031</v>
          </cell>
          <cell r="I506" t="str">
            <v>20</v>
          </cell>
          <cell r="J506" t="str">
            <v>COURTILLE</v>
          </cell>
          <cell r="K506" t="str">
            <v>AMEN</v>
          </cell>
          <cell r="L506" t="str">
            <v>2018</v>
          </cell>
          <cell r="M506">
            <v>0</v>
          </cell>
          <cell r="N506">
            <v>1000</v>
          </cell>
          <cell r="O506">
            <v>0</v>
          </cell>
          <cell r="P506">
            <v>1000</v>
          </cell>
          <cell r="Q506">
            <v>0</v>
          </cell>
          <cell r="R506">
            <v>0</v>
          </cell>
          <cell r="S506">
            <v>0</v>
          </cell>
          <cell r="T506" t="str">
            <v>2018- - -824-2031-20-COURTILLE-AMEN</v>
          </cell>
        </row>
        <row r="507">
          <cell r="A507" t="str">
            <v>21</v>
          </cell>
          <cell r="B507" t="str">
            <v>D</v>
          </cell>
          <cell r="C507" t="str">
            <v>R</v>
          </cell>
          <cell r="D507" t="str">
            <v>I</v>
          </cell>
          <cell r="E507" t="str">
            <v xml:space="preserve"> </v>
          </cell>
          <cell r="F507" t="str">
            <v>07LA003</v>
          </cell>
          <cell r="G507" t="str">
            <v>820</v>
          </cell>
          <cell r="H507" t="str">
            <v>2031</v>
          </cell>
          <cell r="I507" t="str">
            <v>20</v>
          </cell>
          <cell r="J507" t="str">
            <v xml:space="preserve"> </v>
          </cell>
          <cell r="K507" t="str">
            <v>URBA</v>
          </cell>
          <cell r="L507" t="str">
            <v>2014</v>
          </cell>
          <cell r="M507">
            <v>0</v>
          </cell>
          <cell r="N507">
            <v>0</v>
          </cell>
          <cell r="O507">
            <v>1400</v>
          </cell>
          <cell r="P507">
            <v>1400</v>
          </cell>
          <cell r="Q507">
            <v>0</v>
          </cell>
          <cell r="R507">
            <v>0</v>
          </cell>
          <cell r="S507">
            <v>0</v>
          </cell>
          <cell r="T507" t="str">
            <v>2018- -07LA003-820-2031-20- -URBA</v>
          </cell>
        </row>
        <row r="508">
          <cell r="A508" t="str">
            <v>21</v>
          </cell>
          <cell r="B508" t="str">
            <v>D</v>
          </cell>
          <cell r="C508" t="str">
            <v>R</v>
          </cell>
          <cell r="D508" t="str">
            <v>I</v>
          </cell>
          <cell r="E508" t="str">
            <v xml:space="preserve"> </v>
          </cell>
          <cell r="F508" t="str">
            <v>08MB002</v>
          </cell>
          <cell r="G508" t="str">
            <v>324</v>
          </cell>
          <cell r="H508" t="str">
            <v>2031</v>
          </cell>
          <cell r="I508" t="str">
            <v>20</v>
          </cell>
          <cell r="J508" t="str">
            <v xml:space="preserve"> </v>
          </cell>
          <cell r="K508" t="str">
            <v>BATI</v>
          </cell>
          <cell r="L508" t="str">
            <v>2014</v>
          </cell>
          <cell r="M508">
            <v>0</v>
          </cell>
          <cell r="N508">
            <v>0</v>
          </cell>
          <cell r="O508">
            <v>5501.6</v>
          </cell>
          <cell r="P508">
            <v>5501.6</v>
          </cell>
          <cell r="Q508">
            <v>0</v>
          </cell>
          <cell r="R508">
            <v>0</v>
          </cell>
          <cell r="S508">
            <v>0</v>
          </cell>
          <cell r="T508" t="str">
            <v>2018- -08MB002-324-2031-20- -BATI</v>
          </cell>
        </row>
        <row r="509">
          <cell r="A509" t="str">
            <v>21</v>
          </cell>
          <cell r="B509" t="str">
            <v>D</v>
          </cell>
          <cell r="C509" t="str">
            <v>R</v>
          </cell>
          <cell r="D509" t="str">
            <v>I</v>
          </cell>
          <cell r="E509" t="str">
            <v xml:space="preserve"> </v>
          </cell>
          <cell r="F509" t="str">
            <v>08MI001</v>
          </cell>
          <cell r="G509" t="str">
            <v>422</v>
          </cell>
          <cell r="H509" t="str">
            <v>2031</v>
          </cell>
          <cell r="I509" t="str">
            <v>20</v>
          </cell>
          <cell r="J509" t="str">
            <v xml:space="preserve"> </v>
          </cell>
          <cell r="K509" t="str">
            <v>BATI</v>
          </cell>
          <cell r="L509" t="str">
            <v>2014</v>
          </cell>
          <cell r="M509">
            <v>0</v>
          </cell>
          <cell r="N509">
            <v>0</v>
          </cell>
          <cell r="O509">
            <v>9865</v>
          </cell>
          <cell r="P509">
            <v>9865</v>
          </cell>
          <cell r="Q509">
            <v>0</v>
          </cell>
          <cell r="R509">
            <v>2204.44</v>
          </cell>
          <cell r="S509">
            <v>0</v>
          </cell>
          <cell r="T509" t="str">
            <v>2018- -08MI001-422-2031-20- -BATI</v>
          </cell>
        </row>
        <row r="510">
          <cell r="A510" t="str">
            <v>21</v>
          </cell>
          <cell r="B510" t="str">
            <v>D</v>
          </cell>
          <cell r="C510" t="str">
            <v>R</v>
          </cell>
          <cell r="D510" t="str">
            <v>I</v>
          </cell>
          <cell r="E510" t="str">
            <v xml:space="preserve"> </v>
          </cell>
          <cell r="F510" t="str">
            <v>08MN001</v>
          </cell>
          <cell r="G510" t="str">
            <v>824</v>
          </cell>
          <cell r="H510" t="str">
            <v>2031</v>
          </cell>
          <cell r="I510" t="str">
            <v>20</v>
          </cell>
          <cell r="J510" t="str">
            <v xml:space="preserve"> </v>
          </cell>
          <cell r="K510" t="str">
            <v>AMEN</v>
          </cell>
          <cell r="L510" t="str">
            <v>2014</v>
          </cell>
          <cell r="M510">
            <v>0</v>
          </cell>
          <cell r="N510">
            <v>0</v>
          </cell>
          <cell r="O510">
            <v>1614.6</v>
          </cell>
          <cell r="P510">
            <v>1614.6</v>
          </cell>
          <cell r="Q510">
            <v>0</v>
          </cell>
          <cell r="R510">
            <v>0</v>
          </cell>
          <cell r="S510">
            <v>0</v>
          </cell>
          <cell r="T510" t="str">
            <v>2018- -08MN001-824-2031-20- -AMEN</v>
          </cell>
        </row>
        <row r="511">
          <cell r="A511" t="str">
            <v>21</v>
          </cell>
          <cell r="B511" t="str">
            <v>D</v>
          </cell>
          <cell r="C511" t="str">
            <v>R</v>
          </cell>
          <cell r="D511" t="str">
            <v>I</v>
          </cell>
          <cell r="E511" t="str">
            <v xml:space="preserve"> </v>
          </cell>
          <cell r="F511" t="str">
            <v>09FA004</v>
          </cell>
          <cell r="G511" t="str">
            <v>020</v>
          </cell>
          <cell r="H511" t="str">
            <v>2051</v>
          </cell>
          <cell r="I511" t="str">
            <v>20</v>
          </cell>
          <cell r="J511" t="str">
            <v xml:space="preserve"> </v>
          </cell>
          <cell r="K511" t="str">
            <v>DSI</v>
          </cell>
          <cell r="L511" t="str">
            <v>2014</v>
          </cell>
          <cell r="M511">
            <v>0</v>
          </cell>
          <cell r="N511">
            <v>0</v>
          </cell>
          <cell r="O511">
            <v>476.01</v>
          </cell>
          <cell r="P511">
            <v>476.01</v>
          </cell>
          <cell r="Q511">
            <v>0</v>
          </cell>
          <cell r="R511">
            <v>0</v>
          </cell>
          <cell r="S511">
            <v>0</v>
          </cell>
          <cell r="T511" t="str">
            <v>2018- -09FA004-020-2051-20- -DSI</v>
          </cell>
        </row>
        <row r="512">
          <cell r="A512" t="str">
            <v>21</v>
          </cell>
          <cell r="B512" t="str">
            <v>D</v>
          </cell>
          <cell r="C512" t="str">
            <v>R</v>
          </cell>
          <cell r="D512" t="str">
            <v>I</v>
          </cell>
          <cell r="E512" t="str">
            <v xml:space="preserve"> </v>
          </cell>
          <cell r="F512" t="str">
            <v>09NA001</v>
          </cell>
          <cell r="G512" t="str">
            <v>824</v>
          </cell>
          <cell r="H512" t="str">
            <v>2031</v>
          </cell>
          <cell r="I512" t="str">
            <v>20</v>
          </cell>
          <cell r="J512" t="str">
            <v xml:space="preserve"> </v>
          </cell>
          <cell r="K512" t="str">
            <v>BATI</v>
          </cell>
          <cell r="L512" t="str">
            <v>2014</v>
          </cell>
          <cell r="M512">
            <v>0</v>
          </cell>
          <cell r="N512">
            <v>0</v>
          </cell>
          <cell r="O512">
            <v>59605.64</v>
          </cell>
          <cell r="P512">
            <v>59605.64</v>
          </cell>
          <cell r="Q512">
            <v>0</v>
          </cell>
          <cell r="R512">
            <v>0</v>
          </cell>
          <cell r="S512">
            <v>0</v>
          </cell>
          <cell r="T512" t="str">
            <v>2018- -09NA001-824-2031-20- -BATI</v>
          </cell>
        </row>
        <row r="513">
          <cell r="A513" t="str">
            <v>21</v>
          </cell>
          <cell r="B513" t="str">
            <v>D</v>
          </cell>
          <cell r="C513" t="str">
            <v>R</v>
          </cell>
          <cell r="D513" t="str">
            <v>I</v>
          </cell>
          <cell r="E513" t="str">
            <v xml:space="preserve"> </v>
          </cell>
          <cell r="F513" t="str">
            <v>10PD001</v>
          </cell>
          <cell r="G513" t="str">
            <v>824</v>
          </cell>
          <cell r="H513" t="str">
            <v>2031</v>
          </cell>
          <cell r="I513" t="str">
            <v>20</v>
          </cell>
          <cell r="J513" t="str">
            <v xml:space="preserve"> </v>
          </cell>
          <cell r="K513" t="str">
            <v>URBA</v>
          </cell>
          <cell r="L513" t="str">
            <v>2014</v>
          </cell>
          <cell r="M513">
            <v>5000</v>
          </cell>
          <cell r="N513">
            <v>0</v>
          </cell>
          <cell r="O513">
            <v>37242.25</v>
          </cell>
          <cell r="P513">
            <v>42242.25</v>
          </cell>
          <cell r="Q513">
            <v>0</v>
          </cell>
          <cell r="R513">
            <v>67391.100000000006</v>
          </cell>
          <cell r="S513">
            <v>0</v>
          </cell>
          <cell r="T513" t="str">
            <v>2018- -10PD001-824-2031-20- -URBA</v>
          </cell>
        </row>
        <row r="514">
          <cell r="A514" t="str">
            <v>21</v>
          </cell>
          <cell r="B514" t="str">
            <v>D</v>
          </cell>
          <cell r="C514" t="str">
            <v>R</v>
          </cell>
          <cell r="D514" t="str">
            <v>I</v>
          </cell>
          <cell r="E514" t="str">
            <v xml:space="preserve"> </v>
          </cell>
          <cell r="F514" t="str">
            <v>10PD001</v>
          </cell>
          <cell r="G514" t="str">
            <v>824</v>
          </cell>
          <cell r="H514" t="str">
            <v>2031</v>
          </cell>
          <cell r="I514" t="str">
            <v>20</v>
          </cell>
          <cell r="J514" t="str">
            <v xml:space="preserve"> </v>
          </cell>
          <cell r="K514" t="str">
            <v>URBA</v>
          </cell>
          <cell r="L514" t="str">
            <v>2015</v>
          </cell>
          <cell r="M514">
            <v>32000</v>
          </cell>
          <cell r="N514">
            <v>0</v>
          </cell>
          <cell r="O514">
            <v>0</v>
          </cell>
          <cell r="P514">
            <v>32000</v>
          </cell>
          <cell r="Q514">
            <v>0</v>
          </cell>
          <cell r="R514">
            <v>0</v>
          </cell>
          <cell r="S514">
            <v>0</v>
          </cell>
          <cell r="T514" t="str">
            <v>2018- -10PD001-824-2031-20- -URBA</v>
          </cell>
        </row>
        <row r="515">
          <cell r="A515" t="str">
            <v>21</v>
          </cell>
          <cell r="B515" t="str">
            <v>D</v>
          </cell>
          <cell r="C515" t="str">
            <v>R</v>
          </cell>
          <cell r="D515" t="str">
            <v>I</v>
          </cell>
          <cell r="E515" t="str">
            <v xml:space="preserve"> </v>
          </cell>
          <cell r="F515" t="str">
            <v>10PE001</v>
          </cell>
          <cell r="G515" t="str">
            <v>324</v>
          </cell>
          <cell r="H515" t="str">
            <v>2031</v>
          </cell>
          <cell r="I515" t="str">
            <v>20</v>
          </cell>
          <cell r="J515" t="str">
            <v xml:space="preserve"> </v>
          </cell>
          <cell r="K515" t="str">
            <v>BATI</v>
          </cell>
          <cell r="L515" t="str">
            <v>2014</v>
          </cell>
          <cell r="M515">
            <v>0</v>
          </cell>
          <cell r="N515">
            <v>0</v>
          </cell>
          <cell r="O515">
            <v>3005.84</v>
          </cell>
          <cell r="P515">
            <v>3005.84</v>
          </cell>
          <cell r="Q515">
            <v>0</v>
          </cell>
          <cell r="R515">
            <v>3191.91</v>
          </cell>
          <cell r="S515">
            <v>0</v>
          </cell>
          <cell r="T515" t="str">
            <v>2018- -10PE001-324-2031-20- -BATI</v>
          </cell>
        </row>
        <row r="516">
          <cell r="A516" t="str">
            <v>21</v>
          </cell>
          <cell r="B516" t="str">
            <v>D</v>
          </cell>
          <cell r="C516" t="str">
            <v>R</v>
          </cell>
          <cell r="D516" t="str">
            <v>I</v>
          </cell>
          <cell r="E516" t="str">
            <v xml:space="preserve"> </v>
          </cell>
          <cell r="F516" t="str">
            <v>11FA012</v>
          </cell>
          <cell r="G516" t="str">
            <v>020</v>
          </cell>
          <cell r="H516" t="str">
            <v>2051</v>
          </cell>
          <cell r="I516" t="str">
            <v>20</v>
          </cell>
          <cell r="J516" t="str">
            <v xml:space="preserve"> </v>
          </cell>
          <cell r="K516" t="str">
            <v>DSI</v>
          </cell>
          <cell r="L516" t="str">
            <v>2014</v>
          </cell>
          <cell r="M516">
            <v>0</v>
          </cell>
          <cell r="N516">
            <v>0</v>
          </cell>
          <cell r="O516">
            <v>5358.08</v>
          </cell>
          <cell r="P516">
            <v>5358.08</v>
          </cell>
          <cell r="Q516">
            <v>0</v>
          </cell>
          <cell r="R516">
            <v>0</v>
          </cell>
          <cell r="S516">
            <v>0</v>
          </cell>
          <cell r="T516" t="str">
            <v>2018- -11FA012-020-2051-20- -DSI</v>
          </cell>
        </row>
        <row r="517">
          <cell r="A517" t="str">
            <v>21</v>
          </cell>
          <cell r="B517" t="str">
            <v>D</v>
          </cell>
          <cell r="C517" t="str">
            <v>R</v>
          </cell>
          <cell r="D517" t="str">
            <v>I</v>
          </cell>
          <cell r="E517" t="str">
            <v xml:space="preserve"> </v>
          </cell>
          <cell r="F517" t="str">
            <v>11RG001</v>
          </cell>
          <cell r="G517" t="str">
            <v>020</v>
          </cell>
          <cell r="H517" t="str">
            <v>2031</v>
          </cell>
          <cell r="I517" t="str">
            <v>20</v>
          </cell>
          <cell r="J517" t="str">
            <v xml:space="preserve"> </v>
          </cell>
          <cell r="K517" t="str">
            <v>BATI</v>
          </cell>
          <cell r="L517" t="str">
            <v>2014</v>
          </cell>
          <cell r="M517">
            <v>0</v>
          </cell>
          <cell r="N517">
            <v>0</v>
          </cell>
          <cell r="O517">
            <v>92822.42</v>
          </cell>
          <cell r="P517">
            <v>92822.42</v>
          </cell>
          <cell r="Q517">
            <v>0</v>
          </cell>
          <cell r="R517">
            <v>0</v>
          </cell>
          <cell r="S517">
            <v>0</v>
          </cell>
          <cell r="T517" t="str">
            <v>2018- -11RG001-020-2031-20- -BATI</v>
          </cell>
        </row>
        <row r="518">
          <cell r="A518" t="str">
            <v>21</v>
          </cell>
          <cell r="B518" t="str">
            <v>D</v>
          </cell>
          <cell r="C518" t="str">
            <v>R</v>
          </cell>
          <cell r="D518" t="str">
            <v>I</v>
          </cell>
          <cell r="E518" t="str">
            <v xml:space="preserve"> </v>
          </cell>
          <cell r="F518" t="str">
            <v>11RG001</v>
          </cell>
          <cell r="G518" t="str">
            <v>020</v>
          </cell>
          <cell r="H518" t="str">
            <v>2033</v>
          </cell>
          <cell r="I518" t="str">
            <v>20</v>
          </cell>
          <cell r="J518" t="str">
            <v xml:space="preserve"> </v>
          </cell>
          <cell r="K518" t="str">
            <v>ASSU</v>
          </cell>
          <cell r="L518" t="str">
            <v>2015</v>
          </cell>
          <cell r="M518">
            <v>5000</v>
          </cell>
          <cell r="N518">
            <v>0</v>
          </cell>
          <cell r="O518">
            <v>0</v>
          </cell>
          <cell r="P518">
            <v>5000</v>
          </cell>
          <cell r="Q518">
            <v>0</v>
          </cell>
          <cell r="R518">
            <v>6521.04</v>
          </cell>
          <cell r="S518">
            <v>0</v>
          </cell>
          <cell r="T518" t="str">
            <v>2018- -11RG001-020-2033-20- -ASSU</v>
          </cell>
        </row>
        <row r="519">
          <cell r="A519" t="str">
            <v>21</v>
          </cell>
          <cell r="B519" t="str">
            <v>D</v>
          </cell>
          <cell r="C519" t="str">
            <v>R</v>
          </cell>
          <cell r="D519" t="str">
            <v>I</v>
          </cell>
          <cell r="E519" t="str">
            <v xml:space="preserve"> </v>
          </cell>
          <cell r="F519" t="str">
            <v>11RG001</v>
          </cell>
          <cell r="G519" t="str">
            <v>020</v>
          </cell>
          <cell r="H519" t="str">
            <v>2033</v>
          </cell>
          <cell r="I519" t="str">
            <v>20</v>
          </cell>
          <cell r="J519" t="str">
            <v xml:space="preserve"> </v>
          </cell>
          <cell r="K519" t="str">
            <v>ASSU</v>
          </cell>
          <cell r="L519" t="str">
            <v>2016</v>
          </cell>
          <cell r="M519">
            <v>5000</v>
          </cell>
          <cell r="N519">
            <v>0</v>
          </cell>
          <cell r="O519">
            <v>3588</v>
          </cell>
          <cell r="P519">
            <v>8588</v>
          </cell>
          <cell r="Q519">
            <v>0</v>
          </cell>
          <cell r="R519">
            <v>1754.4</v>
          </cell>
          <cell r="S519">
            <v>0</v>
          </cell>
          <cell r="T519" t="str">
            <v>2018- -11RG001-020-2033-20- -ASSU</v>
          </cell>
        </row>
        <row r="520">
          <cell r="A520" t="str">
            <v>21</v>
          </cell>
          <cell r="B520" t="str">
            <v>D</v>
          </cell>
          <cell r="C520" t="str">
            <v>R</v>
          </cell>
          <cell r="D520" t="str">
            <v>I</v>
          </cell>
          <cell r="E520" t="str">
            <v xml:space="preserve"> </v>
          </cell>
          <cell r="F520" t="str">
            <v>11RG001</v>
          </cell>
          <cell r="G520" t="str">
            <v>020</v>
          </cell>
          <cell r="H520" t="str">
            <v>2033</v>
          </cell>
          <cell r="I520" t="str">
            <v>20</v>
          </cell>
          <cell r="J520" t="str">
            <v>CONCESSION</v>
          </cell>
          <cell r="K520" t="str">
            <v>BATI</v>
          </cell>
          <cell r="L520" t="str">
            <v>2014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7606.08</v>
          </cell>
          <cell r="S520">
            <v>0</v>
          </cell>
          <cell r="T520" t="str">
            <v>2018- -11RG001-020-2033-20-CONCESSION-BATI</v>
          </cell>
        </row>
        <row r="521">
          <cell r="A521" t="str">
            <v>21</v>
          </cell>
          <cell r="B521" t="str">
            <v>D</v>
          </cell>
          <cell r="C521" t="str">
            <v>R</v>
          </cell>
          <cell r="D521" t="str">
            <v>I</v>
          </cell>
          <cell r="E521" t="str">
            <v xml:space="preserve"> </v>
          </cell>
          <cell r="F521" t="str">
            <v>11RG001</v>
          </cell>
          <cell r="G521" t="str">
            <v>020</v>
          </cell>
          <cell r="H521" t="str">
            <v>2033</v>
          </cell>
          <cell r="I521" t="str">
            <v>20</v>
          </cell>
          <cell r="J521" t="str">
            <v>RESEAUX</v>
          </cell>
          <cell r="K521" t="str">
            <v>BATI</v>
          </cell>
          <cell r="L521" t="str">
            <v>2014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1961.64</v>
          </cell>
          <cell r="S521">
            <v>0</v>
          </cell>
          <cell r="T521" t="str">
            <v>2018- -11RG001-020-2033-20-RESEAUX-BATI</v>
          </cell>
        </row>
        <row r="522">
          <cell r="A522" t="str">
            <v>21</v>
          </cell>
          <cell r="B522" t="str">
            <v>D</v>
          </cell>
          <cell r="C522" t="str">
            <v>R</v>
          </cell>
          <cell r="D522" t="str">
            <v>I</v>
          </cell>
          <cell r="E522" t="str">
            <v xml:space="preserve"> </v>
          </cell>
          <cell r="F522" t="str">
            <v>11RG001</v>
          </cell>
          <cell r="G522" t="str">
            <v>020</v>
          </cell>
          <cell r="H522" t="str">
            <v>2033</v>
          </cell>
          <cell r="I522" t="str">
            <v>20</v>
          </cell>
          <cell r="J522" t="str">
            <v xml:space="preserve"> </v>
          </cell>
          <cell r="K522" t="str">
            <v>DSI</v>
          </cell>
          <cell r="L522" t="str">
            <v>2016</v>
          </cell>
          <cell r="M522">
            <v>2700</v>
          </cell>
          <cell r="N522">
            <v>0</v>
          </cell>
          <cell r="O522">
            <v>0</v>
          </cell>
          <cell r="P522">
            <v>2700</v>
          </cell>
          <cell r="Q522">
            <v>0</v>
          </cell>
          <cell r="R522">
            <v>0</v>
          </cell>
          <cell r="S522">
            <v>0</v>
          </cell>
          <cell r="T522" t="str">
            <v>2018- -11RG001-020-2033-20- -DSI</v>
          </cell>
        </row>
        <row r="523">
          <cell r="A523" t="str">
            <v>21</v>
          </cell>
          <cell r="B523" t="str">
            <v>D</v>
          </cell>
          <cell r="C523" t="str">
            <v>R</v>
          </cell>
          <cell r="D523" t="str">
            <v>I</v>
          </cell>
          <cell r="E523" t="str">
            <v xml:space="preserve"> </v>
          </cell>
          <cell r="F523" t="str">
            <v>11RG001</v>
          </cell>
          <cell r="G523" t="str">
            <v>020</v>
          </cell>
          <cell r="H523" t="str">
            <v>2033</v>
          </cell>
          <cell r="I523" t="str">
            <v>20</v>
          </cell>
          <cell r="J523" t="str">
            <v xml:space="preserve"> </v>
          </cell>
          <cell r="K523" t="str">
            <v>DSI</v>
          </cell>
          <cell r="L523" t="str">
            <v>2017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3376.34</v>
          </cell>
          <cell r="S523">
            <v>0</v>
          </cell>
          <cell r="T523" t="str">
            <v>2018- -11RG001-020-2033-20- -DSI</v>
          </cell>
        </row>
        <row r="524">
          <cell r="A524" t="str">
            <v>21</v>
          </cell>
          <cell r="B524" t="str">
            <v>D</v>
          </cell>
          <cell r="C524" t="str">
            <v>R</v>
          </cell>
          <cell r="D524" t="str">
            <v>I</v>
          </cell>
          <cell r="E524" t="str">
            <v xml:space="preserve"> </v>
          </cell>
          <cell r="F524" t="str">
            <v>11RG001</v>
          </cell>
          <cell r="G524" t="str">
            <v>020</v>
          </cell>
          <cell r="H524" t="str">
            <v>2033</v>
          </cell>
          <cell r="I524" t="str">
            <v>20</v>
          </cell>
          <cell r="J524" t="str">
            <v xml:space="preserve"> </v>
          </cell>
          <cell r="K524" t="str">
            <v>DSI</v>
          </cell>
          <cell r="L524" t="str">
            <v>2018</v>
          </cell>
          <cell r="M524">
            <v>0</v>
          </cell>
          <cell r="N524">
            <v>2300</v>
          </cell>
          <cell r="O524">
            <v>0</v>
          </cell>
          <cell r="P524">
            <v>2300</v>
          </cell>
          <cell r="Q524">
            <v>0</v>
          </cell>
          <cell r="R524">
            <v>1764.31</v>
          </cell>
          <cell r="S524">
            <v>480</v>
          </cell>
          <cell r="T524" t="str">
            <v>2018- -11RG001-020-2033-20- -DSI</v>
          </cell>
        </row>
        <row r="525">
          <cell r="A525" t="str">
            <v>21</v>
          </cell>
          <cell r="B525" t="str">
            <v>D</v>
          </cell>
          <cell r="C525" t="str">
            <v>R</v>
          </cell>
          <cell r="D525" t="str">
            <v>I</v>
          </cell>
          <cell r="E525" t="str">
            <v xml:space="preserve"> </v>
          </cell>
          <cell r="F525" t="str">
            <v>11RG001</v>
          </cell>
          <cell r="G525" t="str">
            <v>020</v>
          </cell>
          <cell r="H525" t="str">
            <v>2033</v>
          </cell>
          <cell r="I525" t="str">
            <v>20</v>
          </cell>
          <cell r="J525" t="str">
            <v xml:space="preserve"> </v>
          </cell>
          <cell r="K525" t="str">
            <v>PADM</v>
          </cell>
          <cell r="L525" t="str">
            <v>2015</v>
          </cell>
          <cell r="M525">
            <v>0</v>
          </cell>
          <cell r="N525">
            <v>0</v>
          </cell>
          <cell r="O525">
            <v>108</v>
          </cell>
          <cell r="P525">
            <v>108</v>
          </cell>
          <cell r="Q525">
            <v>0</v>
          </cell>
          <cell r="R525">
            <v>873.22</v>
          </cell>
          <cell r="S525">
            <v>0</v>
          </cell>
          <cell r="T525" t="str">
            <v>2018- -11RG001-020-2033-20- -PADM</v>
          </cell>
        </row>
        <row r="526">
          <cell r="A526" t="str">
            <v>21</v>
          </cell>
          <cell r="B526" t="str">
            <v>D</v>
          </cell>
          <cell r="C526" t="str">
            <v>R</v>
          </cell>
          <cell r="D526" t="str">
            <v>I</v>
          </cell>
          <cell r="E526" t="str">
            <v xml:space="preserve"> </v>
          </cell>
          <cell r="F526" t="str">
            <v>11RG001</v>
          </cell>
          <cell r="G526" t="str">
            <v>020</v>
          </cell>
          <cell r="H526" t="str">
            <v>2033</v>
          </cell>
          <cell r="I526" t="str">
            <v>20</v>
          </cell>
          <cell r="J526" t="str">
            <v xml:space="preserve"> </v>
          </cell>
          <cell r="K526" t="str">
            <v>PADM</v>
          </cell>
          <cell r="L526" t="str">
            <v>2016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10333.299999999999</v>
          </cell>
          <cell r="S526">
            <v>0</v>
          </cell>
          <cell r="T526" t="str">
            <v>2018- -11RG001-020-2033-20- -PADM</v>
          </cell>
        </row>
        <row r="527">
          <cell r="A527" t="str">
            <v>21</v>
          </cell>
          <cell r="B527" t="str">
            <v>D</v>
          </cell>
          <cell r="C527" t="str">
            <v>R</v>
          </cell>
          <cell r="D527" t="str">
            <v>I</v>
          </cell>
          <cell r="E527" t="str">
            <v xml:space="preserve"> </v>
          </cell>
          <cell r="F527" t="str">
            <v>11RG001</v>
          </cell>
          <cell r="G527" t="str">
            <v>020</v>
          </cell>
          <cell r="H527" t="str">
            <v>2033</v>
          </cell>
          <cell r="I527" t="str">
            <v>20</v>
          </cell>
          <cell r="J527" t="str">
            <v xml:space="preserve"> </v>
          </cell>
          <cell r="K527" t="str">
            <v>PADM</v>
          </cell>
          <cell r="L527" t="str">
            <v>2017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3262.9</v>
          </cell>
          <cell r="S527">
            <v>0</v>
          </cell>
          <cell r="T527" t="str">
            <v>2018- -11RG001-020-2033-20- -PADM</v>
          </cell>
        </row>
        <row r="528">
          <cell r="A528" t="str">
            <v>21</v>
          </cell>
          <cell r="B528" t="str">
            <v>D</v>
          </cell>
          <cell r="C528" t="str">
            <v>R</v>
          </cell>
          <cell r="D528" t="str">
            <v>I</v>
          </cell>
          <cell r="E528" t="str">
            <v xml:space="preserve"> </v>
          </cell>
          <cell r="F528" t="str">
            <v>11RG001</v>
          </cell>
          <cell r="G528" t="str">
            <v>020</v>
          </cell>
          <cell r="H528" t="str">
            <v>2033</v>
          </cell>
          <cell r="I528" t="str">
            <v>20</v>
          </cell>
          <cell r="J528" t="str">
            <v>AMO</v>
          </cell>
          <cell r="K528" t="str">
            <v>PADM</v>
          </cell>
          <cell r="L528" t="str">
            <v>2015</v>
          </cell>
          <cell r="M528">
            <v>0</v>
          </cell>
          <cell r="N528">
            <v>0</v>
          </cell>
          <cell r="O528">
            <v>3388.68</v>
          </cell>
          <cell r="P528">
            <v>3388.68</v>
          </cell>
          <cell r="Q528">
            <v>0</v>
          </cell>
          <cell r="R528">
            <v>14765.64</v>
          </cell>
          <cell r="S528">
            <v>0</v>
          </cell>
          <cell r="T528" t="str">
            <v>2018- -11RG001-020-2033-20-AMO-PADM</v>
          </cell>
        </row>
        <row r="529">
          <cell r="A529" t="str">
            <v>21</v>
          </cell>
          <cell r="B529" t="str">
            <v>D</v>
          </cell>
          <cell r="C529" t="str">
            <v>R</v>
          </cell>
          <cell r="D529" t="str">
            <v>I</v>
          </cell>
          <cell r="E529" t="str">
            <v xml:space="preserve"> </v>
          </cell>
          <cell r="F529" t="str">
            <v>11RG001</v>
          </cell>
          <cell r="G529" t="str">
            <v>020</v>
          </cell>
          <cell r="H529" t="str">
            <v>2033</v>
          </cell>
          <cell r="I529" t="str">
            <v>20</v>
          </cell>
          <cell r="J529" t="str">
            <v>AMO</v>
          </cell>
          <cell r="K529" t="str">
            <v>PADM</v>
          </cell>
          <cell r="L529" t="str">
            <v>2016</v>
          </cell>
          <cell r="M529">
            <v>0</v>
          </cell>
          <cell r="N529">
            <v>0</v>
          </cell>
          <cell r="O529">
            <v>2808</v>
          </cell>
          <cell r="P529">
            <v>2808</v>
          </cell>
          <cell r="Q529">
            <v>0</v>
          </cell>
          <cell r="R529">
            <v>0</v>
          </cell>
          <cell r="S529">
            <v>0</v>
          </cell>
          <cell r="T529" t="str">
            <v>2018- -11RG001-020-2033-20-AMO-PADM</v>
          </cell>
        </row>
        <row r="530">
          <cell r="A530" t="str">
            <v>21</v>
          </cell>
          <cell r="B530" t="str">
            <v>D</v>
          </cell>
          <cell r="C530" t="str">
            <v>R</v>
          </cell>
          <cell r="D530" t="str">
            <v>I</v>
          </cell>
          <cell r="E530" t="str">
            <v xml:space="preserve"> </v>
          </cell>
          <cell r="F530" t="str">
            <v>11RG001</v>
          </cell>
          <cell r="G530" t="str">
            <v>020</v>
          </cell>
          <cell r="H530" t="str">
            <v>2051</v>
          </cell>
          <cell r="I530" t="str">
            <v>20</v>
          </cell>
          <cell r="J530" t="str">
            <v xml:space="preserve"> </v>
          </cell>
          <cell r="K530" t="str">
            <v>DSI</v>
          </cell>
          <cell r="L530" t="str">
            <v>2016</v>
          </cell>
          <cell r="M530">
            <v>5000</v>
          </cell>
          <cell r="N530">
            <v>0</v>
          </cell>
          <cell r="O530">
            <v>0</v>
          </cell>
          <cell r="P530">
            <v>5000</v>
          </cell>
          <cell r="Q530">
            <v>0</v>
          </cell>
          <cell r="R530">
            <v>0</v>
          </cell>
          <cell r="S530">
            <v>0</v>
          </cell>
          <cell r="T530" t="str">
            <v>2018- -11RG001-020-2051-20- -DSI</v>
          </cell>
        </row>
        <row r="531">
          <cell r="A531" t="str">
            <v>21</v>
          </cell>
          <cell r="B531" t="str">
            <v>D</v>
          </cell>
          <cell r="C531" t="str">
            <v>R</v>
          </cell>
          <cell r="D531" t="str">
            <v>I</v>
          </cell>
          <cell r="E531" t="str">
            <v xml:space="preserve"> </v>
          </cell>
          <cell r="F531" t="str">
            <v>11RG001</v>
          </cell>
          <cell r="G531" t="str">
            <v>020</v>
          </cell>
          <cell r="H531" t="str">
            <v>2051</v>
          </cell>
          <cell r="I531" t="str">
            <v>20</v>
          </cell>
          <cell r="J531" t="str">
            <v xml:space="preserve"> </v>
          </cell>
          <cell r="K531" t="str">
            <v>DSI</v>
          </cell>
          <cell r="L531" t="str">
            <v>2017</v>
          </cell>
          <cell r="M531">
            <v>93600</v>
          </cell>
          <cell r="N531">
            <v>0</v>
          </cell>
          <cell r="O531">
            <v>0</v>
          </cell>
          <cell r="P531">
            <v>93600</v>
          </cell>
          <cell r="Q531">
            <v>0</v>
          </cell>
          <cell r="R531">
            <v>26077.61</v>
          </cell>
          <cell r="S531">
            <v>0</v>
          </cell>
          <cell r="T531" t="str">
            <v>2018- -11RG001-020-2051-20- -DSI</v>
          </cell>
        </row>
        <row r="532">
          <cell r="A532" t="str">
            <v>21</v>
          </cell>
          <cell r="B532" t="str">
            <v>D</v>
          </cell>
          <cell r="C532" t="str">
            <v>R</v>
          </cell>
          <cell r="D532" t="str">
            <v>I</v>
          </cell>
          <cell r="E532" t="str">
            <v xml:space="preserve"> </v>
          </cell>
          <cell r="F532" t="str">
            <v>12FA003</v>
          </cell>
          <cell r="G532" t="str">
            <v>020</v>
          </cell>
          <cell r="H532" t="str">
            <v>2051</v>
          </cell>
          <cell r="I532" t="str">
            <v>20</v>
          </cell>
          <cell r="J532" t="str">
            <v xml:space="preserve"> </v>
          </cell>
          <cell r="K532" t="str">
            <v>DSI</v>
          </cell>
          <cell r="L532" t="str">
            <v>2014</v>
          </cell>
          <cell r="M532">
            <v>0</v>
          </cell>
          <cell r="N532">
            <v>0</v>
          </cell>
          <cell r="O532">
            <v>24203.3</v>
          </cell>
          <cell r="P532">
            <v>24203.3</v>
          </cell>
          <cell r="Q532">
            <v>0</v>
          </cell>
          <cell r="R532">
            <v>1297.6600000000001</v>
          </cell>
          <cell r="S532">
            <v>0</v>
          </cell>
          <cell r="T532" t="str">
            <v>2018- -12FA003-020-2051-20- -DSI</v>
          </cell>
        </row>
        <row r="533">
          <cell r="A533" t="str">
            <v>21</v>
          </cell>
          <cell r="B533" t="str">
            <v>D</v>
          </cell>
          <cell r="C533" t="str">
            <v>R</v>
          </cell>
          <cell r="D533" t="str">
            <v>I</v>
          </cell>
          <cell r="E533" t="str">
            <v xml:space="preserve"> </v>
          </cell>
          <cell r="F533" t="str">
            <v>12FA005</v>
          </cell>
          <cell r="G533" t="str">
            <v>020</v>
          </cell>
          <cell r="H533" t="str">
            <v>2051</v>
          </cell>
          <cell r="I533" t="str">
            <v>20</v>
          </cell>
          <cell r="J533" t="str">
            <v xml:space="preserve"> </v>
          </cell>
          <cell r="K533" t="str">
            <v>DSI</v>
          </cell>
          <cell r="L533" t="str">
            <v>2014</v>
          </cell>
          <cell r="M533">
            <v>0</v>
          </cell>
          <cell r="N533">
            <v>0</v>
          </cell>
          <cell r="O533">
            <v>3810.7</v>
          </cell>
          <cell r="P533">
            <v>3810.7</v>
          </cell>
          <cell r="Q533">
            <v>0</v>
          </cell>
          <cell r="R533">
            <v>0</v>
          </cell>
          <cell r="S533">
            <v>0</v>
          </cell>
          <cell r="T533" t="str">
            <v>2018- -12FA005-020-2051-20- -DSI</v>
          </cell>
        </row>
        <row r="534">
          <cell r="A534" t="str">
            <v>21</v>
          </cell>
          <cell r="B534" t="str">
            <v>D</v>
          </cell>
          <cell r="C534" t="str">
            <v>R</v>
          </cell>
          <cell r="D534" t="str">
            <v>I</v>
          </cell>
          <cell r="E534" t="str">
            <v xml:space="preserve"> </v>
          </cell>
          <cell r="F534" t="str">
            <v>12FA007</v>
          </cell>
          <cell r="G534" t="str">
            <v>020</v>
          </cell>
          <cell r="H534" t="str">
            <v>2051</v>
          </cell>
          <cell r="I534" t="str">
            <v>20</v>
          </cell>
          <cell r="J534" t="str">
            <v xml:space="preserve"> </v>
          </cell>
          <cell r="K534" t="str">
            <v>DSI</v>
          </cell>
          <cell r="L534" t="str">
            <v>2014</v>
          </cell>
          <cell r="M534">
            <v>0</v>
          </cell>
          <cell r="N534">
            <v>0</v>
          </cell>
          <cell r="O534">
            <v>1596.66</v>
          </cell>
          <cell r="P534">
            <v>1596.66</v>
          </cell>
          <cell r="Q534">
            <v>0</v>
          </cell>
          <cell r="R534">
            <v>0</v>
          </cell>
          <cell r="S534">
            <v>0</v>
          </cell>
          <cell r="T534" t="str">
            <v>2018- -12FA007-020-2051-20- -DSI</v>
          </cell>
        </row>
        <row r="535">
          <cell r="A535" t="str">
            <v>21</v>
          </cell>
          <cell r="B535" t="str">
            <v>D</v>
          </cell>
          <cell r="C535" t="str">
            <v>R</v>
          </cell>
          <cell r="D535" t="str">
            <v>I</v>
          </cell>
          <cell r="E535" t="str">
            <v xml:space="preserve"> </v>
          </cell>
          <cell r="F535" t="str">
            <v>12SB001</v>
          </cell>
          <cell r="G535" t="str">
            <v>824</v>
          </cell>
          <cell r="H535" t="str">
            <v>2031</v>
          </cell>
          <cell r="I535" t="str">
            <v>20</v>
          </cell>
          <cell r="J535" t="str">
            <v xml:space="preserve"> </v>
          </cell>
          <cell r="K535" t="str">
            <v>URBA</v>
          </cell>
          <cell r="L535" t="str">
            <v>2014</v>
          </cell>
          <cell r="M535">
            <v>0</v>
          </cell>
          <cell r="N535">
            <v>0</v>
          </cell>
          <cell r="O535">
            <v>8611.2000000000007</v>
          </cell>
          <cell r="P535">
            <v>8611.2000000000007</v>
          </cell>
          <cell r="Q535">
            <v>0</v>
          </cell>
          <cell r="R535">
            <v>0</v>
          </cell>
          <cell r="S535">
            <v>0</v>
          </cell>
          <cell r="T535" t="str">
            <v>2018- -12SB001-824-2031-20- -URBA</v>
          </cell>
        </row>
        <row r="536">
          <cell r="A536" t="str">
            <v>21</v>
          </cell>
          <cell r="B536" t="str">
            <v>D</v>
          </cell>
          <cell r="C536" t="str">
            <v>R</v>
          </cell>
          <cell r="D536" t="str">
            <v>I</v>
          </cell>
          <cell r="E536" t="str">
            <v xml:space="preserve"> </v>
          </cell>
          <cell r="F536" t="str">
            <v>12SB002</v>
          </cell>
          <cell r="G536" t="str">
            <v>824</v>
          </cell>
          <cell r="H536" t="str">
            <v>2031</v>
          </cell>
          <cell r="I536" t="str">
            <v>20</v>
          </cell>
          <cell r="J536" t="str">
            <v xml:space="preserve"> </v>
          </cell>
          <cell r="K536" t="str">
            <v>URBA</v>
          </cell>
          <cell r="L536" t="str">
            <v>2014</v>
          </cell>
          <cell r="M536">
            <v>30000</v>
          </cell>
          <cell r="N536">
            <v>0</v>
          </cell>
          <cell r="O536">
            <v>0</v>
          </cell>
          <cell r="P536">
            <v>30000</v>
          </cell>
          <cell r="Q536">
            <v>0</v>
          </cell>
          <cell r="R536">
            <v>0</v>
          </cell>
          <cell r="S536">
            <v>0</v>
          </cell>
          <cell r="T536" t="str">
            <v>2018- -12SB002-824-2031-20- -URBA</v>
          </cell>
        </row>
        <row r="537">
          <cell r="A537" t="str">
            <v>21</v>
          </cell>
          <cell r="B537" t="str">
            <v>D</v>
          </cell>
          <cell r="C537" t="str">
            <v>R</v>
          </cell>
          <cell r="D537" t="str">
            <v>I</v>
          </cell>
          <cell r="E537" t="str">
            <v xml:space="preserve"> </v>
          </cell>
          <cell r="F537" t="str">
            <v>12SV001</v>
          </cell>
          <cell r="G537" t="str">
            <v>824</v>
          </cell>
          <cell r="H537" t="str">
            <v>2031</v>
          </cell>
          <cell r="I537" t="str">
            <v>20</v>
          </cell>
          <cell r="J537" t="str">
            <v xml:space="preserve"> </v>
          </cell>
          <cell r="K537" t="str">
            <v>BATI</v>
          </cell>
          <cell r="L537" t="str">
            <v>2014</v>
          </cell>
          <cell r="M537">
            <v>40000</v>
          </cell>
          <cell r="N537">
            <v>40000</v>
          </cell>
          <cell r="O537">
            <v>58006</v>
          </cell>
          <cell r="P537">
            <v>138006</v>
          </cell>
          <cell r="Q537">
            <v>0</v>
          </cell>
          <cell r="R537">
            <v>51894.86</v>
          </cell>
          <cell r="S537">
            <v>0</v>
          </cell>
          <cell r="T537" t="str">
            <v>2018- -12SV001-824-2031-20- -BATI</v>
          </cell>
        </row>
        <row r="538">
          <cell r="A538" t="str">
            <v>21</v>
          </cell>
          <cell r="B538" t="str">
            <v>D</v>
          </cell>
          <cell r="C538" t="str">
            <v>R</v>
          </cell>
          <cell r="D538" t="str">
            <v>I</v>
          </cell>
          <cell r="E538" t="str">
            <v xml:space="preserve"> </v>
          </cell>
          <cell r="F538" t="str">
            <v>12SV001</v>
          </cell>
          <cell r="G538" t="str">
            <v>824</v>
          </cell>
          <cell r="H538" t="str">
            <v>2031</v>
          </cell>
          <cell r="I538" t="str">
            <v>20</v>
          </cell>
          <cell r="J538" t="str">
            <v xml:space="preserve"> </v>
          </cell>
          <cell r="K538" t="str">
            <v>BATI</v>
          </cell>
          <cell r="L538" t="str">
            <v>2015</v>
          </cell>
          <cell r="M538">
            <v>0</v>
          </cell>
          <cell r="N538">
            <v>0</v>
          </cell>
          <cell r="O538">
            <v>84023.33</v>
          </cell>
          <cell r="P538">
            <v>84023.33</v>
          </cell>
          <cell r="Q538">
            <v>0</v>
          </cell>
          <cell r="R538">
            <v>19200</v>
          </cell>
          <cell r="S538">
            <v>0</v>
          </cell>
          <cell r="T538" t="str">
            <v>2018- -12SV001-824-2031-20- -BATI</v>
          </cell>
        </row>
        <row r="539">
          <cell r="A539" t="str">
            <v>21</v>
          </cell>
          <cell r="B539" t="str">
            <v>D</v>
          </cell>
          <cell r="C539" t="str">
            <v>R</v>
          </cell>
          <cell r="D539" t="str">
            <v>I</v>
          </cell>
          <cell r="E539" t="str">
            <v xml:space="preserve"> </v>
          </cell>
          <cell r="F539" t="str">
            <v>12SV001</v>
          </cell>
          <cell r="G539" t="str">
            <v>824</v>
          </cell>
          <cell r="H539" t="str">
            <v>2031</v>
          </cell>
          <cell r="I539" t="str">
            <v>20</v>
          </cell>
          <cell r="J539" t="str">
            <v xml:space="preserve"> </v>
          </cell>
          <cell r="K539" t="str">
            <v>BATI</v>
          </cell>
          <cell r="L539" t="str">
            <v>2016</v>
          </cell>
          <cell r="M539">
            <v>0</v>
          </cell>
          <cell r="N539">
            <v>0</v>
          </cell>
          <cell r="O539">
            <v>64606</v>
          </cell>
          <cell r="P539">
            <v>64606</v>
          </cell>
          <cell r="Q539">
            <v>0</v>
          </cell>
          <cell r="R539">
            <v>0</v>
          </cell>
          <cell r="S539">
            <v>0</v>
          </cell>
          <cell r="T539" t="str">
            <v>2018- -12SV001-824-2031-20- -BATI</v>
          </cell>
        </row>
        <row r="540">
          <cell r="A540" t="str">
            <v>21</v>
          </cell>
          <cell r="B540" t="str">
            <v>D</v>
          </cell>
          <cell r="C540" t="str">
            <v>R</v>
          </cell>
          <cell r="D540" t="str">
            <v>I</v>
          </cell>
          <cell r="E540" t="str">
            <v xml:space="preserve"> </v>
          </cell>
          <cell r="F540" t="str">
            <v>12SV001</v>
          </cell>
          <cell r="G540" t="str">
            <v>824</v>
          </cell>
          <cell r="H540" t="str">
            <v>2031</v>
          </cell>
          <cell r="I540" t="str">
            <v>20</v>
          </cell>
          <cell r="J540" t="str">
            <v xml:space="preserve"> </v>
          </cell>
          <cell r="K540" t="str">
            <v>BATI</v>
          </cell>
          <cell r="L540" t="str">
            <v>2017</v>
          </cell>
          <cell r="M540">
            <v>0</v>
          </cell>
          <cell r="N540">
            <v>0</v>
          </cell>
          <cell r="O540">
            <v>64606</v>
          </cell>
          <cell r="P540">
            <v>64606</v>
          </cell>
          <cell r="Q540">
            <v>0</v>
          </cell>
          <cell r="R540">
            <v>0</v>
          </cell>
          <cell r="S540">
            <v>0</v>
          </cell>
          <cell r="T540" t="str">
            <v>2018- -12SV001-824-2031-20- -BATI</v>
          </cell>
        </row>
        <row r="541">
          <cell r="A541" t="str">
            <v>21</v>
          </cell>
          <cell r="B541" t="str">
            <v>D</v>
          </cell>
          <cell r="C541" t="str">
            <v>R</v>
          </cell>
          <cell r="D541" t="str">
            <v>I</v>
          </cell>
          <cell r="E541" t="str">
            <v xml:space="preserve"> </v>
          </cell>
          <cell r="F541" t="str">
            <v>12SV001</v>
          </cell>
          <cell r="G541" t="str">
            <v>824</v>
          </cell>
          <cell r="H541" t="str">
            <v>2031</v>
          </cell>
          <cell r="I541" t="str">
            <v>20</v>
          </cell>
          <cell r="J541" t="str">
            <v xml:space="preserve"> </v>
          </cell>
          <cell r="K541" t="str">
            <v>BATI</v>
          </cell>
          <cell r="L541" t="str">
            <v>2018</v>
          </cell>
          <cell r="M541">
            <v>0</v>
          </cell>
          <cell r="N541">
            <v>0</v>
          </cell>
          <cell r="O541">
            <v>53806</v>
          </cell>
          <cell r="P541">
            <v>0</v>
          </cell>
          <cell r="Q541">
            <v>-53806</v>
          </cell>
          <cell r="R541">
            <v>0</v>
          </cell>
          <cell r="S541">
            <v>0</v>
          </cell>
          <cell r="T541" t="str">
            <v>2018- -12SV001-824-2031-20- -BATI</v>
          </cell>
        </row>
        <row r="542">
          <cell r="A542" t="str">
            <v>21</v>
          </cell>
          <cell r="B542" t="str">
            <v>D</v>
          </cell>
          <cell r="C542" t="str">
            <v>R</v>
          </cell>
          <cell r="D542" t="str">
            <v>I</v>
          </cell>
          <cell r="E542" t="str">
            <v xml:space="preserve"> </v>
          </cell>
          <cell r="F542" t="str">
            <v>12SV001</v>
          </cell>
          <cell r="G542" t="str">
            <v>824</v>
          </cell>
          <cell r="H542" t="str">
            <v>2031</v>
          </cell>
          <cell r="I542" t="str">
            <v>20</v>
          </cell>
          <cell r="J542" t="str">
            <v xml:space="preserve"> </v>
          </cell>
          <cell r="K542" t="str">
            <v>URBA</v>
          </cell>
          <cell r="L542" t="str">
            <v>2014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9120</v>
          </cell>
          <cell r="S542">
            <v>0</v>
          </cell>
          <cell r="T542" t="str">
            <v>2018- -12SV001-824-2031-20- -URBA</v>
          </cell>
        </row>
        <row r="543">
          <cell r="A543" t="str">
            <v>21</v>
          </cell>
          <cell r="B543" t="str">
            <v>D</v>
          </cell>
          <cell r="C543" t="str">
            <v>R</v>
          </cell>
          <cell r="D543" t="str">
            <v>I</v>
          </cell>
          <cell r="E543" t="str">
            <v xml:space="preserve"> </v>
          </cell>
          <cell r="F543" t="str">
            <v>12SV001</v>
          </cell>
          <cell r="G543" t="str">
            <v>824</v>
          </cell>
          <cell r="H543" t="str">
            <v>2031</v>
          </cell>
          <cell r="I543" t="str">
            <v>20</v>
          </cell>
          <cell r="J543" t="str">
            <v xml:space="preserve"> </v>
          </cell>
          <cell r="K543" t="str">
            <v>URBA</v>
          </cell>
          <cell r="L543" t="str">
            <v>2015</v>
          </cell>
          <cell r="M543">
            <v>0</v>
          </cell>
          <cell r="N543">
            <v>0</v>
          </cell>
          <cell r="O543">
            <v>450</v>
          </cell>
          <cell r="P543">
            <v>450</v>
          </cell>
          <cell r="Q543">
            <v>0</v>
          </cell>
          <cell r="R543">
            <v>9000</v>
          </cell>
          <cell r="S543">
            <v>0</v>
          </cell>
          <cell r="T543" t="str">
            <v>2018- -12SV001-824-2031-20- -URBA</v>
          </cell>
        </row>
        <row r="544">
          <cell r="A544" t="str">
            <v>21</v>
          </cell>
          <cell r="B544" t="str">
            <v>D</v>
          </cell>
          <cell r="C544" t="str">
            <v>R</v>
          </cell>
          <cell r="D544" t="str">
            <v>I</v>
          </cell>
          <cell r="E544" t="str">
            <v xml:space="preserve"> </v>
          </cell>
          <cell r="F544" t="str">
            <v>12SV001</v>
          </cell>
          <cell r="G544" t="str">
            <v>824</v>
          </cell>
          <cell r="H544" t="str">
            <v>2031</v>
          </cell>
          <cell r="I544" t="str">
            <v>20</v>
          </cell>
          <cell r="J544" t="str">
            <v xml:space="preserve"> </v>
          </cell>
          <cell r="K544" t="str">
            <v>URBA</v>
          </cell>
          <cell r="L544" t="str">
            <v>2016</v>
          </cell>
          <cell r="M544">
            <v>0</v>
          </cell>
          <cell r="N544">
            <v>0</v>
          </cell>
          <cell r="O544">
            <v>450</v>
          </cell>
          <cell r="P544">
            <v>450</v>
          </cell>
          <cell r="Q544">
            <v>0</v>
          </cell>
          <cell r="R544">
            <v>0</v>
          </cell>
          <cell r="S544">
            <v>0</v>
          </cell>
          <cell r="T544" t="str">
            <v>2018- -12SV001-824-2031-20- -URBA</v>
          </cell>
        </row>
        <row r="545">
          <cell r="A545" t="str">
            <v>21</v>
          </cell>
          <cell r="B545" t="str">
            <v>D</v>
          </cell>
          <cell r="C545" t="str">
            <v>R</v>
          </cell>
          <cell r="D545" t="str">
            <v>I</v>
          </cell>
          <cell r="E545" t="str">
            <v xml:space="preserve"> </v>
          </cell>
          <cell r="F545" t="str">
            <v>12SV001</v>
          </cell>
          <cell r="G545" t="str">
            <v>824</v>
          </cell>
          <cell r="H545" t="str">
            <v>2031</v>
          </cell>
          <cell r="I545" t="str">
            <v>20</v>
          </cell>
          <cell r="J545" t="str">
            <v xml:space="preserve"> </v>
          </cell>
          <cell r="K545" t="str">
            <v>URBA</v>
          </cell>
          <cell r="L545" t="str">
            <v>2017</v>
          </cell>
          <cell r="M545">
            <v>0</v>
          </cell>
          <cell r="N545">
            <v>0</v>
          </cell>
          <cell r="O545">
            <v>450</v>
          </cell>
          <cell r="P545">
            <v>450</v>
          </cell>
          <cell r="Q545">
            <v>0</v>
          </cell>
          <cell r="R545">
            <v>0</v>
          </cell>
          <cell r="S545">
            <v>0</v>
          </cell>
          <cell r="T545" t="str">
            <v>2018- -12SV001-824-2031-20- -URBA</v>
          </cell>
        </row>
        <row r="546">
          <cell r="A546" t="str">
            <v>21</v>
          </cell>
          <cell r="B546" t="str">
            <v>D</v>
          </cell>
          <cell r="C546" t="str">
            <v>R</v>
          </cell>
          <cell r="D546" t="str">
            <v>I</v>
          </cell>
          <cell r="E546" t="str">
            <v xml:space="preserve"> </v>
          </cell>
          <cell r="F546" t="str">
            <v>12SV001</v>
          </cell>
          <cell r="G546" t="str">
            <v>824</v>
          </cell>
          <cell r="H546" t="str">
            <v>2031</v>
          </cell>
          <cell r="I546" t="str">
            <v>20</v>
          </cell>
          <cell r="J546" t="str">
            <v xml:space="preserve"> </v>
          </cell>
          <cell r="K546" t="str">
            <v>URBA</v>
          </cell>
          <cell r="L546" t="str">
            <v>2018</v>
          </cell>
          <cell r="M546">
            <v>0</v>
          </cell>
          <cell r="N546">
            <v>4200</v>
          </cell>
          <cell r="O546">
            <v>450</v>
          </cell>
          <cell r="P546">
            <v>58456</v>
          </cell>
          <cell r="Q546">
            <v>53806</v>
          </cell>
          <cell r="R546">
            <v>0</v>
          </cell>
          <cell r="S546">
            <v>49650</v>
          </cell>
          <cell r="T546" t="str">
            <v>2018- -12SV001-824-2031-20- -URBA</v>
          </cell>
        </row>
        <row r="547">
          <cell r="A547" t="str">
            <v>21</v>
          </cell>
          <cell r="B547" t="str">
            <v>D</v>
          </cell>
          <cell r="C547" t="str">
            <v>R</v>
          </cell>
          <cell r="D547" t="str">
            <v>I</v>
          </cell>
          <cell r="E547" t="str">
            <v xml:space="preserve"> </v>
          </cell>
          <cell r="F547" t="str">
            <v>12SV001</v>
          </cell>
          <cell r="G547" t="str">
            <v>824</v>
          </cell>
          <cell r="H547" t="str">
            <v>2033</v>
          </cell>
          <cell r="I547" t="str">
            <v>20</v>
          </cell>
          <cell r="J547" t="str">
            <v>POLEGARE</v>
          </cell>
          <cell r="K547" t="str">
            <v>BATI</v>
          </cell>
          <cell r="L547" t="str">
            <v>2014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154.44</v>
          </cell>
          <cell r="S547">
            <v>0</v>
          </cell>
          <cell r="T547" t="str">
            <v>2018- -12SV001-824-2033-20-POLEGARE-BATI</v>
          </cell>
        </row>
        <row r="548">
          <cell r="A548" t="str">
            <v>21</v>
          </cell>
          <cell r="B548" t="str">
            <v>D</v>
          </cell>
          <cell r="C548" t="str">
            <v>R</v>
          </cell>
          <cell r="D548" t="str">
            <v>I</v>
          </cell>
          <cell r="E548" t="str">
            <v xml:space="preserve"> </v>
          </cell>
          <cell r="F548" t="str">
            <v>13BA006</v>
          </cell>
          <cell r="G548" t="str">
            <v>822</v>
          </cell>
          <cell r="H548" t="str">
            <v>2031</v>
          </cell>
          <cell r="I548" t="str">
            <v>20</v>
          </cell>
          <cell r="J548" t="str">
            <v xml:space="preserve"> </v>
          </cell>
          <cell r="K548" t="str">
            <v>EXTE</v>
          </cell>
          <cell r="L548" t="str">
            <v>2014</v>
          </cell>
          <cell r="M548">
            <v>0</v>
          </cell>
          <cell r="N548">
            <v>0</v>
          </cell>
          <cell r="O548">
            <v>6749.73</v>
          </cell>
          <cell r="P548">
            <v>6749.73</v>
          </cell>
          <cell r="Q548">
            <v>0</v>
          </cell>
          <cell r="R548">
            <v>4624.21</v>
          </cell>
          <cell r="S548">
            <v>0</v>
          </cell>
          <cell r="T548" t="str">
            <v>2018- -13BA006-822-2031-20- -EXTE</v>
          </cell>
        </row>
        <row r="549">
          <cell r="A549" t="str">
            <v>21</v>
          </cell>
          <cell r="B549" t="str">
            <v>D</v>
          </cell>
          <cell r="C549" t="str">
            <v>R</v>
          </cell>
          <cell r="D549" t="str">
            <v>I</v>
          </cell>
          <cell r="E549" t="str">
            <v xml:space="preserve"> </v>
          </cell>
          <cell r="F549" t="str">
            <v>13BA006</v>
          </cell>
          <cell r="G549" t="str">
            <v>822</v>
          </cell>
          <cell r="H549" t="str">
            <v>2031</v>
          </cell>
          <cell r="I549" t="str">
            <v>20</v>
          </cell>
          <cell r="J549" t="str">
            <v xml:space="preserve"> </v>
          </cell>
          <cell r="K549" t="str">
            <v>EXTE</v>
          </cell>
          <cell r="L549" t="str">
            <v>2015</v>
          </cell>
          <cell r="M549">
            <v>0</v>
          </cell>
          <cell r="N549">
            <v>0</v>
          </cell>
          <cell r="O549">
            <v>2140.94</v>
          </cell>
          <cell r="P549">
            <v>2140.94</v>
          </cell>
          <cell r="Q549">
            <v>0</v>
          </cell>
          <cell r="R549">
            <v>2223.2800000000002</v>
          </cell>
          <cell r="S549">
            <v>0</v>
          </cell>
          <cell r="T549" t="str">
            <v>2018- -13BA006-822-2031-20- -EXTE</v>
          </cell>
        </row>
        <row r="550">
          <cell r="A550" t="str">
            <v>21</v>
          </cell>
          <cell r="B550" t="str">
            <v>D</v>
          </cell>
          <cell r="C550" t="str">
            <v>R</v>
          </cell>
          <cell r="D550" t="str">
            <v>I</v>
          </cell>
          <cell r="E550" t="str">
            <v xml:space="preserve"> </v>
          </cell>
          <cell r="F550" t="str">
            <v>13FA003</v>
          </cell>
          <cell r="G550" t="str">
            <v>020</v>
          </cell>
          <cell r="H550" t="str">
            <v>2051</v>
          </cell>
          <cell r="I550" t="str">
            <v>20</v>
          </cell>
          <cell r="J550" t="str">
            <v xml:space="preserve"> </v>
          </cell>
          <cell r="K550" t="str">
            <v>DSI</v>
          </cell>
          <cell r="L550" t="str">
            <v>2014</v>
          </cell>
          <cell r="M550">
            <v>0</v>
          </cell>
          <cell r="N550">
            <v>0</v>
          </cell>
          <cell r="O550">
            <v>15865.62</v>
          </cell>
          <cell r="P550">
            <v>15865.62</v>
          </cell>
          <cell r="Q550">
            <v>0</v>
          </cell>
          <cell r="R550">
            <v>10861.1</v>
          </cell>
          <cell r="S550">
            <v>0</v>
          </cell>
          <cell r="T550" t="str">
            <v>2018- -13FA003-020-2051-20- -DSI</v>
          </cell>
        </row>
        <row r="551">
          <cell r="A551" t="str">
            <v>21</v>
          </cell>
          <cell r="B551" t="str">
            <v>D</v>
          </cell>
          <cell r="C551" t="str">
            <v>R</v>
          </cell>
          <cell r="D551" t="str">
            <v>I</v>
          </cell>
          <cell r="E551" t="str">
            <v xml:space="preserve"> </v>
          </cell>
          <cell r="F551" t="str">
            <v>13FA004</v>
          </cell>
          <cell r="G551" t="str">
            <v>020</v>
          </cell>
          <cell r="H551" t="str">
            <v>2051</v>
          </cell>
          <cell r="I551" t="str">
            <v>20</v>
          </cell>
          <cell r="J551" t="str">
            <v xml:space="preserve"> </v>
          </cell>
          <cell r="K551" t="str">
            <v>DSI</v>
          </cell>
          <cell r="L551" t="str">
            <v>2014</v>
          </cell>
          <cell r="M551">
            <v>0</v>
          </cell>
          <cell r="N551">
            <v>0</v>
          </cell>
          <cell r="O551">
            <v>75137.19</v>
          </cell>
          <cell r="P551">
            <v>75137.19</v>
          </cell>
          <cell r="Q551">
            <v>0</v>
          </cell>
          <cell r="R551">
            <v>68773.850000000006</v>
          </cell>
          <cell r="S551">
            <v>0</v>
          </cell>
          <cell r="T551" t="str">
            <v>2018- -13FA004-020-2051-20- -DSI</v>
          </cell>
        </row>
        <row r="552">
          <cell r="A552" t="str">
            <v>21</v>
          </cell>
          <cell r="B552" t="str">
            <v>D</v>
          </cell>
          <cell r="C552" t="str">
            <v>R</v>
          </cell>
          <cell r="D552" t="str">
            <v>I</v>
          </cell>
          <cell r="E552" t="str">
            <v xml:space="preserve"> </v>
          </cell>
          <cell r="F552" t="str">
            <v>13FA004</v>
          </cell>
          <cell r="G552" t="str">
            <v>020</v>
          </cell>
          <cell r="H552" t="str">
            <v>2051</v>
          </cell>
          <cell r="I552" t="str">
            <v>20</v>
          </cell>
          <cell r="J552" t="str">
            <v xml:space="preserve"> </v>
          </cell>
          <cell r="K552" t="str">
            <v>DSI</v>
          </cell>
          <cell r="L552" t="str">
            <v>2015</v>
          </cell>
          <cell r="M552">
            <v>0</v>
          </cell>
          <cell r="N552">
            <v>0</v>
          </cell>
          <cell r="O552">
            <v>8882.23</v>
          </cell>
          <cell r="P552">
            <v>8882.23</v>
          </cell>
          <cell r="Q552">
            <v>0</v>
          </cell>
          <cell r="R552">
            <v>2148.9</v>
          </cell>
          <cell r="S552">
            <v>0</v>
          </cell>
          <cell r="T552" t="str">
            <v>2018- -13FA004-020-2051-20- -DSI</v>
          </cell>
        </row>
        <row r="553">
          <cell r="A553" t="str">
            <v>21</v>
          </cell>
          <cell r="B553" t="str">
            <v>D</v>
          </cell>
          <cell r="C553" t="str">
            <v>R</v>
          </cell>
          <cell r="D553" t="str">
            <v>I</v>
          </cell>
          <cell r="E553" t="str">
            <v xml:space="preserve"> </v>
          </cell>
          <cell r="F553" t="str">
            <v>13FA004</v>
          </cell>
          <cell r="G553" t="str">
            <v>020</v>
          </cell>
          <cell r="H553" t="str">
            <v>2051</v>
          </cell>
          <cell r="I553" t="str">
            <v>20</v>
          </cell>
          <cell r="J553" t="str">
            <v xml:space="preserve"> </v>
          </cell>
          <cell r="K553" t="str">
            <v>DSI</v>
          </cell>
          <cell r="L553" t="str">
            <v>2016</v>
          </cell>
          <cell r="M553">
            <v>0</v>
          </cell>
          <cell r="N553">
            <v>0</v>
          </cell>
          <cell r="O553">
            <v>6740.49</v>
          </cell>
          <cell r="P553">
            <v>6740.49</v>
          </cell>
          <cell r="Q553">
            <v>0</v>
          </cell>
          <cell r="R553">
            <v>0</v>
          </cell>
          <cell r="S553">
            <v>0</v>
          </cell>
          <cell r="T553" t="str">
            <v>2018- -13FA004-020-2051-20- -DSI</v>
          </cell>
        </row>
        <row r="554">
          <cell r="A554" t="str">
            <v>21</v>
          </cell>
          <cell r="B554" t="str">
            <v>D</v>
          </cell>
          <cell r="C554" t="str">
            <v>R</v>
          </cell>
          <cell r="D554" t="str">
            <v>I</v>
          </cell>
          <cell r="E554" t="str">
            <v xml:space="preserve"> </v>
          </cell>
          <cell r="F554" t="str">
            <v>13TK001</v>
          </cell>
          <cell r="G554" t="str">
            <v>823</v>
          </cell>
          <cell r="H554" t="str">
            <v>2033</v>
          </cell>
          <cell r="I554" t="str">
            <v>20</v>
          </cell>
          <cell r="J554" t="str">
            <v xml:space="preserve"> </v>
          </cell>
          <cell r="K554" t="str">
            <v>BATI</v>
          </cell>
          <cell r="L554" t="str">
            <v>2014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2055.96</v>
          </cell>
          <cell r="S554">
            <v>0</v>
          </cell>
          <cell r="T554" t="str">
            <v>2018- -13TK001-823-2033-20- -BATI</v>
          </cell>
        </row>
        <row r="555">
          <cell r="A555" t="str">
            <v>21</v>
          </cell>
          <cell r="B555" t="str">
            <v>D</v>
          </cell>
          <cell r="C555" t="str">
            <v>R</v>
          </cell>
          <cell r="D555" t="str">
            <v>I</v>
          </cell>
          <cell r="E555" t="str">
            <v xml:space="preserve"> </v>
          </cell>
          <cell r="F555" t="str">
            <v>13TN001</v>
          </cell>
          <cell r="G555" t="str">
            <v>324</v>
          </cell>
          <cell r="H555" t="str">
            <v>2051</v>
          </cell>
          <cell r="I555" t="str">
            <v>20</v>
          </cell>
          <cell r="J555" t="str">
            <v xml:space="preserve"> </v>
          </cell>
          <cell r="K555" t="str">
            <v>DEA</v>
          </cell>
          <cell r="L555" t="str">
            <v>2014</v>
          </cell>
          <cell r="M555">
            <v>0</v>
          </cell>
          <cell r="N555">
            <v>0</v>
          </cell>
          <cell r="O555">
            <v>18904.400000000001</v>
          </cell>
          <cell r="P555">
            <v>18904.400000000001</v>
          </cell>
          <cell r="Q555">
            <v>0</v>
          </cell>
          <cell r="R555">
            <v>18903</v>
          </cell>
          <cell r="S555">
            <v>0</v>
          </cell>
          <cell r="T555" t="str">
            <v>2018- -13TN001-324-2051-20- -DEA</v>
          </cell>
        </row>
        <row r="556">
          <cell r="A556" t="str">
            <v>21</v>
          </cell>
          <cell r="B556" t="str">
            <v>D</v>
          </cell>
          <cell r="C556" t="str">
            <v>R</v>
          </cell>
          <cell r="D556" t="str">
            <v>I</v>
          </cell>
          <cell r="E556" t="str">
            <v xml:space="preserve"> </v>
          </cell>
          <cell r="F556" t="str">
            <v>13TR001</v>
          </cell>
          <cell r="G556" t="str">
            <v>824</v>
          </cell>
          <cell r="H556" t="str">
            <v>2031</v>
          </cell>
          <cell r="I556" t="str">
            <v>20</v>
          </cell>
          <cell r="J556" t="str">
            <v xml:space="preserve"> </v>
          </cell>
          <cell r="K556" t="str">
            <v>EXTE</v>
          </cell>
          <cell r="L556" t="str">
            <v>2014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2870.4</v>
          </cell>
          <cell r="S556">
            <v>0</v>
          </cell>
          <cell r="T556" t="str">
            <v>2018- -13TR001-824-2031-20- -EXTE</v>
          </cell>
        </row>
        <row r="557">
          <cell r="A557" t="str">
            <v>21</v>
          </cell>
          <cell r="B557" t="str">
            <v>D</v>
          </cell>
          <cell r="C557" t="str">
            <v>R</v>
          </cell>
          <cell r="D557" t="str">
            <v>I</v>
          </cell>
          <cell r="E557" t="str">
            <v xml:space="preserve"> </v>
          </cell>
          <cell r="F557" t="str">
            <v>14AF005</v>
          </cell>
          <cell r="G557" t="str">
            <v>30</v>
          </cell>
          <cell r="H557" t="str">
            <v>2031</v>
          </cell>
          <cell r="I557" t="str">
            <v>20</v>
          </cell>
          <cell r="J557" t="str">
            <v xml:space="preserve"> </v>
          </cell>
          <cell r="K557" t="str">
            <v>BATI</v>
          </cell>
          <cell r="L557" t="str">
            <v>2014</v>
          </cell>
          <cell r="M557">
            <v>0</v>
          </cell>
          <cell r="N557">
            <v>20000</v>
          </cell>
          <cell r="O557">
            <v>0</v>
          </cell>
          <cell r="P557">
            <v>20000</v>
          </cell>
          <cell r="Q557">
            <v>0</v>
          </cell>
          <cell r="R557">
            <v>19406.400000000001</v>
          </cell>
          <cell r="S557">
            <v>0</v>
          </cell>
          <cell r="T557" t="str">
            <v>2018- -14AF005-30-2031-20- -BATI</v>
          </cell>
        </row>
        <row r="558">
          <cell r="A558" t="str">
            <v>21</v>
          </cell>
          <cell r="B558" t="str">
            <v>D</v>
          </cell>
          <cell r="C558" t="str">
            <v>R</v>
          </cell>
          <cell r="D558" t="str">
            <v>I</v>
          </cell>
          <cell r="E558" t="str">
            <v xml:space="preserve"> </v>
          </cell>
          <cell r="F558" t="str">
            <v>14AL003</v>
          </cell>
          <cell r="G558" t="str">
            <v>324</v>
          </cell>
          <cell r="H558" t="str">
            <v>2033</v>
          </cell>
          <cell r="I558" t="str">
            <v>20</v>
          </cell>
          <cell r="J558" t="str">
            <v xml:space="preserve"> </v>
          </cell>
          <cell r="K558" t="str">
            <v>BATI</v>
          </cell>
          <cell r="L558" t="str">
            <v>2014</v>
          </cell>
          <cell r="M558">
            <v>0</v>
          </cell>
          <cell r="N558">
            <v>0</v>
          </cell>
          <cell r="O558">
            <v>0</v>
          </cell>
          <cell r="P558">
            <v>5000</v>
          </cell>
          <cell r="Q558">
            <v>0</v>
          </cell>
          <cell r="R558">
            <v>6119.64</v>
          </cell>
          <cell r="S558">
            <v>0</v>
          </cell>
          <cell r="T558" t="str">
            <v>2018- -14AL003-324-2033-20- -BATI</v>
          </cell>
        </row>
        <row r="559">
          <cell r="A559" t="str">
            <v>21</v>
          </cell>
          <cell r="B559" t="str">
            <v>D</v>
          </cell>
          <cell r="C559" t="str">
            <v>R</v>
          </cell>
          <cell r="D559" t="str">
            <v>I</v>
          </cell>
          <cell r="E559" t="str">
            <v xml:space="preserve"> </v>
          </cell>
          <cell r="F559" t="str">
            <v>14AO002</v>
          </cell>
          <cell r="G559" t="str">
            <v>020</v>
          </cell>
          <cell r="H559" t="str">
            <v>2051</v>
          </cell>
          <cell r="I559" t="str">
            <v>20</v>
          </cell>
          <cell r="J559" t="str">
            <v xml:space="preserve"> </v>
          </cell>
          <cell r="K559" t="str">
            <v>DSI</v>
          </cell>
          <cell r="L559" t="str">
            <v>2014</v>
          </cell>
          <cell r="M559">
            <v>0</v>
          </cell>
          <cell r="N559">
            <v>0</v>
          </cell>
          <cell r="O559">
            <v>0</v>
          </cell>
          <cell r="P559">
            <v>2100</v>
          </cell>
          <cell r="Q559">
            <v>0</v>
          </cell>
          <cell r="R559">
            <v>2100</v>
          </cell>
          <cell r="S559">
            <v>0</v>
          </cell>
          <cell r="T559" t="str">
            <v>2018- -14AO002-020-2051-20- -DSI</v>
          </cell>
        </row>
        <row r="560">
          <cell r="A560" t="str">
            <v>21</v>
          </cell>
          <cell r="B560" t="str">
            <v>D</v>
          </cell>
          <cell r="C560" t="str">
            <v>R</v>
          </cell>
          <cell r="D560" t="str">
            <v>I</v>
          </cell>
          <cell r="E560" t="str">
            <v xml:space="preserve"> </v>
          </cell>
          <cell r="F560" t="str">
            <v>14BA008</v>
          </cell>
          <cell r="G560" t="str">
            <v>822</v>
          </cell>
          <cell r="H560" t="str">
            <v>2031</v>
          </cell>
          <cell r="I560" t="str">
            <v>20</v>
          </cell>
          <cell r="J560" t="str">
            <v xml:space="preserve"> </v>
          </cell>
          <cell r="K560" t="str">
            <v>EXTE</v>
          </cell>
          <cell r="L560" t="str">
            <v>2014</v>
          </cell>
          <cell r="M560">
            <v>20000</v>
          </cell>
          <cell r="N560">
            <v>0</v>
          </cell>
          <cell r="O560">
            <v>0</v>
          </cell>
          <cell r="P560">
            <v>26000</v>
          </cell>
          <cell r="Q560">
            <v>0</v>
          </cell>
          <cell r="R560">
            <v>16197.68</v>
          </cell>
          <cell r="S560">
            <v>0</v>
          </cell>
          <cell r="T560" t="str">
            <v>2018- -14BA008-822-2031-20- -EXTE</v>
          </cell>
        </row>
        <row r="561">
          <cell r="A561" t="str">
            <v>21</v>
          </cell>
          <cell r="B561" t="str">
            <v>D</v>
          </cell>
          <cell r="C561" t="str">
            <v>R</v>
          </cell>
          <cell r="D561" t="str">
            <v>I</v>
          </cell>
          <cell r="E561" t="str">
            <v xml:space="preserve"> </v>
          </cell>
          <cell r="F561" t="str">
            <v>14BB002</v>
          </cell>
          <cell r="G561" t="str">
            <v>814</v>
          </cell>
          <cell r="H561" t="str">
            <v>2033</v>
          </cell>
          <cell r="I561" t="str">
            <v>20</v>
          </cell>
          <cell r="J561" t="str">
            <v xml:space="preserve"> </v>
          </cell>
          <cell r="K561" t="str">
            <v>EXTE</v>
          </cell>
          <cell r="L561" t="str">
            <v>2014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811.88</v>
          </cell>
          <cell r="S561">
            <v>0</v>
          </cell>
          <cell r="T561" t="str">
            <v>2018- -14BB002-814-2033-20- -EXTE</v>
          </cell>
        </row>
        <row r="562">
          <cell r="A562" t="str">
            <v>21</v>
          </cell>
          <cell r="B562" t="str">
            <v>D</v>
          </cell>
          <cell r="C562" t="str">
            <v>R</v>
          </cell>
          <cell r="D562" t="str">
            <v>I</v>
          </cell>
          <cell r="E562" t="str">
            <v xml:space="preserve"> </v>
          </cell>
          <cell r="F562" t="str">
            <v>14BC001</v>
          </cell>
          <cell r="G562" t="str">
            <v>822</v>
          </cell>
          <cell r="H562" t="str">
            <v>2031</v>
          </cell>
          <cell r="I562" t="str">
            <v>20</v>
          </cell>
          <cell r="J562" t="str">
            <v xml:space="preserve"> </v>
          </cell>
          <cell r="K562" t="str">
            <v>SIG</v>
          </cell>
          <cell r="L562" t="str">
            <v>2014</v>
          </cell>
          <cell r="M562">
            <v>3750</v>
          </cell>
          <cell r="N562">
            <v>0</v>
          </cell>
          <cell r="O562">
            <v>0</v>
          </cell>
          <cell r="P562">
            <v>3750</v>
          </cell>
          <cell r="Q562">
            <v>0</v>
          </cell>
          <cell r="R562">
            <v>0</v>
          </cell>
          <cell r="S562">
            <v>0</v>
          </cell>
          <cell r="T562" t="str">
            <v>2018- -14BC001-822-2031-20- -SIG</v>
          </cell>
        </row>
        <row r="563">
          <cell r="A563" t="str">
            <v>21</v>
          </cell>
          <cell r="B563" t="str">
            <v>D</v>
          </cell>
          <cell r="C563" t="str">
            <v>R</v>
          </cell>
          <cell r="D563" t="str">
            <v>I</v>
          </cell>
          <cell r="E563" t="str">
            <v xml:space="preserve"> </v>
          </cell>
          <cell r="F563" t="str">
            <v>14BC002</v>
          </cell>
          <cell r="G563" t="str">
            <v>822</v>
          </cell>
          <cell r="H563" t="str">
            <v>2031</v>
          </cell>
          <cell r="I563" t="str">
            <v>20</v>
          </cell>
          <cell r="J563" t="str">
            <v xml:space="preserve"> </v>
          </cell>
          <cell r="K563" t="str">
            <v>SIG</v>
          </cell>
          <cell r="L563" t="str">
            <v>2014</v>
          </cell>
          <cell r="M563">
            <v>10000</v>
          </cell>
          <cell r="N563">
            <v>0</v>
          </cell>
          <cell r="O563">
            <v>0</v>
          </cell>
          <cell r="P563">
            <v>10000</v>
          </cell>
          <cell r="Q563">
            <v>0</v>
          </cell>
          <cell r="R563">
            <v>0</v>
          </cell>
          <cell r="S563">
            <v>0</v>
          </cell>
          <cell r="T563" t="str">
            <v>2018- -14BC002-822-2031-20- -SIG</v>
          </cell>
        </row>
        <row r="564">
          <cell r="A564" t="str">
            <v>21</v>
          </cell>
          <cell r="B564" t="str">
            <v>D</v>
          </cell>
          <cell r="C564" t="str">
            <v>R</v>
          </cell>
          <cell r="D564" t="str">
            <v>I</v>
          </cell>
          <cell r="E564" t="str">
            <v xml:space="preserve"> </v>
          </cell>
          <cell r="F564" t="str">
            <v>14BC003</v>
          </cell>
          <cell r="G564" t="str">
            <v>822</v>
          </cell>
          <cell r="H564" t="str">
            <v>2031</v>
          </cell>
          <cell r="I564" t="str">
            <v>20</v>
          </cell>
          <cell r="J564" t="str">
            <v xml:space="preserve"> </v>
          </cell>
          <cell r="K564" t="str">
            <v>SIG</v>
          </cell>
          <cell r="L564" t="str">
            <v>2014</v>
          </cell>
          <cell r="M564">
            <v>10000</v>
          </cell>
          <cell r="N564">
            <v>0</v>
          </cell>
          <cell r="O564">
            <v>0</v>
          </cell>
          <cell r="P564">
            <v>10000</v>
          </cell>
          <cell r="Q564">
            <v>0</v>
          </cell>
          <cell r="R564">
            <v>0</v>
          </cell>
          <cell r="S564">
            <v>0</v>
          </cell>
          <cell r="T564" t="str">
            <v>2018- -14BC003-822-2031-20- -SIG</v>
          </cell>
        </row>
        <row r="565">
          <cell r="A565" t="str">
            <v>21</v>
          </cell>
          <cell r="B565" t="str">
            <v>D</v>
          </cell>
          <cell r="C565" t="str">
            <v>R</v>
          </cell>
          <cell r="D565" t="str">
            <v>I</v>
          </cell>
          <cell r="E565" t="str">
            <v xml:space="preserve"> </v>
          </cell>
          <cell r="F565" t="str">
            <v>14BC004</v>
          </cell>
          <cell r="G565" t="str">
            <v>822</v>
          </cell>
          <cell r="H565" t="str">
            <v>2031</v>
          </cell>
          <cell r="I565" t="str">
            <v>20</v>
          </cell>
          <cell r="J565" t="str">
            <v xml:space="preserve"> </v>
          </cell>
          <cell r="K565" t="str">
            <v>SIG</v>
          </cell>
          <cell r="L565" t="str">
            <v>2014</v>
          </cell>
          <cell r="M565">
            <v>10000</v>
          </cell>
          <cell r="N565">
            <v>0</v>
          </cell>
          <cell r="O565">
            <v>0</v>
          </cell>
          <cell r="P565">
            <v>10000</v>
          </cell>
          <cell r="Q565">
            <v>0</v>
          </cell>
          <cell r="R565">
            <v>0</v>
          </cell>
          <cell r="S565">
            <v>0</v>
          </cell>
          <cell r="T565" t="str">
            <v>2018- -14BC004-822-2031-20- -SIG</v>
          </cell>
        </row>
        <row r="566">
          <cell r="A566" t="str">
            <v>21</v>
          </cell>
          <cell r="B566" t="str">
            <v>D</v>
          </cell>
          <cell r="C566" t="str">
            <v>R</v>
          </cell>
          <cell r="D566" t="str">
            <v>I</v>
          </cell>
          <cell r="E566" t="str">
            <v xml:space="preserve"> </v>
          </cell>
          <cell r="F566" t="str">
            <v>14BC005</v>
          </cell>
          <cell r="G566" t="str">
            <v>822</v>
          </cell>
          <cell r="H566" t="str">
            <v>2031</v>
          </cell>
          <cell r="I566" t="str">
            <v>20</v>
          </cell>
          <cell r="J566" t="str">
            <v xml:space="preserve"> </v>
          </cell>
          <cell r="K566" t="str">
            <v>SIG</v>
          </cell>
          <cell r="L566" t="str">
            <v>2014</v>
          </cell>
          <cell r="M566">
            <v>45000</v>
          </cell>
          <cell r="N566">
            <v>0</v>
          </cell>
          <cell r="O566">
            <v>0</v>
          </cell>
          <cell r="P566">
            <v>45000</v>
          </cell>
          <cell r="Q566">
            <v>0</v>
          </cell>
          <cell r="R566">
            <v>2517.9299999999998</v>
          </cell>
          <cell r="S566">
            <v>0</v>
          </cell>
          <cell r="T566" t="str">
            <v>2018- -14BC005-822-2031-20- -SIG</v>
          </cell>
        </row>
        <row r="567">
          <cell r="A567" t="str">
            <v>21</v>
          </cell>
          <cell r="B567" t="str">
            <v>D</v>
          </cell>
          <cell r="C567" t="str">
            <v>R</v>
          </cell>
          <cell r="D567" t="str">
            <v>I</v>
          </cell>
          <cell r="E567" t="str">
            <v xml:space="preserve"> </v>
          </cell>
          <cell r="F567" t="str">
            <v>14BC005</v>
          </cell>
          <cell r="G567" t="str">
            <v>822</v>
          </cell>
          <cell r="H567" t="str">
            <v>2031</v>
          </cell>
          <cell r="I567" t="str">
            <v>20</v>
          </cell>
          <cell r="J567" t="str">
            <v xml:space="preserve"> </v>
          </cell>
          <cell r="K567" t="str">
            <v>SIG</v>
          </cell>
          <cell r="L567" t="str">
            <v>2015</v>
          </cell>
          <cell r="M567">
            <v>0</v>
          </cell>
          <cell r="N567">
            <v>0</v>
          </cell>
          <cell r="O567">
            <v>39443.910000000003</v>
          </cell>
          <cell r="P567">
            <v>39443.910000000003</v>
          </cell>
          <cell r="Q567">
            <v>0</v>
          </cell>
          <cell r="R567">
            <v>39570.22</v>
          </cell>
          <cell r="S567">
            <v>0</v>
          </cell>
          <cell r="T567" t="str">
            <v>2018- -14BC005-822-2031-20- -SIG</v>
          </cell>
        </row>
        <row r="568">
          <cell r="A568" t="str">
            <v>21</v>
          </cell>
          <cell r="B568" t="str">
            <v>D</v>
          </cell>
          <cell r="C568" t="str">
            <v>R</v>
          </cell>
          <cell r="D568" t="str">
            <v>I</v>
          </cell>
          <cell r="E568" t="str">
            <v xml:space="preserve"> </v>
          </cell>
          <cell r="F568" t="str">
            <v>14DA001A</v>
          </cell>
          <cell r="G568" t="str">
            <v>020</v>
          </cell>
          <cell r="H568" t="str">
            <v>2033</v>
          </cell>
          <cell r="I568" t="str">
            <v>20</v>
          </cell>
          <cell r="J568" t="str">
            <v xml:space="preserve"> </v>
          </cell>
          <cell r="K568" t="str">
            <v>MECA</v>
          </cell>
          <cell r="L568" t="str">
            <v>2014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2194.56</v>
          </cell>
          <cell r="S568">
            <v>0</v>
          </cell>
          <cell r="T568" t="str">
            <v>2018- -14DA001A-020-2033-20- -MECA</v>
          </cell>
        </row>
        <row r="569">
          <cell r="A569" t="str">
            <v>21</v>
          </cell>
          <cell r="B569" t="str">
            <v>D</v>
          </cell>
          <cell r="C569" t="str">
            <v>R</v>
          </cell>
          <cell r="D569" t="str">
            <v>I</v>
          </cell>
          <cell r="E569" t="str">
            <v xml:space="preserve"> </v>
          </cell>
          <cell r="F569" t="str">
            <v>14DA003</v>
          </cell>
          <cell r="G569" t="str">
            <v>020</v>
          </cell>
          <cell r="H569" t="str">
            <v>2033</v>
          </cell>
          <cell r="I569" t="str">
            <v>20</v>
          </cell>
          <cell r="J569" t="str">
            <v xml:space="preserve"> </v>
          </cell>
          <cell r="K569" t="str">
            <v>MECA</v>
          </cell>
          <cell r="L569" t="str">
            <v>2015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1498.3</v>
          </cell>
          <cell r="S569">
            <v>0</v>
          </cell>
          <cell r="T569" t="str">
            <v>2018- -14DA003-020-2033-20- -MECA</v>
          </cell>
        </row>
        <row r="570">
          <cell r="A570" t="str">
            <v>21</v>
          </cell>
          <cell r="B570" t="str">
            <v>D</v>
          </cell>
          <cell r="C570" t="str">
            <v>R</v>
          </cell>
          <cell r="D570" t="str">
            <v>I</v>
          </cell>
          <cell r="E570" t="str">
            <v xml:space="preserve"> </v>
          </cell>
          <cell r="F570" t="str">
            <v>14DA012</v>
          </cell>
          <cell r="G570" t="str">
            <v>020</v>
          </cell>
          <cell r="H570" t="str">
            <v>2033</v>
          </cell>
          <cell r="I570" t="str">
            <v>20</v>
          </cell>
          <cell r="J570" t="str">
            <v xml:space="preserve"> </v>
          </cell>
          <cell r="K570" t="str">
            <v>ACHA</v>
          </cell>
          <cell r="L570" t="str">
            <v>2014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2123.2800000000002</v>
          </cell>
          <cell r="S570">
            <v>0</v>
          </cell>
          <cell r="T570" t="str">
            <v>2018- -14DA012-020-2033-20- -ACHA</v>
          </cell>
        </row>
        <row r="571">
          <cell r="A571" t="str">
            <v>21</v>
          </cell>
          <cell r="B571" t="str">
            <v>D</v>
          </cell>
          <cell r="C571" t="str">
            <v>R</v>
          </cell>
          <cell r="D571" t="str">
            <v>I</v>
          </cell>
          <cell r="E571" t="str">
            <v xml:space="preserve"> </v>
          </cell>
          <cell r="F571" t="str">
            <v>14DA012</v>
          </cell>
          <cell r="G571" t="str">
            <v>020</v>
          </cell>
          <cell r="H571" t="str">
            <v>2033</v>
          </cell>
          <cell r="I571" t="str">
            <v>20</v>
          </cell>
          <cell r="J571" t="str">
            <v xml:space="preserve"> </v>
          </cell>
          <cell r="K571" t="str">
            <v>ACHA</v>
          </cell>
          <cell r="L571" t="str">
            <v>2015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3186.05</v>
          </cell>
          <cell r="S571">
            <v>0</v>
          </cell>
          <cell r="T571" t="str">
            <v>2018- -14DA012-020-2033-20- -ACHA</v>
          </cell>
        </row>
        <row r="572">
          <cell r="A572" t="str">
            <v>21</v>
          </cell>
          <cell r="B572" t="str">
            <v>D</v>
          </cell>
          <cell r="C572" t="str">
            <v>R</v>
          </cell>
          <cell r="D572" t="str">
            <v>I</v>
          </cell>
          <cell r="E572" t="str">
            <v xml:space="preserve"> </v>
          </cell>
          <cell r="F572" t="str">
            <v>14ED002</v>
          </cell>
          <cell r="G572" t="str">
            <v>322</v>
          </cell>
          <cell r="H572" t="str">
            <v>2033</v>
          </cell>
          <cell r="I572" t="str">
            <v>20</v>
          </cell>
          <cell r="J572" t="str">
            <v xml:space="preserve"> </v>
          </cell>
          <cell r="K572" t="str">
            <v>MBA</v>
          </cell>
          <cell r="L572" t="str">
            <v>2014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1216.8</v>
          </cell>
          <cell r="S572">
            <v>0</v>
          </cell>
          <cell r="T572" t="str">
            <v>2018- -14ED002-322-2033-20- -MBA</v>
          </cell>
        </row>
        <row r="573">
          <cell r="A573" t="str">
            <v>21</v>
          </cell>
          <cell r="B573" t="str">
            <v>D</v>
          </cell>
          <cell r="C573" t="str">
            <v>R</v>
          </cell>
          <cell r="D573" t="str">
            <v>I</v>
          </cell>
          <cell r="E573" t="str">
            <v xml:space="preserve"> </v>
          </cell>
          <cell r="F573" t="str">
            <v>14EV001</v>
          </cell>
          <cell r="G573" t="str">
            <v>023</v>
          </cell>
          <cell r="H573" t="str">
            <v>2051</v>
          </cell>
          <cell r="I573" t="str">
            <v>20</v>
          </cell>
          <cell r="J573" t="str">
            <v xml:space="preserve"> </v>
          </cell>
          <cell r="K573" t="str">
            <v>COMM</v>
          </cell>
          <cell r="L573" t="str">
            <v>2014</v>
          </cell>
          <cell r="M573">
            <v>5000</v>
          </cell>
          <cell r="N573">
            <v>0</v>
          </cell>
          <cell r="O573">
            <v>0</v>
          </cell>
          <cell r="P573">
            <v>5000</v>
          </cell>
          <cell r="Q573">
            <v>0</v>
          </cell>
          <cell r="R573">
            <v>0</v>
          </cell>
          <cell r="S573">
            <v>0</v>
          </cell>
          <cell r="T573" t="str">
            <v>2018- -14EV001-023-2051-20- -COMM</v>
          </cell>
        </row>
        <row r="574">
          <cell r="A574" t="str">
            <v>21</v>
          </cell>
          <cell r="B574" t="str">
            <v>D</v>
          </cell>
          <cell r="C574" t="str">
            <v>R</v>
          </cell>
          <cell r="D574" t="str">
            <v>I</v>
          </cell>
          <cell r="E574" t="str">
            <v xml:space="preserve"> </v>
          </cell>
          <cell r="F574" t="str">
            <v>14EV002</v>
          </cell>
          <cell r="G574" t="str">
            <v>023</v>
          </cell>
          <cell r="H574" t="str">
            <v>2051</v>
          </cell>
          <cell r="I574" t="str">
            <v>20</v>
          </cell>
          <cell r="J574" t="str">
            <v xml:space="preserve"> </v>
          </cell>
          <cell r="K574" t="str">
            <v>COMM</v>
          </cell>
          <cell r="L574" t="str">
            <v>2014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7830</v>
          </cell>
          <cell r="S574">
            <v>0</v>
          </cell>
          <cell r="T574" t="str">
            <v>2018- -14EV002-023-2051-20- -COMM</v>
          </cell>
        </row>
        <row r="575">
          <cell r="A575" t="str">
            <v>21</v>
          </cell>
          <cell r="B575" t="str">
            <v>D</v>
          </cell>
          <cell r="C575" t="str">
            <v>R</v>
          </cell>
          <cell r="D575" t="str">
            <v>I</v>
          </cell>
          <cell r="E575" t="str">
            <v xml:space="preserve"> </v>
          </cell>
          <cell r="F575" t="str">
            <v>14FA001</v>
          </cell>
          <cell r="G575" t="str">
            <v>020</v>
          </cell>
          <cell r="H575" t="str">
            <v>2033</v>
          </cell>
          <cell r="I575" t="str">
            <v>20</v>
          </cell>
          <cell r="J575" t="str">
            <v xml:space="preserve"> </v>
          </cell>
          <cell r="K575" t="str">
            <v>DSI</v>
          </cell>
          <cell r="L575" t="str">
            <v>2014</v>
          </cell>
          <cell r="M575">
            <v>0</v>
          </cell>
          <cell r="N575">
            <v>0</v>
          </cell>
          <cell r="O575">
            <v>0</v>
          </cell>
          <cell r="P575">
            <v>5950.8</v>
          </cell>
          <cell r="Q575">
            <v>0</v>
          </cell>
          <cell r="R575">
            <v>3070.8</v>
          </cell>
          <cell r="S575">
            <v>0</v>
          </cell>
          <cell r="T575" t="str">
            <v>2018- -14FA001-020-2033-20- -DSI</v>
          </cell>
        </row>
        <row r="576">
          <cell r="A576" t="str">
            <v>21</v>
          </cell>
          <cell r="B576" t="str">
            <v>D</v>
          </cell>
          <cell r="C576" t="str">
            <v>R</v>
          </cell>
          <cell r="D576" t="str">
            <v>I</v>
          </cell>
          <cell r="E576" t="str">
            <v xml:space="preserve"> </v>
          </cell>
          <cell r="F576" t="str">
            <v>14FA001</v>
          </cell>
          <cell r="G576" t="str">
            <v>020</v>
          </cell>
          <cell r="H576" t="str">
            <v>2051</v>
          </cell>
          <cell r="I576" t="str">
            <v>20</v>
          </cell>
          <cell r="J576" t="str">
            <v xml:space="preserve"> </v>
          </cell>
          <cell r="K576" t="str">
            <v>DSI</v>
          </cell>
          <cell r="L576" t="str">
            <v>2014</v>
          </cell>
          <cell r="M576">
            <v>11500</v>
          </cell>
          <cell r="N576">
            <v>0</v>
          </cell>
          <cell r="O576">
            <v>0</v>
          </cell>
          <cell r="P576">
            <v>12500</v>
          </cell>
          <cell r="Q576">
            <v>0</v>
          </cell>
          <cell r="R576">
            <v>4811.1000000000004</v>
          </cell>
          <cell r="S576">
            <v>0</v>
          </cell>
          <cell r="T576" t="str">
            <v>2018- -14FA001-020-2051-20- -DSI</v>
          </cell>
        </row>
        <row r="577">
          <cell r="A577" t="str">
            <v>21</v>
          </cell>
          <cell r="B577" t="str">
            <v>D</v>
          </cell>
          <cell r="C577" t="str">
            <v>R</v>
          </cell>
          <cell r="D577" t="str">
            <v>I</v>
          </cell>
          <cell r="E577" t="str">
            <v xml:space="preserve"> </v>
          </cell>
          <cell r="F577" t="str">
            <v>14FA001</v>
          </cell>
          <cell r="G577" t="str">
            <v>020</v>
          </cell>
          <cell r="H577" t="str">
            <v>2051</v>
          </cell>
          <cell r="I577" t="str">
            <v>20</v>
          </cell>
          <cell r="J577" t="str">
            <v xml:space="preserve"> </v>
          </cell>
          <cell r="K577" t="str">
            <v>DSI</v>
          </cell>
          <cell r="L577" t="str">
            <v>2015</v>
          </cell>
          <cell r="M577">
            <v>0</v>
          </cell>
          <cell r="N577">
            <v>0</v>
          </cell>
          <cell r="O577">
            <v>16755</v>
          </cell>
          <cell r="P577">
            <v>16755</v>
          </cell>
          <cell r="Q577">
            <v>0</v>
          </cell>
          <cell r="R577">
            <v>16754.939999999999</v>
          </cell>
          <cell r="S577">
            <v>0</v>
          </cell>
          <cell r="T577" t="str">
            <v>2018- -14FA001-020-2051-20- -DSI</v>
          </cell>
        </row>
        <row r="578">
          <cell r="A578" t="str">
            <v>21</v>
          </cell>
          <cell r="B578" t="str">
            <v>D</v>
          </cell>
          <cell r="C578" t="str">
            <v>R</v>
          </cell>
          <cell r="D578" t="str">
            <v>I</v>
          </cell>
          <cell r="E578" t="str">
            <v xml:space="preserve"> </v>
          </cell>
          <cell r="F578" t="str">
            <v>14FA003</v>
          </cell>
          <cell r="G578" t="str">
            <v>020</v>
          </cell>
          <cell r="H578" t="str">
            <v>2051</v>
          </cell>
          <cell r="I578" t="str">
            <v>20</v>
          </cell>
          <cell r="J578" t="str">
            <v xml:space="preserve"> </v>
          </cell>
          <cell r="K578" t="str">
            <v>DSI</v>
          </cell>
          <cell r="L578" t="str">
            <v>2014</v>
          </cell>
          <cell r="M578">
            <v>227200</v>
          </cell>
          <cell r="N578">
            <v>0</v>
          </cell>
          <cell r="O578">
            <v>0</v>
          </cell>
          <cell r="P578">
            <v>227200</v>
          </cell>
          <cell r="Q578">
            <v>0</v>
          </cell>
          <cell r="R578">
            <v>88332.92</v>
          </cell>
          <cell r="S578">
            <v>0</v>
          </cell>
          <cell r="T578" t="str">
            <v>2018- -14FA003-020-2051-20- -DSI</v>
          </cell>
        </row>
        <row r="579">
          <cell r="A579" t="str">
            <v>21</v>
          </cell>
          <cell r="B579" t="str">
            <v>D</v>
          </cell>
          <cell r="C579" t="str">
            <v>R</v>
          </cell>
          <cell r="D579" t="str">
            <v>I</v>
          </cell>
          <cell r="E579" t="str">
            <v xml:space="preserve"> </v>
          </cell>
          <cell r="F579" t="str">
            <v>14FA003</v>
          </cell>
          <cell r="G579" t="str">
            <v>020</v>
          </cell>
          <cell r="H579" t="str">
            <v>2051</v>
          </cell>
          <cell r="I579" t="str">
            <v>20</v>
          </cell>
          <cell r="J579" t="str">
            <v xml:space="preserve"> </v>
          </cell>
          <cell r="K579" t="str">
            <v>DSI</v>
          </cell>
          <cell r="L579" t="str">
            <v>2015</v>
          </cell>
          <cell r="M579">
            <v>0</v>
          </cell>
          <cell r="N579">
            <v>0</v>
          </cell>
          <cell r="O579">
            <v>143475.01999999999</v>
          </cell>
          <cell r="P579">
            <v>143475.01999999999</v>
          </cell>
          <cell r="Q579">
            <v>0</v>
          </cell>
          <cell r="R579">
            <v>143474.92000000001</v>
          </cell>
          <cell r="S579">
            <v>0</v>
          </cell>
          <cell r="T579" t="str">
            <v>2018- -14FA003-020-2051-20- -DSI</v>
          </cell>
        </row>
        <row r="580">
          <cell r="A580" t="str">
            <v>21</v>
          </cell>
          <cell r="B580" t="str">
            <v>D</v>
          </cell>
          <cell r="C580" t="str">
            <v>R</v>
          </cell>
          <cell r="D580" t="str">
            <v>I</v>
          </cell>
          <cell r="E580" t="str">
            <v xml:space="preserve"> </v>
          </cell>
          <cell r="F580" t="str">
            <v>14FA004</v>
          </cell>
          <cell r="G580" t="str">
            <v>020</v>
          </cell>
          <cell r="H580" t="str">
            <v>2033</v>
          </cell>
          <cell r="I580" t="str">
            <v>20</v>
          </cell>
          <cell r="J580" t="str">
            <v xml:space="preserve"> </v>
          </cell>
          <cell r="K580" t="str">
            <v>DSI</v>
          </cell>
          <cell r="L580" t="str">
            <v>2014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4437.18</v>
          </cell>
          <cell r="S580">
            <v>0</v>
          </cell>
          <cell r="T580" t="str">
            <v>2018- -14FA004-020-2033-20- -DSI</v>
          </cell>
        </row>
        <row r="581">
          <cell r="A581" t="str">
            <v>21</v>
          </cell>
          <cell r="B581" t="str">
            <v>D</v>
          </cell>
          <cell r="C581" t="str">
            <v>R</v>
          </cell>
          <cell r="D581" t="str">
            <v>I</v>
          </cell>
          <cell r="E581" t="str">
            <v xml:space="preserve"> </v>
          </cell>
          <cell r="F581" t="str">
            <v>14FA004</v>
          </cell>
          <cell r="G581" t="str">
            <v>020</v>
          </cell>
          <cell r="H581" t="str">
            <v>2033</v>
          </cell>
          <cell r="I581" t="str">
            <v>20</v>
          </cell>
          <cell r="J581" t="str">
            <v xml:space="preserve"> </v>
          </cell>
          <cell r="K581" t="str">
            <v>DSI</v>
          </cell>
          <cell r="L581" t="str">
            <v>2015</v>
          </cell>
          <cell r="M581">
            <v>0</v>
          </cell>
          <cell r="N581">
            <v>0</v>
          </cell>
          <cell r="O581">
            <v>1800</v>
          </cell>
          <cell r="P581">
            <v>1800</v>
          </cell>
          <cell r="Q581">
            <v>0</v>
          </cell>
          <cell r="R581">
            <v>1421.64</v>
          </cell>
          <cell r="S581">
            <v>0</v>
          </cell>
          <cell r="T581" t="str">
            <v>2018- -14FA004-020-2033-20- -DSI</v>
          </cell>
        </row>
        <row r="582">
          <cell r="A582" t="str">
            <v>21</v>
          </cell>
          <cell r="B582" t="str">
            <v>D</v>
          </cell>
          <cell r="C582" t="str">
            <v>R</v>
          </cell>
          <cell r="D582" t="str">
            <v>I</v>
          </cell>
          <cell r="E582" t="str">
            <v xml:space="preserve"> </v>
          </cell>
          <cell r="F582" t="str">
            <v>14FA004</v>
          </cell>
          <cell r="G582" t="str">
            <v>020</v>
          </cell>
          <cell r="H582" t="str">
            <v>2051</v>
          </cell>
          <cell r="I582" t="str">
            <v>20</v>
          </cell>
          <cell r="J582" t="str">
            <v xml:space="preserve"> </v>
          </cell>
          <cell r="K582" t="str">
            <v>DSI</v>
          </cell>
          <cell r="L582" t="str">
            <v>2014</v>
          </cell>
          <cell r="M582">
            <v>113410</v>
          </cell>
          <cell r="N582">
            <v>0</v>
          </cell>
          <cell r="O582">
            <v>0</v>
          </cell>
          <cell r="P582">
            <v>128608.64</v>
          </cell>
          <cell r="Q582">
            <v>0</v>
          </cell>
          <cell r="R582">
            <v>37436.870000000003</v>
          </cell>
          <cell r="S582">
            <v>0</v>
          </cell>
          <cell r="T582" t="str">
            <v>2018- -14FA004-020-2051-20- -DSI</v>
          </cell>
        </row>
        <row r="583">
          <cell r="A583" t="str">
            <v>21</v>
          </cell>
          <cell r="B583" t="str">
            <v>D</v>
          </cell>
          <cell r="C583" t="str">
            <v>R</v>
          </cell>
          <cell r="D583" t="str">
            <v>I</v>
          </cell>
          <cell r="E583" t="str">
            <v xml:space="preserve"> </v>
          </cell>
          <cell r="F583" t="str">
            <v>14FA004</v>
          </cell>
          <cell r="G583" t="str">
            <v>020</v>
          </cell>
          <cell r="H583" t="str">
            <v>2051</v>
          </cell>
          <cell r="I583" t="str">
            <v>20</v>
          </cell>
          <cell r="J583" t="str">
            <v xml:space="preserve"> </v>
          </cell>
          <cell r="K583" t="str">
            <v>DSI</v>
          </cell>
          <cell r="L583" t="str">
            <v>2015</v>
          </cell>
          <cell r="M583">
            <v>0</v>
          </cell>
          <cell r="N583">
            <v>0</v>
          </cell>
          <cell r="O583">
            <v>68898</v>
          </cell>
          <cell r="P583">
            <v>68898</v>
          </cell>
          <cell r="Q583">
            <v>0</v>
          </cell>
          <cell r="R583">
            <v>54075.03</v>
          </cell>
          <cell r="S583">
            <v>0</v>
          </cell>
          <cell r="T583" t="str">
            <v>2018- -14FA004-020-2051-20- -DSI</v>
          </cell>
        </row>
        <row r="584">
          <cell r="A584" t="str">
            <v>21</v>
          </cell>
          <cell r="B584" t="str">
            <v>D</v>
          </cell>
          <cell r="C584" t="str">
            <v>R</v>
          </cell>
          <cell r="D584" t="str">
            <v>I</v>
          </cell>
          <cell r="E584" t="str">
            <v xml:space="preserve"> </v>
          </cell>
          <cell r="F584" t="str">
            <v>14FA004</v>
          </cell>
          <cell r="G584" t="str">
            <v>020</v>
          </cell>
          <cell r="H584" t="str">
            <v>2051</v>
          </cell>
          <cell r="I584" t="str">
            <v>20</v>
          </cell>
          <cell r="J584" t="str">
            <v xml:space="preserve"> </v>
          </cell>
          <cell r="K584" t="str">
            <v>DSI</v>
          </cell>
          <cell r="L584" t="str">
            <v>2016</v>
          </cell>
          <cell r="M584">
            <v>0</v>
          </cell>
          <cell r="N584">
            <v>0</v>
          </cell>
          <cell r="O584">
            <v>1769.84</v>
          </cell>
          <cell r="P584">
            <v>1769.84</v>
          </cell>
          <cell r="Q584">
            <v>0</v>
          </cell>
          <cell r="R584">
            <v>1769.86</v>
          </cell>
          <cell r="S584">
            <v>0</v>
          </cell>
          <cell r="T584" t="str">
            <v>2018- -14FA004-020-2051-20- -DSI</v>
          </cell>
        </row>
        <row r="585">
          <cell r="A585" t="str">
            <v>21</v>
          </cell>
          <cell r="B585" t="str">
            <v>D</v>
          </cell>
          <cell r="C585" t="str">
            <v>R</v>
          </cell>
          <cell r="D585" t="str">
            <v>I</v>
          </cell>
          <cell r="E585" t="str">
            <v xml:space="preserve"> </v>
          </cell>
          <cell r="F585" t="str">
            <v>14VB001</v>
          </cell>
          <cell r="G585" t="str">
            <v>824</v>
          </cell>
          <cell r="H585" t="str">
            <v>2031</v>
          </cell>
          <cell r="I585" t="str">
            <v>20</v>
          </cell>
          <cell r="J585" t="str">
            <v xml:space="preserve"> </v>
          </cell>
          <cell r="K585" t="str">
            <v>BATI</v>
          </cell>
          <cell r="L585" t="str">
            <v>2014</v>
          </cell>
          <cell r="M585">
            <v>50000</v>
          </cell>
          <cell r="N585">
            <v>0</v>
          </cell>
          <cell r="O585">
            <v>0</v>
          </cell>
          <cell r="P585">
            <v>50000</v>
          </cell>
          <cell r="Q585">
            <v>0</v>
          </cell>
          <cell r="R585">
            <v>0</v>
          </cell>
          <cell r="S585">
            <v>0</v>
          </cell>
          <cell r="T585" t="str">
            <v>2018- -14VB001-824-2031-20- -BATI</v>
          </cell>
        </row>
        <row r="586">
          <cell r="A586" t="str">
            <v>21</v>
          </cell>
          <cell r="B586" t="str">
            <v>D</v>
          </cell>
          <cell r="C586" t="str">
            <v>R</v>
          </cell>
          <cell r="D586" t="str">
            <v>I</v>
          </cell>
          <cell r="E586" t="str">
            <v xml:space="preserve"> </v>
          </cell>
          <cell r="F586" t="str">
            <v>14VE002</v>
          </cell>
          <cell r="G586" t="str">
            <v>313</v>
          </cell>
          <cell r="H586" t="str">
            <v>2033</v>
          </cell>
          <cell r="I586" t="str">
            <v>20</v>
          </cell>
          <cell r="J586" t="str">
            <v xml:space="preserve"> </v>
          </cell>
          <cell r="K586" t="str">
            <v>BATI</v>
          </cell>
          <cell r="L586" t="str">
            <v>2014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2166.84</v>
          </cell>
          <cell r="S586">
            <v>0</v>
          </cell>
          <cell r="T586" t="str">
            <v>2018- -14VE002-313-2033-20- -BATI</v>
          </cell>
        </row>
        <row r="587">
          <cell r="A587" t="str">
            <v>21</v>
          </cell>
          <cell r="B587" t="str">
            <v>D</v>
          </cell>
          <cell r="C587" t="str">
            <v>R</v>
          </cell>
          <cell r="D587" t="str">
            <v>I</v>
          </cell>
          <cell r="E587" t="str">
            <v xml:space="preserve"> </v>
          </cell>
          <cell r="F587" t="str">
            <v>14VE002</v>
          </cell>
          <cell r="G587" t="str">
            <v>313</v>
          </cell>
          <cell r="H587" t="str">
            <v>2033</v>
          </cell>
          <cell r="I587" t="str">
            <v>20</v>
          </cell>
          <cell r="J587" t="str">
            <v xml:space="preserve"> </v>
          </cell>
          <cell r="K587" t="str">
            <v>BATI</v>
          </cell>
          <cell r="L587" t="str">
            <v>2015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2135.16</v>
          </cell>
          <cell r="S587">
            <v>0</v>
          </cell>
          <cell r="T587" t="str">
            <v>2018- -14VE002-313-2033-20- -BATI</v>
          </cell>
        </row>
        <row r="588">
          <cell r="A588" t="str">
            <v>21</v>
          </cell>
          <cell r="B588" t="str">
            <v>D</v>
          </cell>
          <cell r="C588" t="str">
            <v>R</v>
          </cell>
          <cell r="D588" t="str">
            <v>I</v>
          </cell>
          <cell r="E588" t="str">
            <v xml:space="preserve"> </v>
          </cell>
          <cell r="F588" t="str">
            <v>14VK001</v>
          </cell>
          <cell r="G588" t="str">
            <v>324</v>
          </cell>
          <cell r="H588" t="str">
            <v>2051</v>
          </cell>
          <cell r="I588" t="str">
            <v>20</v>
          </cell>
          <cell r="J588" t="str">
            <v xml:space="preserve"> </v>
          </cell>
          <cell r="K588" t="str">
            <v>DEA</v>
          </cell>
          <cell r="L588" t="str">
            <v>2014</v>
          </cell>
          <cell r="M588">
            <v>147950</v>
          </cell>
          <cell r="N588">
            <v>0</v>
          </cell>
          <cell r="O588">
            <v>0</v>
          </cell>
          <cell r="P588">
            <v>147950</v>
          </cell>
          <cell r="Q588">
            <v>0</v>
          </cell>
          <cell r="R588">
            <v>120352.2</v>
          </cell>
          <cell r="S588">
            <v>0</v>
          </cell>
          <cell r="T588" t="str">
            <v>2018- -14VK001-324-2051-20- -DEA</v>
          </cell>
        </row>
        <row r="589">
          <cell r="A589" t="str">
            <v>21</v>
          </cell>
          <cell r="B589" t="str">
            <v>D</v>
          </cell>
          <cell r="C589" t="str">
            <v>R</v>
          </cell>
          <cell r="D589" t="str">
            <v>I</v>
          </cell>
          <cell r="E589" t="str">
            <v xml:space="preserve"> </v>
          </cell>
          <cell r="F589" t="str">
            <v>14VK001</v>
          </cell>
          <cell r="G589" t="str">
            <v>324</v>
          </cell>
          <cell r="H589" t="str">
            <v>2051</v>
          </cell>
          <cell r="I589" t="str">
            <v>20</v>
          </cell>
          <cell r="J589" t="str">
            <v xml:space="preserve"> </v>
          </cell>
          <cell r="K589" t="str">
            <v>DEA</v>
          </cell>
          <cell r="L589" t="str">
            <v>2015</v>
          </cell>
          <cell r="M589">
            <v>0</v>
          </cell>
          <cell r="N589">
            <v>0</v>
          </cell>
          <cell r="O589">
            <v>15000</v>
          </cell>
          <cell r="P589">
            <v>15000</v>
          </cell>
          <cell r="Q589">
            <v>0</v>
          </cell>
          <cell r="R589">
            <v>15000</v>
          </cell>
          <cell r="S589">
            <v>0</v>
          </cell>
          <cell r="T589" t="str">
            <v>2018- -14VK001-324-2051-20- -DEA</v>
          </cell>
        </row>
        <row r="590">
          <cell r="A590" t="str">
            <v>21</v>
          </cell>
          <cell r="B590" t="str">
            <v>D</v>
          </cell>
          <cell r="C590" t="str">
            <v>R</v>
          </cell>
          <cell r="D590" t="str">
            <v>I</v>
          </cell>
          <cell r="E590" t="str">
            <v xml:space="preserve"> </v>
          </cell>
          <cell r="F590" t="str">
            <v>14VM004</v>
          </cell>
          <cell r="G590" t="str">
            <v>822</v>
          </cell>
          <cell r="H590" t="str">
            <v>2033</v>
          </cell>
          <cell r="I590" t="str">
            <v>20</v>
          </cell>
          <cell r="J590" t="str">
            <v xml:space="preserve"> </v>
          </cell>
          <cell r="K590" t="str">
            <v>EXTE</v>
          </cell>
          <cell r="L590" t="str">
            <v>2014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2048.04</v>
          </cell>
          <cell r="S590">
            <v>0</v>
          </cell>
          <cell r="T590" t="str">
            <v>2018- -14VM004-822-2033-20- -EXTE</v>
          </cell>
        </row>
        <row r="591">
          <cell r="A591" t="str">
            <v>21</v>
          </cell>
          <cell r="B591" t="str">
            <v>D</v>
          </cell>
          <cell r="C591" t="str">
            <v>R</v>
          </cell>
          <cell r="D591" t="str">
            <v>I</v>
          </cell>
          <cell r="E591" t="str">
            <v xml:space="preserve"> </v>
          </cell>
          <cell r="F591" t="str">
            <v>14VM007</v>
          </cell>
          <cell r="G591" t="str">
            <v>822</v>
          </cell>
          <cell r="H591" t="str">
            <v>2033</v>
          </cell>
          <cell r="I591" t="str">
            <v>20</v>
          </cell>
          <cell r="J591" t="str">
            <v xml:space="preserve"> </v>
          </cell>
          <cell r="K591" t="str">
            <v>EXTE</v>
          </cell>
          <cell r="L591" t="str">
            <v>2014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906.92</v>
          </cell>
          <cell r="S591">
            <v>0</v>
          </cell>
          <cell r="T591" t="str">
            <v>2018- -14VM007-822-2033-20- -EXTE</v>
          </cell>
        </row>
        <row r="592">
          <cell r="A592" t="str">
            <v>21</v>
          </cell>
          <cell r="B592" t="str">
            <v>D</v>
          </cell>
          <cell r="C592" t="str">
            <v>R</v>
          </cell>
          <cell r="D592" t="str">
            <v>I</v>
          </cell>
          <cell r="E592" t="str">
            <v xml:space="preserve"> </v>
          </cell>
          <cell r="F592" t="str">
            <v>14VM008</v>
          </cell>
          <cell r="G592" t="str">
            <v>822</v>
          </cell>
          <cell r="H592" t="str">
            <v>2033</v>
          </cell>
          <cell r="I592" t="str">
            <v>20</v>
          </cell>
          <cell r="J592" t="str">
            <v xml:space="preserve"> </v>
          </cell>
          <cell r="K592" t="str">
            <v>EXTE</v>
          </cell>
          <cell r="L592" t="str">
            <v>2014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1897.56</v>
          </cell>
          <cell r="S592">
            <v>0</v>
          </cell>
          <cell r="T592" t="str">
            <v>2018- -14VM008-822-2033-20- -EXTE</v>
          </cell>
        </row>
        <row r="593">
          <cell r="A593" t="str">
            <v>21</v>
          </cell>
          <cell r="B593" t="str">
            <v>D</v>
          </cell>
          <cell r="C593" t="str">
            <v>R</v>
          </cell>
          <cell r="D593" t="str">
            <v>I</v>
          </cell>
          <cell r="E593" t="str">
            <v xml:space="preserve"> </v>
          </cell>
          <cell r="F593" t="str">
            <v>14VM009</v>
          </cell>
          <cell r="G593" t="str">
            <v>822</v>
          </cell>
          <cell r="H593" t="str">
            <v>2033</v>
          </cell>
          <cell r="I593" t="str">
            <v>20</v>
          </cell>
          <cell r="J593" t="str">
            <v xml:space="preserve"> </v>
          </cell>
          <cell r="K593" t="str">
            <v>EXTE</v>
          </cell>
          <cell r="L593" t="str">
            <v>2014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2309.4</v>
          </cell>
          <cell r="S593">
            <v>0</v>
          </cell>
          <cell r="T593" t="str">
            <v>2018- -14VM009-822-2033-20- -EXTE</v>
          </cell>
        </row>
        <row r="594">
          <cell r="A594" t="str">
            <v>21</v>
          </cell>
          <cell r="B594" t="str">
            <v>D</v>
          </cell>
          <cell r="C594" t="str">
            <v>R</v>
          </cell>
          <cell r="D594" t="str">
            <v>I</v>
          </cell>
          <cell r="E594" t="str">
            <v xml:space="preserve"> </v>
          </cell>
          <cell r="F594" t="str">
            <v>14VR002</v>
          </cell>
          <cell r="G594" t="str">
            <v>824</v>
          </cell>
          <cell r="H594" t="str">
            <v>2031</v>
          </cell>
          <cell r="I594" t="str">
            <v>20</v>
          </cell>
          <cell r="J594" t="str">
            <v xml:space="preserve"> </v>
          </cell>
          <cell r="K594" t="str">
            <v>BATI</v>
          </cell>
          <cell r="L594" t="str">
            <v>2014</v>
          </cell>
          <cell r="M594">
            <v>0</v>
          </cell>
          <cell r="N594">
            <v>19000</v>
          </cell>
          <cell r="O594">
            <v>0</v>
          </cell>
          <cell r="P594">
            <v>19000</v>
          </cell>
          <cell r="Q594">
            <v>0</v>
          </cell>
          <cell r="R594">
            <v>18264</v>
          </cell>
          <cell r="S594">
            <v>0</v>
          </cell>
          <cell r="T594" t="str">
            <v>2018- -14VR002-824-2031-20- -BATI</v>
          </cell>
        </row>
        <row r="595">
          <cell r="A595" t="str">
            <v>21</v>
          </cell>
          <cell r="B595" t="str">
            <v>D</v>
          </cell>
          <cell r="C595" t="str">
            <v>R</v>
          </cell>
          <cell r="D595" t="str">
            <v>I</v>
          </cell>
          <cell r="E595" t="str">
            <v xml:space="preserve"> </v>
          </cell>
          <cell r="F595" t="str">
            <v>14VR002</v>
          </cell>
          <cell r="G595" t="str">
            <v>824</v>
          </cell>
          <cell r="H595" t="str">
            <v>2031</v>
          </cell>
          <cell r="I595" t="str">
            <v>20</v>
          </cell>
          <cell r="J595" t="str">
            <v xml:space="preserve"> </v>
          </cell>
          <cell r="K595" t="str">
            <v>BATI</v>
          </cell>
          <cell r="L595" t="str">
            <v>2015</v>
          </cell>
          <cell r="M595">
            <v>0</v>
          </cell>
          <cell r="N595">
            <v>15000</v>
          </cell>
          <cell r="O595">
            <v>0</v>
          </cell>
          <cell r="P595">
            <v>15000</v>
          </cell>
          <cell r="Q595">
            <v>0</v>
          </cell>
          <cell r="R595">
            <v>12090</v>
          </cell>
          <cell r="S595">
            <v>0</v>
          </cell>
          <cell r="T595" t="str">
            <v>2018- -14VR002-824-2031-20- -BATI</v>
          </cell>
        </row>
        <row r="596">
          <cell r="A596" t="str">
            <v>21</v>
          </cell>
          <cell r="B596" t="str">
            <v>D</v>
          </cell>
          <cell r="C596" t="str">
            <v>R</v>
          </cell>
          <cell r="D596" t="str">
            <v>I</v>
          </cell>
          <cell r="E596" t="str">
            <v xml:space="preserve"> </v>
          </cell>
          <cell r="F596" t="str">
            <v>14VR002</v>
          </cell>
          <cell r="G596" t="str">
            <v>824</v>
          </cell>
          <cell r="H596" t="str">
            <v>2031</v>
          </cell>
          <cell r="I596" t="str">
            <v>20</v>
          </cell>
          <cell r="J596" t="str">
            <v xml:space="preserve"> </v>
          </cell>
          <cell r="K596" t="str">
            <v>BATI</v>
          </cell>
          <cell r="L596" t="str">
            <v>2016</v>
          </cell>
          <cell r="M596">
            <v>0</v>
          </cell>
          <cell r="N596">
            <v>0</v>
          </cell>
          <cell r="O596">
            <v>1003.16</v>
          </cell>
          <cell r="P596">
            <v>1003.16</v>
          </cell>
          <cell r="Q596">
            <v>0</v>
          </cell>
          <cell r="R596">
            <v>0</v>
          </cell>
          <cell r="S596">
            <v>0</v>
          </cell>
          <cell r="T596" t="str">
            <v>2018- -14VR002-824-2031-20- -BATI</v>
          </cell>
        </row>
        <row r="597">
          <cell r="A597" t="str">
            <v>21</v>
          </cell>
          <cell r="B597" t="str">
            <v>D</v>
          </cell>
          <cell r="C597" t="str">
            <v>R</v>
          </cell>
          <cell r="D597" t="str">
            <v>I</v>
          </cell>
          <cell r="E597" t="str">
            <v xml:space="preserve"> </v>
          </cell>
          <cell r="F597" t="str">
            <v>14VR002</v>
          </cell>
          <cell r="G597" t="str">
            <v>824</v>
          </cell>
          <cell r="H597" t="str">
            <v>2031</v>
          </cell>
          <cell r="I597" t="str">
            <v>20</v>
          </cell>
          <cell r="J597" t="str">
            <v xml:space="preserve"> </v>
          </cell>
          <cell r="K597" t="str">
            <v>BATI</v>
          </cell>
          <cell r="L597" t="str">
            <v>2017</v>
          </cell>
          <cell r="M597">
            <v>0</v>
          </cell>
          <cell r="N597">
            <v>0</v>
          </cell>
          <cell r="O597">
            <v>1003.16</v>
          </cell>
          <cell r="P597">
            <v>1003.16</v>
          </cell>
          <cell r="Q597">
            <v>0</v>
          </cell>
          <cell r="R597">
            <v>1003.16</v>
          </cell>
          <cell r="S597">
            <v>0</v>
          </cell>
          <cell r="T597" t="str">
            <v>2018- -14VR002-824-2031-20- -BATI</v>
          </cell>
        </row>
        <row r="598">
          <cell r="A598" t="str">
            <v>21</v>
          </cell>
          <cell r="B598" t="str">
            <v>D</v>
          </cell>
          <cell r="C598" t="str">
            <v>R</v>
          </cell>
          <cell r="D598" t="str">
            <v>I</v>
          </cell>
          <cell r="E598" t="str">
            <v xml:space="preserve"> </v>
          </cell>
          <cell r="F598" t="str">
            <v>14VR002</v>
          </cell>
          <cell r="G598" t="str">
            <v>824</v>
          </cell>
          <cell r="H598" t="str">
            <v>2033</v>
          </cell>
          <cell r="I598" t="str">
            <v>20</v>
          </cell>
          <cell r="J598" t="str">
            <v xml:space="preserve"> </v>
          </cell>
          <cell r="K598" t="str">
            <v>EXTE</v>
          </cell>
          <cell r="L598" t="str">
            <v>2015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864</v>
          </cell>
          <cell r="S598">
            <v>0</v>
          </cell>
          <cell r="T598" t="str">
            <v>2018- -14VR002-824-2033-20- -EXTE</v>
          </cell>
        </row>
        <row r="599">
          <cell r="A599" t="str">
            <v>21</v>
          </cell>
          <cell r="B599" t="str">
            <v>D</v>
          </cell>
          <cell r="C599" t="str">
            <v>R</v>
          </cell>
          <cell r="D599" t="str">
            <v>I</v>
          </cell>
          <cell r="E599" t="str">
            <v xml:space="preserve"> </v>
          </cell>
          <cell r="F599" t="str">
            <v>14VR002</v>
          </cell>
          <cell r="G599" t="str">
            <v>824</v>
          </cell>
          <cell r="H599" t="str">
            <v>2033</v>
          </cell>
          <cell r="I599" t="str">
            <v>20</v>
          </cell>
          <cell r="J599" t="str">
            <v xml:space="preserve"> </v>
          </cell>
          <cell r="K599" t="str">
            <v>EXTE</v>
          </cell>
          <cell r="L599" t="str">
            <v>2016</v>
          </cell>
          <cell r="M599">
            <v>0</v>
          </cell>
          <cell r="N599">
            <v>0</v>
          </cell>
          <cell r="O599">
            <v>1800</v>
          </cell>
          <cell r="P599">
            <v>1800</v>
          </cell>
          <cell r="Q599">
            <v>0</v>
          </cell>
          <cell r="R599">
            <v>1686.07</v>
          </cell>
          <cell r="S599">
            <v>0</v>
          </cell>
          <cell r="T599" t="str">
            <v>2018- -14VR002-824-2033-20- -EXTE</v>
          </cell>
        </row>
        <row r="600">
          <cell r="A600" t="str">
            <v>21</v>
          </cell>
          <cell r="B600" t="str">
            <v>D</v>
          </cell>
          <cell r="C600" t="str">
            <v>R</v>
          </cell>
          <cell r="D600" t="str">
            <v>I</v>
          </cell>
          <cell r="E600" t="str">
            <v xml:space="preserve"> </v>
          </cell>
          <cell r="F600" t="str">
            <v>15AE006</v>
          </cell>
          <cell r="G600" t="str">
            <v>411</v>
          </cell>
          <cell r="H600" t="str">
            <v>2033</v>
          </cell>
          <cell r="I600" t="str">
            <v>20</v>
          </cell>
          <cell r="J600" t="str">
            <v xml:space="preserve"> </v>
          </cell>
          <cell r="K600" t="str">
            <v>BATI</v>
          </cell>
          <cell r="L600" t="str">
            <v>2015</v>
          </cell>
          <cell r="M600">
            <v>0</v>
          </cell>
          <cell r="N600">
            <v>2220</v>
          </cell>
          <cell r="O600">
            <v>0</v>
          </cell>
          <cell r="P600">
            <v>2220</v>
          </cell>
          <cell r="Q600">
            <v>0</v>
          </cell>
          <cell r="R600">
            <v>2550.0700000000002</v>
          </cell>
          <cell r="S600">
            <v>0</v>
          </cell>
          <cell r="T600" t="str">
            <v>2018- -15AE006-411-2033-20- -BATI</v>
          </cell>
        </row>
        <row r="601">
          <cell r="A601" t="str">
            <v>21</v>
          </cell>
          <cell r="B601" t="str">
            <v>D</v>
          </cell>
          <cell r="C601" t="str">
            <v>R</v>
          </cell>
          <cell r="D601" t="str">
            <v>I</v>
          </cell>
          <cell r="E601" t="str">
            <v xml:space="preserve"> </v>
          </cell>
          <cell r="F601" t="str">
            <v>15AL004</v>
          </cell>
          <cell r="G601" t="str">
            <v>324</v>
          </cell>
          <cell r="H601" t="str">
            <v>2033</v>
          </cell>
          <cell r="I601" t="str">
            <v>20</v>
          </cell>
          <cell r="J601" t="str">
            <v xml:space="preserve"> </v>
          </cell>
          <cell r="K601" t="str">
            <v>BATI</v>
          </cell>
          <cell r="L601" t="str">
            <v>2015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1199.45</v>
          </cell>
          <cell r="S601">
            <v>0</v>
          </cell>
          <cell r="T601" t="str">
            <v>2018- -15AL004-324-2033-20- -BATI</v>
          </cell>
        </row>
        <row r="602">
          <cell r="A602" t="str">
            <v>21</v>
          </cell>
          <cell r="B602" t="str">
            <v>D</v>
          </cell>
          <cell r="C602" t="str">
            <v>R</v>
          </cell>
          <cell r="D602" t="str">
            <v>I</v>
          </cell>
          <cell r="E602" t="str">
            <v xml:space="preserve"> </v>
          </cell>
          <cell r="F602" t="str">
            <v>15AM002</v>
          </cell>
          <cell r="G602" t="str">
            <v>820</v>
          </cell>
          <cell r="H602" t="str">
            <v>2033</v>
          </cell>
          <cell r="I602" t="str">
            <v>20</v>
          </cell>
          <cell r="J602" t="str">
            <v xml:space="preserve"> </v>
          </cell>
          <cell r="K602" t="str">
            <v>BATI</v>
          </cell>
          <cell r="L602" t="str">
            <v>2015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1148.5899999999999</v>
          </cell>
          <cell r="S602">
            <v>0</v>
          </cell>
          <cell r="T602" t="str">
            <v>2018- -15AM002-820-2033-20- -BATI</v>
          </cell>
        </row>
        <row r="603">
          <cell r="A603" t="str">
            <v>21</v>
          </cell>
          <cell r="B603" t="str">
            <v>D</v>
          </cell>
          <cell r="C603" t="str">
            <v>R</v>
          </cell>
          <cell r="D603" t="str">
            <v>I</v>
          </cell>
          <cell r="E603" t="str">
            <v xml:space="preserve"> </v>
          </cell>
          <cell r="F603" t="str">
            <v>15AM003</v>
          </cell>
          <cell r="G603" t="str">
            <v>820</v>
          </cell>
          <cell r="H603" t="str">
            <v>2033</v>
          </cell>
          <cell r="I603" t="str">
            <v>20</v>
          </cell>
          <cell r="J603" t="str">
            <v xml:space="preserve"> </v>
          </cell>
          <cell r="K603" t="str">
            <v>BATI</v>
          </cell>
          <cell r="L603" t="str">
            <v>2016</v>
          </cell>
          <cell r="M603">
            <v>0</v>
          </cell>
          <cell r="N603">
            <v>0</v>
          </cell>
          <cell r="O603">
            <v>1068</v>
          </cell>
          <cell r="P603">
            <v>1068</v>
          </cell>
          <cell r="Q603">
            <v>0</v>
          </cell>
          <cell r="R603">
            <v>1005.8</v>
          </cell>
          <cell r="S603">
            <v>0</v>
          </cell>
          <cell r="T603" t="str">
            <v>2018- -15AM003-820-2033-20- -BATI</v>
          </cell>
        </row>
        <row r="604">
          <cell r="A604" t="str">
            <v>21</v>
          </cell>
          <cell r="B604" t="str">
            <v>D</v>
          </cell>
          <cell r="C604" t="str">
            <v>R</v>
          </cell>
          <cell r="D604" t="str">
            <v>I</v>
          </cell>
          <cell r="E604" t="str">
            <v xml:space="preserve"> </v>
          </cell>
          <cell r="F604" t="str">
            <v>15BA009</v>
          </cell>
          <cell r="G604" t="str">
            <v>822</v>
          </cell>
          <cell r="H604" t="str">
            <v>2031</v>
          </cell>
          <cell r="I604" t="str">
            <v>20</v>
          </cell>
          <cell r="J604" t="str">
            <v xml:space="preserve"> </v>
          </cell>
          <cell r="K604" t="str">
            <v>EXTE</v>
          </cell>
          <cell r="L604" t="str">
            <v>2015</v>
          </cell>
          <cell r="M604">
            <v>15000</v>
          </cell>
          <cell r="N604">
            <v>0</v>
          </cell>
          <cell r="O604">
            <v>0</v>
          </cell>
          <cell r="P604">
            <v>15000</v>
          </cell>
          <cell r="Q604">
            <v>0</v>
          </cell>
          <cell r="R604">
            <v>21005.41</v>
          </cell>
          <cell r="S604">
            <v>0</v>
          </cell>
          <cell r="T604" t="str">
            <v>2018- -15BA009-822-2031-20- -EXTE</v>
          </cell>
        </row>
        <row r="605">
          <cell r="A605" t="str">
            <v>21</v>
          </cell>
          <cell r="B605" t="str">
            <v>D</v>
          </cell>
          <cell r="C605" t="str">
            <v>R</v>
          </cell>
          <cell r="D605" t="str">
            <v>I</v>
          </cell>
          <cell r="E605" t="str">
            <v xml:space="preserve"> </v>
          </cell>
          <cell r="F605" t="str">
            <v>15BA009</v>
          </cell>
          <cell r="G605" t="str">
            <v>822</v>
          </cell>
          <cell r="H605" t="str">
            <v>2031</v>
          </cell>
          <cell r="I605" t="str">
            <v>20</v>
          </cell>
          <cell r="J605" t="str">
            <v xml:space="preserve"> </v>
          </cell>
          <cell r="K605" t="str">
            <v>EXTE</v>
          </cell>
          <cell r="L605" t="str">
            <v>2016</v>
          </cell>
          <cell r="M605">
            <v>0</v>
          </cell>
          <cell r="N605">
            <v>0</v>
          </cell>
          <cell r="O605">
            <v>5718</v>
          </cell>
          <cell r="P605">
            <v>5718</v>
          </cell>
          <cell r="Q605">
            <v>0</v>
          </cell>
          <cell r="R605">
            <v>5718</v>
          </cell>
          <cell r="S605">
            <v>0</v>
          </cell>
          <cell r="T605" t="str">
            <v>2018- -15BA009-822-2031-20- -EXTE</v>
          </cell>
        </row>
        <row r="606">
          <cell r="A606" t="str">
            <v>21</v>
          </cell>
          <cell r="B606" t="str">
            <v>D</v>
          </cell>
          <cell r="C606" t="str">
            <v>R</v>
          </cell>
          <cell r="D606" t="str">
            <v>I</v>
          </cell>
          <cell r="E606" t="str">
            <v xml:space="preserve"> </v>
          </cell>
          <cell r="F606" t="str">
            <v>15BB002</v>
          </cell>
          <cell r="G606" t="str">
            <v>814</v>
          </cell>
          <cell r="H606" t="str">
            <v>2033</v>
          </cell>
          <cell r="I606" t="str">
            <v>20</v>
          </cell>
          <cell r="J606" t="str">
            <v xml:space="preserve"> </v>
          </cell>
          <cell r="K606" t="str">
            <v>EXTE</v>
          </cell>
          <cell r="L606" t="str">
            <v>2015</v>
          </cell>
          <cell r="M606">
            <v>2000</v>
          </cell>
          <cell r="N606">
            <v>0</v>
          </cell>
          <cell r="O606">
            <v>0</v>
          </cell>
          <cell r="P606">
            <v>2000</v>
          </cell>
          <cell r="Q606">
            <v>0</v>
          </cell>
          <cell r="R606">
            <v>1955.45</v>
          </cell>
          <cell r="S606">
            <v>0</v>
          </cell>
          <cell r="T606" t="str">
            <v>2018- -15BB002-814-2033-20- -EXTE</v>
          </cell>
        </row>
        <row r="607">
          <cell r="A607" t="str">
            <v>21</v>
          </cell>
          <cell r="B607" t="str">
            <v>D</v>
          </cell>
          <cell r="C607" t="str">
            <v>R</v>
          </cell>
          <cell r="D607" t="str">
            <v>I</v>
          </cell>
          <cell r="E607" t="str">
            <v xml:space="preserve"> </v>
          </cell>
          <cell r="F607" t="str">
            <v>15BB003</v>
          </cell>
          <cell r="G607" t="str">
            <v>814</v>
          </cell>
          <cell r="H607" t="str">
            <v>2031</v>
          </cell>
          <cell r="I607" t="str">
            <v>20</v>
          </cell>
          <cell r="J607" t="str">
            <v xml:space="preserve"> </v>
          </cell>
          <cell r="K607" t="str">
            <v>EXTE</v>
          </cell>
          <cell r="L607" t="str">
            <v>2015</v>
          </cell>
          <cell r="M607">
            <v>15000</v>
          </cell>
          <cell r="N607">
            <v>0</v>
          </cell>
          <cell r="O607">
            <v>0</v>
          </cell>
          <cell r="P607">
            <v>15000</v>
          </cell>
          <cell r="Q607">
            <v>0</v>
          </cell>
          <cell r="R607">
            <v>0</v>
          </cell>
          <cell r="S607">
            <v>0</v>
          </cell>
          <cell r="T607" t="str">
            <v>2018- -15BB003-814-2031-20- -EXTE</v>
          </cell>
        </row>
        <row r="608">
          <cell r="A608" t="str">
            <v>21</v>
          </cell>
          <cell r="B608" t="str">
            <v>D</v>
          </cell>
          <cell r="C608" t="str">
            <v>R</v>
          </cell>
          <cell r="D608" t="str">
            <v>I</v>
          </cell>
          <cell r="E608" t="str">
            <v xml:space="preserve"> </v>
          </cell>
          <cell r="F608" t="str">
            <v>15BC001</v>
          </cell>
          <cell r="G608" t="str">
            <v>822</v>
          </cell>
          <cell r="H608" t="str">
            <v>2031</v>
          </cell>
          <cell r="I608" t="str">
            <v>20</v>
          </cell>
          <cell r="J608" t="str">
            <v xml:space="preserve"> </v>
          </cell>
          <cell r="K608" t="str">
            <v>SIG</v>
          </cell>
          <cell r="L608" t="str">
            <v>2015</v>
          </cell>
          <cell r="M608">
            <v>8000</v>
          </cell>
          <cell r="N608">
            <v>0</v>
          </cell>
          <cell r="O608">
            <v>0</v>
          </cell>
          <cell r="P608">
            <v>8000</v>
          </cell>
          <cell r="Q608">
            <v>0</v>
          </cell>
          <cell r="R608">
            <v>0</v>
          </cell>
          <cell r="S608">
            <v>0</v>
          </cell>
          <cell r="T608" t="str">
            <v>2018- -15BC001-822-2031-20- -SIG</v>
          </cell>
        </row>
        <row r="609">
          <cell r="A609" t="str">
            <v>21</v>
          </cell>
          <cell r="B609" t="str">
            <v>D</v>
          </cell>
          <cell r="C609" t="str">
            <v>R</v>
          </cell>
          <cell r="D609" t="str">
            <v>I</v>
          </cell>
          <cell r="E609" t="str">
            <v xml:space="preserve"> </v>
          </cell>
          <cell r="F609" t="str">
            <v>15BC002</v>
          </cell>
          <cell r="G609" t="str">
            <v>822</v>
          </cell>
          <cell r="H609" t="str">
            <v>2031</v>
          </cell>
          <cell r="I609" t="str">
            <v>20</v>
          </cell>
          <cell r="J609" t="str">
            <v xml:space="preserve"> </v>
          </cell>
          <cell r="K609" t="str">
            <v>SIG</v>
          </cell>
          <cell r="L609" t="str">
            <v>2015</v>
          </cell>
          <cell r="M609">
            <v>36000</v>
          </cell>
          <cell r="N609">
            <v>0</v>
          </cell>
          <cell r="O609">
            <v>0</v>
          </cell>
          <cell r="P609">
            <v>36000</v>
          </cell>
          <cell r="Q609">
            <v>0</v>
          </cell>
          <cell r="R609">
            <v>0</v>
          </cell>
          <cell r="S609">
            <v>0</v>
          </cell>
          <cell r="T609" t="str">
            <v>2018- -15BC002-822-2031-20- -SIG</v>
          </cell>
        </row>
        <row r="610">
          <cell r="A610" t="str">
            <v>21</v>
          </cell>
          <cell r="B610" t="str">
            <v>D</v>
          </cell>
          <cell r="C610" t="str">
            <v>R</v>
          </cell>
          <cell r="D610" t="str">
            <v>I</v>
          </cell>
          <cell r="E610" t="str">
            <v xml:space="preserve"> </v>
          </cell>
          <cell r="F610" t="str">
            <v>15BH001</v>
          </cell>
          <cell r="G610" t="str">
            <v>821</v>
          </cell>
          <cell r="H610" t="str">
            <v>2033</v>
          </cell>
          <cell r="I610" t="str">
            <v>20</v>
          </cell>
          <cell r="J610" t="str">
            <v xml:space="preserve"> </v>
          </cell>
          <cell r="K610" t="str">
            <v>EXTE</v>
          </cell>
          <cell r="L610" t="str">
            <v>2015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2010.22</v>
          </cell>
          <cell r="S610">
            <v>0</v>
          </cell>
          <cell r="T610" t="str">
            <v>2018- -15BH001-821-2033-20- -EXTE</v>
          </cell>
        </row>
        <row r="611">
          <cell r="A611" t="str">
            <v>21</v>
          </cell>
          <cell r="B611" t="str">
            <v>D</v>
          </cell>
          <cell r="C611" t="str">
            <v>R</v>
          </cell>
          <cell r="D611" t="str">
            <v>I</v>
          </cell>
          <cell r="E611" t="str">
            <v xml:space="preserve"> </v>
          </cell>
          <cell r="F611" t="str">
            <v>15DA001</v>
          </cell>
          <cell r="G611" t="str">
            <v>020</v>
          </cell>
          <cell r="H611" t="str">
            <v>2033</v>
          </cell>
          <cell r="I611" t="str">
            <v>20</v>
          </cell>
          <cell r="J611" t="str">
            <v xml:space="preserve"> </v>
          </cell>
          <cell r="K611" t="str">
            <v>MECA</v>
          </cell>
          <cell r="L611" t="str">
            <v>2015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1080</v>
          </cell>
          <cell r="S611">
            <v>0</v>
          </cell>
          <cell r="T611" t="str">
            <v>2018- -15DA001-020-2033-20- -MECA</v>
          </cell>
        </row>
        <row r="612">
          <cell r="A612" t="str">
            <v>21</v>
          </cell>
          <cell r="B612" t="str">
            <v>D</v>
          </cell>
          <cell r="C612" t="str">
            <v>R</v>
          </cell>
          <cell r="D612" t="str">
            <v>I</v>
          </cell>
          <cell r="E612" t="str">
            <v xml:space="preserve"> </v>
          </cell>
          <cell r="F612" t="str">
            <v>15DA002</v>
          </cell>
          <cell r="G612" t="str">
            <v>020</v>
          </cell>
          <cell r="H612" t="str">
            <v>2033</v>
          </cell>
          <cell r="I612" t="str">
            <v>20</v>
          </cell>
          <cell r="J612" t="str">
            <v xml:space="preserve"> </v>
          </cell>
          <cell r="K612" t="str">
            <v>ACHA</v>
          </cell>
          <cell r="L612" t="str">
            <v>2015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4289.78</v>
          </cell>
          <cell r="S612">
            <v>0</v>
          </cell>
          <cell r="T612" t="str">
            <v>2018- -15DA002-020-2033-20- -ACHA</v>
          </cell>
        </row>
        <row r="613">
          <cell r="A613" t="str">
            <v>21</v>
          </cell>
          <cell r="B613" t="str">
            <v>D</v>
          </cell>
          <cell r="C613" t="str">
            <v>R</v>
          </cell>
          <cell r="D613" t="str">
            <v>I</v>
          </cell>
          <cell r="E613" t="str">
            <v xml:space="preserve"> </v>
          </cell>
          <cell r="F613" t="str">
            <v>15DA004</v>
          </cell>
          <cell r="G613" t="str">
            <v>020</v>
          </cell>
          <cell r="H613" t="str">
            <v>2033</v>
          </cell>
          <cell r="I613" t="str">
            <v>20</v>
          </cell>
          <cell r="J613" t="str">
            <v xml:space="preserve"> </v>
          </cell>
          <cell r="K613" t="str">
            <v>ACHA</v>
          </cell>
          <cell r="L613" t="str">
            <v>2015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1620</v>
          </cell>
          <cell r="S613">
            <v>0</v>
          </cell>
          <cell r="T613" t="str">
            <v>2018- -15DA004-020-2033-20- -ACHA</v>
          </cell>
        </row>
        <row r="614">
          <cell r="A614" t="str">
            <v>21</v>
          </cell>
          <cell r="B614" t="str">
            <v>D</v>
          </cell>
          <cell r="C614" t="str">
            <v>R</v>
          </cell>
          <cell r="D614" t="str">
            <v>I</v>
          </cell>
          <cell r="E614" t="str">
            <v xml:space="preserve"> </v>
          </cell>
          <cell r="F614" t="str">
            <v>15DA008</v>
          </cell>
          <cell r="G614" t="str">
            <v>020</v>
          </cell>
          <cell r="H614" t="str">
            <v>2033</v>
          </cell>
          <cell r="I614" t="str">
            <v>20</v>
          </cell>
          <cell r="J614" t="str">
            <v xml:space="preserve"> </v>
          </cell>
          <cell r="K614" t="str">
            <v>MECA</v>
          </cell>
          <cell r="L614" t="str">
            <v>2015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4481.8999999999996</v>
          </cell>
          <cell r="S614">
            <v>0</v>
          </cell>
          <cell r="T614" t="str">
            <v>2018- -15DA008-020-2033-20- -MECA</v>
          </cell>
        </row>
        <row r="615">
          <cell r="A615" t="str">
            <v>21</v>
          </cell>
          <cell r="B615" t="str">
            <v>D</v>
          </cell>
          <cell r="C615" t="str">
            <v>R</v>
          </cell>
          <cell r="D615" t="str">
            <v>I</v>
          </cell>
          <cell r="E615" t="str">
            <v xml:space="preserve"> </v>
          </cell>
          <cell r="F615" t="str">
            <v>15DA008</v>
          </cell>
          <cell r="G615" t="str">
            <v>020</v>
          </cell>
          <cell r="H615" t="str">
            <v>2033</v>
          </cell>
          <cell r="I615" t="str">
            <v>20</v>
          </cell>
          <cell r="J615" t="str">
            <v xml:space="preserve"> </v>
          </cell>
          <cell r="K615" t="str">
            <v>MECA</v>
          </cell>
          <cell r="L615" t="str">
            <v>2016</v>
          </cell>
          <cell r="M615">
            <v>0</v>
          </cell>
          <cell r="N615">
            <v>0</v>
          </cell>
          <cell r="O615">
            <v>911.5</v>
          </cell>
          <cell r="P615">
            <v>911.5</v>
          </cell>
          <cell r="Q615">
            <v>0</v>
          </cell>
          <cell r="R615">
            <v>911.5</v>
          </cell>
          <cell r="S615">
            <v>0</v>
          </cell>
          <cell r="T615" t="str">
            <v>2018- -15DA008-020-2033-20- -MECA</v>
          </cell>
        </row>
        <row r="616">
          <cell r="A616" t="str">
            <v>21</v>
          </cell>
          <cell r="B616" t="str">
            <v>D</v>
          </cell>
          <cell r="C616" t="str">
            <v>R</v>
          </cell>
          <cell r="D616" t="str">
            <v>I</v>
          </cell>
          <cell r="E616" t="str">
            <v xml:space="preserve"> </v>
          </cell>
          <cell r="F616" t="str">
            <v>15ED005</v>
          </cell>
          <cell r="G616" t="str">
            <v>322</v>
          </cell>
          <cell r="H616" t="str">
            <v>2033</v>
          </cell>
          <cell r="I616" t="str">
            <v>20</v>
          </cell>
          <cell r="J616" t="str">
            <v>COLLECTION</v>
          </cell>
          <cell r="K616" t="str">
            <v>MBA</v>
          </cell>
          <cell r="L616" t="str">
            <v>2016</v>
          </cell>
          <cell r="M616">
            <v>0</v>
          </cell>
          <cell r="N616">
            <v>0</v>
          </cell>
          <cell r="O616">
            <v>4225.25</v>
          </cell>
          <cell r="P616">
            <v>4225.25</v>
          </cell>
          <cell r="Q616">
            <v>0</v>
          </cell>
          <cell r="R616">
            <v>4225.25</v>
          </cell>
          <cell r="S616">
            <v>0</v>
          </cell>
          <cell r="T616" t="str">
            <v>2018- -15ED005-322-2033-20-COLLECTION-MBA</v>
          </cell>
        </row>
        <row r="617">
          <cell r="A617" t="str">
            <v>21</v>
          </cell>
          <cell r="B617" t="str">
            <v>D</v>
          </cell>
          <cell r="C617" t="str">
            <v>R</v>
          </cell>
          <cell r="D617" t="str">
            <v>I</v>
          </cell>
          <cell r="E617" t="str">
            <v xml:space="preserve"> </v>
          </cell>
          <cell r="F617" t="str">
            <v>15EI002</v>
          </cell>
          <cell r="G617" t="str">
            <v>33</v>
          </cell>
          <cell r="H617" t="str">
            <v>2033</v>
          </cell>
          <cell r="I617" t="str">
            <v>20</v>
          </cell>
          <cell r="J617" t="str">
            <v xml:space="preserve"> </v>
          </cell>
          <cell r="K617" t="str">
            <v>DAC</v>
          </cell>
          <cell r="L617" t="str">
            <v>2015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1903.61</v>
          </cell>
          <cell r="S617">
            <v>0</v>
          </cell>
          <cell r="T617" t="str">
            <v>2018- -15EI002-33-2033-20- -DAC</v>
          </cell>
        </row>
        <row r="618">
          <cell r="A618" t="str">
            <v>21</v>
          </cell>
          <cell r="B618" t="str">
            <v>D</v>
          </cell>
          <cell r="C618" t="str">
            <v>R</v>
          </cell>
          <cell r="D618" t="str">
            <v>I</v>
          </cell>
          <cell r="E618" t="str">
            <v xml:space="preserve"> </v>
          </cell>
          <cell r="F618" t="str">
            <v>15FA001</v>
          </cell>
          <cell r="G618" t="str">
            <v>020</v>
          </cell>
          <cell r="H618" t="str">
            <v>2033</v>
          </cell>
          <cell r="I618" t="str">
            <v>20</v>
          </cell>
          <cell r="J618" t="str">
            <v xml:space="preserve"> </v>
          </cell>
          <cell r="K618" t="str">
            <v>DSI</v>
          </cell>
          <cell r="L618" t="str">
            <v>2015</v>
          </cell>
          <cell r="M618">
            <v>4080</v>
          </cell>
          <cell r="N618">
            <v>0</v>
          </cell>
          <cell r="O618">
            <v>0</v>
          </cell>
          <cell r="P618">
            <v>4080</v>
          </cell>
          <cell r="Q618">
            <v>0</v>
          </cell>
          <cell r="R618">
            <v>0</v>
          </cell>
          <cell r="S618">
            <v>0</v>
          </cell>
          <cell r="T618" t="str">
            <v>2018- -15FA001-020-2033-20- -DSI</v>
          </cell>
        </row>
        <row r="619">
          <cell r="A619" t="str">
            <v>21</v>
          </cell>
          <cell r="B619" t="str">
            <v>D</v>
          </cell>
          <cell r="C619" t="str">
            <v>R</v>
          </cell>
          <cell r="D619" t="str">
            <v>I</v>
          </cell>
          <cell r="E619" t="str">
            <v xml:space="preserve"> </v>
          </cell>
          <cell r="F619" t="str">
            <v>15FA001</v>
          </cell>
          <cell r="G619" t="str">
            <v>020</v>
          </cell>
          <cell r="H619" t="str">
            <v>2051</v>
          </cell>
          <cell r="I619" t="str">
            <v>20</v>
          </cell>
          <cell r="J619" t="str">
            <v xml:space="preserve"> </v>
          </cell>
          <cell r="K619" t="str">
            <v>DSI</v>
          </cell>
          <cell r="L619" t="str">
            <v>2015</v>
          </cell>
          <cell r="M619">
            <v>93750</v>
          </cell>
          <cell r="N619">
            <v>0</v>
          </cell>
          <cell r="O619">
            <v>0</v>
          </cell>
          <cell r="P619">
            <v>93750</v>
          </cell>
          <cell r="Q619">
            <v>0</v>
          </cell>
          <cell r="R619">
            <v>46478.53</v>
          </cell>
          <cell r="S619">
            <v>0</v>
          </cell>
          <cell r="T619" t="str">
            <v>2018- -15FA001-020-2051-20- -DSI</v>
          </cell>
        </row>
        <row r="620">
          <cell r="A620" t="str">
            <v>21</v>
          </cell>
          <cell r="B620" t="str">
            <v>D</v>
          </cell>
          <cell r="C620" t="str">
            <v>R</v>
          </cell>
          <cell r="D620" t="str">
            <v>I</v>
          </cell>
          <cell r="E620" t="str">
            <v xml:space="preserve"> </v>
          </cell>
          <cell r="F620" t="str">
            <v>15FA001</v>
          </cell>
          <cell r="G620" t="str">
            <v>020</v>
          </cell>
          <cell r="H620" t="str">
            <v>2051</v>
          </cell>
          <cell r="I620" t="str">
            <v>20</v>
          </cell>
          <cell r="J620" t="str">
            <v xml:space="preserve"> </v>
          </cell>
          <cell r="K620" t="str">
            <v>DSI</v>
          </cell>
          <cell r="L620" t="str">
            <v>2016</v>
          </cell>
          <cell r="M620">
            <v>0</v>
          </cell>
          <cell r="N620">
            <v>0</v>
          </cell>
          <cell r="O620">
            <v>62785.04</v>
          </cell>
          <cell r="P620">
            <v>62785.04</v>
          </cell>
          <cell r="Q620">
            <v>0</v>
          </cell>
          <cell r="R620">
            <v>60944.19</v>
          </cell>
          <cell r="S620">
            <v>0</v>
          </cell>
          <cell r="T620" t="str">
            <v>2018- -15FA001-020-2051-20- -DSI</v>
          </cell>
        </row>
        <row r="621">
          <cell r="A621" t="str">
            <v>21</v>
          </cell>
          <cell r="B621" t="str">
            <v>D</v>
          </cell>
          <cell r="C621" t="str">
            <v>R</v>
          </cell>
          <cell r="D621" t="str">
            <v>I</v>
          </cell>
          <cell r="E621" t="str">
            <v xml:space="preserve"> </v>
          </cell>
          <cell r="F621" t="str">
            <v>15FA001</v>
          </cell>
          <cell r="G621" t="str">
            <v>020</v>
          </cell>
          <cell r="H621" t="str">
            <v>2051</v>
          </cell>
          <cell r="I621" t="str">
            <v>20</v>
          </cell>
          <cell r="J621" t="str">
            <v xml:space="preserve"> </v>
          </cell>
          <cell r="K621" t="str">
            <v>DSI</v>
          </cell>
          <cell r="L621" t="str">
            <v>2017</v>
          </cell>
          <cell r="M621">
            <v>0</v>
          </cell>
          <cell r="N621">
            <v>0</v>
          </cell>
          <cell r="O621">
            <v>869.74</v>
          </cell>
          <cell r="P621">
            <v>869.74</v>
          </cell>
          <cell r="Q621">
            <v>0</v>
          </cell>
          <cell r="R621">
            <v>1840.84</v>
          </cell>
          <cell r="S621">
            <v>0</v>
          </cell>
          <cell r="T621" t="str">
            <v>2018- -15FA001-020-2051-20- -DSI</v>
          </cell>
        </row>
        <row r="622">
          <cell r="A622" t="str">
            <v>21</v>
          </cell>
          <cell r="B622" t="str">
            <v>D</v>
          </cell>
          <cell r="C622" t="str">
            <v>R</v>
          </cell>
          <cell r="D622" t="str">
            <v>I</v>
          </cell>
          <cell r="E622" t="str">
            <v xml:space="preserve"> </v>
          </cell>
          <cell r="F622" t="str">
            <v>15FA002</v>
          </cell>
          <cell r="G622" t="str">
            <v>020</v>
          </cell>
          <cell r="H622" t="str">
            <v>2033</v>
          </cell>
          <cell r="I622" t="str">
            <v>20</v>
          </cell>
          <cell r="J622" t="str">
            <v xml:space="preserve"> </v>
          </cell>
          <cell r="K622" t="str">
            <v>DSI</v>
          </cell>
          <cell r="L622" t="str">
            <v>2015</v>
          </cell>
          <cell r="M622">
            <v>1000</v>
          </cell>
          <cell r="N622">
            <v>0</v>
          </cell>
          <cell r="O622">
            <v>0</v>
          </cell>
          <cell r="P622">
            <v>1000</v>
          </cell>
          <cell r="Q622">
            <v>0</v>
          </cell>
          <cell r="R622">
            <v>0</v>
          </cell>
          <cell r="S622">
            <v>0</v>
          </cell>
          <cell r="T622" t="str">
            <v>2018- -15FA002-020-2033-20- -DSI</v>
          </cell>
        </row>
        <row r="623">
          <cell r="A623" t="str">
            <v>21</v>
          </cell>
          <cell r="B623" t="str">
            <v>D</v>
          </cell>
          <cell r="C623" t="str">
            <v>R</v>
          </cell>
          <cell r="D623" t="str">
            <v>I</v>
          </cell>
          <cell r="E623" t="str">
            <v xml:space="preserve"> </v>
          </cell>
          <cell r="F623" t="str">
            <v>15FA002</v>
          </cell>
          <cell r="G623" t="str">
            <v>020</v>
          </cell>
          <cell r="H623" t="str">
            <v>2051</v>
          </cell>
          <cell r="I623" t="str">
            <v>20</v>
          </cell>
          <cell r="J623" t="str">
            <v xml:space="preserve"> </v>
          </cell>
          <cell r="K623" t="str">
            <v>DSI</v>
          </cell>
          <cell r="L623" t="str">
            <v>2015</v>
          </cell>
          <cell r="M623">
            <v>30000</v>
          </cell>
          <cell r="N623">
            <v>0</v>
          </cell>
          <cell r="O623">
            <v>0</v>
          </cell>
          <cell r="P623">
            <v>30000</v>
          </cell>
          <cell r="Q623">
            <v>0</v>
          </cell>
          <cell r="R623">
            <v>34653.339999999997</v>
          </cell>
          <cell r="S623">
            <v>0</v>
          </cell>
          <cell r="T623" t="str">
            <v>2018- -15FA002-020-2051-20- -DSI</v>
          </cell>
        </row>
        <row r="624">
          <cell r="A624" t="str">
            <v>21</v>
          </cell>
          <cell r="B624" t="str">
            <v>D</v>
          </cell>
          <cell r="C624" t="str">
            <v>R</v>
          </cell>
          <cell r="D624" t="str">
            <v>I</v>
          </cell>
          <cell r="E624" t="str">
            <v xml:space="preserve"> </v>
          </cell>
          <cell r="F624" t="str">
            <v>15FA003</v>
          </cell>
          <cell r="G624" t="str">
            <v>020</v>
          </cell>
          <cell r="H624" t="str">
            <v>2033</v>
          </cell>
          <cell r="I624" t="str">
            <v>20</v>
          </cell>
          <cell r="J624" t="str">
            <v xml:space="preserve"> </v>
          </cell>
          <cell r="K624" t="str">
            <v>DSI</v>
          </cell>
          <cell r="L624" t="str">
            <v>2015</v>
          </cell>
          <cell r="M624">
            <v>4080</v>
          </cell>
          <cell r="N624">
            <v>0</v>
          </cell>
          <cell r="O624">
            <v>0</v>
          </cell>
          <cell r="P624">
            <v>4080</v>
          </cell>
          <cell r="Q624">
            <v>0</v>
          </cell>
          <cell r="R624">
            <v>6563.23</v>
          </cell>
          <cell r="S624">
            <v>0</v>
          </cell>
          <cell r="T624" t="str">
            <v>2018- -15FA003-020-2033-20- -DSI</v>
          </cell>
        </row>
        <row r="625">
          <cell r="A625" t="str">
            <v>21</v>
          </cell>
          <cell r="B625" t="str">
            <v>D</v>
          </cell>
          <cell r="C625" t="str">
            <v>R</v>
          </cell>
          <cell r="D625" t="str">
            <v>I</v>
          </cell>
          <cell r="E625" t="str">
            <v xml:space="preserve"> </v>
          </cell>
          <cell r="F625" t="str">
            <v>15FA003</v>
          </cell>
          <cell r="G625" t="str">
            <v>020</v>
          </cell>
          <cell r="H625" t="str">
            <v>2033</v>
          </cell>
          <cell r="I625" t="str">
            <v>20</v>
          </cell>
          <cell r="J625" t="str">
            <v xml:space="preserve"> </v>
          </cell>
          <cell r="K625" t="str">
            <v>DSI</v>
          </cell>
          <cell r="L625" t="str">
            <v>2016</v>
          </cell>
          <cell r="M625">
            <v>0</v>
          </cell>
          <cell r="N625">
            <v>0</v>
          </cell>
          <cell r="O625">
            <v>1200</v>
          </cell>
          <cell r="P625">
            <v>1200</v>
          </cell>
          <cell r="Q625">
            <v>0</v>
          </cell>
          <cell r="R625">
            <v>0</v>
          </cell>
          <cell r="S625">
            <v>0</v>
          </cell>
          <cell r="T625" t="str">
            <v>2018- -15FA003-020-2033-20- -DSI</v>
          </cell>
        </row>
        <row r="626">
          <cell r="A626" t="str">
            <v>21</v>
          </cell>
          <cell r="B626" t="str">
            <v>D</v>
          </cell>
          <cell r="C626" t="str">
            <v>R</v>
          </cell>
          <cell r="D626" t="str">
            <v>I</v>
          </cell>
          <cell r="E626" t="str">
            <v xml:space="preserve"> </v>
          </cell>
          <cell r="F626" t="str">
            <v>15FA003</v>
          </cell>
          <cell r="G626" t="str">
            <v>020</v>
          </cell>
          <cell r="H626" t="str">
            <v>2033</v>
          </cell>
          <cell r="I626" t="str">
            <v>20</v>
          </cell>
          <cell r="J626" t="str">
            <v xml:space="preserve"> </v>
          </cell>
          <cell r="K626" t="str">
            <v>DSI</v>
          </cell>
          <cell r="L626" t="str">
            <v>2017</v>
          </cell>
          <cell r="M626">
            <v>0</v>
          </cell>
          <cell r="N626">
            <v>0</v>
          </cell>
          <cell r="O626">
            <v>1200</v>
          </cell>
          <cell r="P626">
            <v>1200</v>
          </cell>
          <cell r="Q626">
            <v>0</v>
          </cell>
          <cell r="R626">
            <v>0</v>
          </cell>
          <cell r="S626">
            <v>0</v>
          </cell>
          <cell r="T626" t="str">
            <v>2018- -15FA003-020-2033-20- -DSI</v>
          </cell>
        </row>
        <row r="627">
          <cell r="A627" t="str">
            <v>21</v>
          </cell>
          <cell r="B627" t="str">
            <v>D</v>
          </cell>
          <cell r="C627" t="str">
            <v>R</v>
          </cell>
          <cell r="D627" t="str">
            <v>I</v>
          </cell>
          <cell r="E627" t="str">
            <v xml:space="preserve"> </v>
          </cell>
          <cell r="F627" t="str">
            <v>15FA003</v>
          </cell>
          <cell r="G627" t="str">
            <v>020</v>
          </cell>
          <cell r="H627" t="str">
            <v>2051</v>
          </cell>
          <cell r="I627" t="str">
            <v>20</v>
          </cell>
          <cell r="J627" t="str">
            <v xml:space="preserve"> </v>
          </cell>
          <cell r="K627" t="str">
            <v>DSI</v>
          </cell>
          <cell r="L627" t="str">
            <v>2015</v>
          </cell>
          <cell r="M627">
            <v>262545</v>
          </cell>
          <cell r="N627">
            <v>0</v>
          </cell>
          <cell r="O627">
            <v>0</v>
          </cell>
          <cell r="P627">
            <v>262545</v>
          </cell>
          <cell r="Q627">
            <v>0</v>
          </cell>
          <cell r="R627">
            <v>146948.82</v>
          </cell>
          <cell r="S627">
            <v>0</v>
          </cell>
          <cell r="T627" t="str">
            <v>2018- -15FA003-020-2051-20- -DSI</v>
          </cell>
        </row>
        <row r="628">
          <cell r="A628" t="str">
            <v>21</v>
          </cell>
          <cell r="B628" t="str">
            <v>D</v>
          </cell>
          <cell r="C628" t="str">
            <v>R</v>
          </cell>
          <cell r="D628" t="str">
            <v>I</v>
          </cell>
          <cell r="E628" t="str">
            <v xml:space="preserve"> </v>
          </cell>
          <cell r="F628" t="str">
            <v>15FA003</v>
          </cell>
          <cell r="G628" t="str">
            <v>020</v>
          </cell>
          <cell r="H628" t="str">
            <v>2051</v>
          </cell>
          <cell r="I628" t="str">
            <v>20</v>
          </cell>
          <cell r="J628" t="str">
            <v xml:space="preserve"> </v>
          </cell>
          <cell r="K628" t="str">
            <v>DSI</v>
          </cell>
          <cell r="L628" t="str">
            <v>2016</v>
          </cell>
          <cell r="M628">
            <v>0</v>
          </cell>
          <cell r="N628">
            <v>0</v>
          </cell>
          <cell r="O628">
            <v>188126.81</v>
          </cell>
          <cell r="P628">
            <v>188126.81</v>
          </cell>
          <cell r="Q628">
            <v>0</v>
          </cell>
          <cell r="R628">
            <v>188126.87</v>
          </cell>
          <cell r="S628">
            <v>0</v>
          </cell>
          <cell r="T628" t="str">
            <v>2018- -15FA003-020-2051-20- -DSI</v>
          </cell>
        </row>
        <row r="629">
          <cell r="A629" t="str">
            <v>21</v>
          </cell>
          <cell r="B629" t="str">
            <v>D</v>
          </cell>
          <cell r="C629" t="str">
            <v>R</v>
          </cell>
          <cell r="D629" t="str">
            <v>I</v>
          </cell>
          <cell r="E629" t="str">
            <v xml:space="preserve"> </v>
          </cell>
          <cell r="F629" t="str">
            <v>15FA004</v>
          </cell>
          <cell r="G629" t="str">
            <v>020</v>
          </cell>
          <cell r="H629" t="str">
            <v>2033</v>
          </cell>
          <cell r="I629" t="str">
            <v>20</v>
          </cell>
          <cell r="J629" t="str">
            <v xml:space="preserve"> </v>
          </cell>
          <cell r="K629" t="str">
            <v>DSI</v>
          </cell>
          <cell r="L629" t="str">
            <v>2015</v>
          </cell>
          <cell r="M629">
            <v>1100</v>
          </cell>
          <cell r="N629">
            <v>0</v>
          </cell>
          <cell r="O629">
            <v>0</v>
          </cell>
          <cell r="P629">
            <v>1100</v>
          </cell>
          <cell r="Q629">
            <v>0</v>
          </cell>
          <cell r="R629">
            <v>0</v>
          </cell>
          <cell r="S629">
            <v>0</v>
          </cell>
          <cell r="T629" t="str">
            <v>2018- -15FA004-020-2033-20- -DSI</v>
          </cell>
        </row>
        <row r="630">
          <cell r="A630" t="str">
            <v>21</v>
          </cell>
          <cell r="B630" t="str">
            <v>D</v>
          </cell>
          <cell r="C630" t="str">
            <v>R</v>
          </cell>
          <cell r="D630" t="str">
            <v>I</v>
          </cell>
          <cell r="E630" t="str">
            <v xml:space="preserve"> </v>
          </cell>
          <cell r="F630" t="str">
            <v>15FA004</v>
          </cell>
          <cell r="G630" t="str">
            <v>020</v>
          </cell>
          <cell r="H630" t="str">
            <v>2033</v>
          </cell>
          <cell r="I630" t="str">
            <v>20</v>
          </cell>
          <cell r="J630" t="str">
            <v xml:space="preserve"> </v>
          </cell>
          <cell r="K630" t="str">
            <v>DSI</v>
          </cell>
          <cell r="L630" t="str">
            <v>2016</v>
          </cell>
          <cell r="M630">
            <v>0</v>
          </cell>
          <cell r="N630">
            <v>0</v>
          </cell>
          <cell r="O630">
            <v>2158.87</v>
          </cell>
          <cell r="P630">
            <v>2158.87</v>
          </cell>
          <cell r="Q630">
            <v>0</v>
          </cell>
          <cell r="R630">
            <v>2158.87</v>
          </cell>
          <cell r="S630">
            <v>0</v>
          </cell>
          <cell r="T630" t="str">
            <v>2018- -15FA004-020-2033-20- -DSI</v>
          </cell>
        </row>
        <row r="631">
          <cell r="A631" t="str">
            <v>21</v>
          </cell>
          <cell r="B631" t="str">
            <v>D</v>
          </cell>
          <cell r="C631" t="str">
            <v>R</v>
          </cell>
          <cell r="D631" t="str">
            <v>I</v>
          </cell>
          <cell r="E631" t="str">
            <v xml:space="preserve"> </v>
          </cell>
          <cell r="F631" t="str">
            <v>15FA004</v>
          </cell>
          <cell r="G631" t="str">
            <v>020</v>
          </cell>
          <cell r="H631" t="str">
            <v>2051</v>
          </cell>
          <cell r="I631" t="str">
            <v>20</v>
          </cell>
          <cell r="J631" t="str">
            <v xml:space="preserve"> </v>
          </cell>
          <cell r="K631" t="str">
            <v>DSI</v>
          </cell>
          <cell r="L631" t="str">
            <v>2015</v>
          </cell>
          <cell r="M631">
            <v>109605</v>
          </cell>
          <cell r="N631">
            <v>3000</v>
          </cell>
          <cell r="O631">
            <v>0</v>
          </cell>
          <cell r="P631">
            <v>232605</v>
          </cell>
          <cell r="Q631">
            <v>0</v>
          </cell>
          <cell r="R631">
            <v>57312.88</v>
          </cell>
          <cell r="S631">
            <v>0</v>
          </cell>
          <cell r="T631" t="str">
            <v>2018- -15FA004-020-2051-20- -DSI</v>
          </cell>
        </row>
        <row r="632">
          <cell r="A632" t="str">
            <v>21</v>
          </cell>
          <cell r="B632" t="str">
            <v>D</v>
          </cell>
          <cell r="C632" t="str">
            <v>R</v>
          </cell>
          <cell r="D632" t="str">
            <v>I</v>
          </cell>
          <cell r="E632" t="str">
            <v xml:space="preserve"> </v>
          </cell>
          <cell r="F632" t="str">
            <v>15FA004</v>
          </cell>
          <cell r="G632" t="str">
            <v>020</v>
          </cell>
          <cell r="H632" t="str">
            <v>2051</v>
          </cell>
          <cell r="I632" t="str">
            <v>20</v>
          </cell>
          <cell r="J632" t="str">
            <v xml:space="preserve"> </v>
          </cell>
          <cell r="K632" t="str">
            <v>DSI</v>
          </cell>
          <cell r="L632" t="str">
            <v>2016</v>
          </cell>
          <cell r="M632">
            <v>0</v>
          </cell>
          <cell r="N632">
            <v>0</v>
          </cell>
          <cell r="O632">
            <v>42195.199999999997</v>
          </cell>
          <cell r="P632">
            <v>42195.199999999997</v>
          </cell>
          <cell r="Q632">
            <v>0</v>
          </cell>
          <cell r="R632">
            <v>40244</v>
          </cell>
          <cell r="S632">
            <v>0</v>
          </cell>
          <cell r="T632" t="str">
            <v>2018- -15FA004-020-2051-20- -DSI</v>
          </cell>
        </row>
        <row r="633">
          <cell r="A633" t="str">
            <v>21</v>
          </cell>
          <cell r="B633" t="str">
            <v>D</v>
          </cell>
          <cell r="C633" t="str">
            <v>R</v>
          </cell>
          <cell r="D633" t="str">
            <v>I</v>
          </cell>
          <cell r="E633" t="str">
            <v xml:space="preserve"> </v>
          </cell>
          <cell r="F633" t="str">
            <v>15FA004</v>
          </cell>
          <cell r="G633" t="str">
            <v>020</v>
          </cell>
          <cell r="H633" t="str">
            <v>2051</v>
          </cell>
          <cell r="I633" t="str">
            <v>20</v>
          </cell>
          <cell r="J633" t="str">
            <v xml:space="preserve"> </v>
          </cell>
          <cell r="K633" t="str">
            <v>DSI</v>
          </cell>
          <cell r="L633" t="str">
            <v>2017</v>
          </cell>
          <cell r="M633">
            <v>0</v>
          </cell>
          <cell r="N633">
            <v>0</v>
          </cell>
          <cell r="O633">
            <v>17700</v>
          </cell>
          <cell r="P633">
            <v>17700</v>
          </cell>
          <cell r="Q633">
            <v>0</v>
          </cell>
          <cell r="R633">
            <v>16860</v>
          </cell>
          <cell r="S633">
            <v>0</v>
          </cell>
          <cell r="T633" t="str">
            <v>2018- -15FA004-020-2051-20- -DSI</v>
          </cell>
        </row>
        <row r="634">
          <cell r="A634" t="str">
            <v>21</v>
          </cell>
          <cell r="B634" t="str">
            <v>D</v>
          </cell>
          <cell r="C634" t="str">
            <v>R</v>
          </cell>
          <cell r="D634" t="str">
            <v>I</v>
          </cell>
          <cell r="E634" t="str">
            <v xml:space="preserve"> </v>
          </cell>
          <cell r="F634" t="str">
            <v>15JA001</v>
          </cell>
          <cell r="G634" t="str">
            <v>822</v>
          </cell>
          <cell r="H634" t="str">
            <v>2033</v>
          </cell>
          <cell r="I634" t="str">
            <v>20</v>
          </cell>
          <cell r="J634" t="str">
            <v xml:space="preserve"> </v>
          </cell>
          <cell r="K634" t="str">
            <v>EXTE</v>
          </cell>
          <cell r="L634" t="str">
            <v>2015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2988.77</v>
          </cell>
          <cell r="S634">
            <v>0</v>
          </cell>
          <cell r="T634" t="str">
            <v>2018- -15JA001-822-2033-20- -EXTE</v>
          </cell>
        </row>
        <row r="635">
          <cell r="A635" t="str">
            <v>21</v>
          </cell>
          <cell r="B635" t="str">
            <v>D</v>
          </cell>
          <cell r="C635" t="str">
            <v>R</v>
          </cell>
          <cell r="D635" t="str">
            <v>I</v>
          </cell>
          <cell r="E635" t="str">
            <v xml:space="preserve"> </v>
          </cell>
          <cell r="F635" t="str">
            <v>15JA002</v>
          </cell>
          <cell r="G635" t="str">
            <v>822</v>
          </cell>
          <cell r="H635" t="str">
            <v>2033</v>
          </cell>
          <cell r="I635" t="str">
            <v>20</v>
          </cell>
          <cell r="J635" t="str">
            <v xml:space="preserve"> </v>
          </cell>
          <cell r="K635" t="str">
            <v>EXTE</v>
          </cell>
          <cell r="L635" t="str">
            <v>2015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1620</v>
          </cell>
          <cell r="S635">
            <v>0</v>
          </cell>
          <cell r="T635" t="str">
            <v>2018- -15JA002-822-2033-20- -EXTE</v>
          </cell>
        </row>
        <row r="636">
          <cell r="A636" t="str">
            <v>21</v>
          </cell>
          <cell r="B636" t="str">
            <v>D</v>
          </cell>
          <cell r="C636" t="str">
            <v>R</v>
          </cell>
          <cell r="D636" t="str">
            <v>I</v>
          </cell>
          <cell r="E636" t="str">
            <v xml:space="preserve"> </v>
          </cell>
          <cell r="F636" t="str">
            <v>15JA002</v>
          </cell>
          <cell r="G636" t="str">
            <v>822</v>
          </cell>
          <cell r="H636" t="str">
            <v>2033</v>
          </cell>
          <cell r="I636" t="str">
            <v>20</v>
          </cell>
          <cell r="J636" t="str">
            <v xml:space="preserve"> </v>
          </cell>
          <cell r="K636" t="str">
            <v>EXTE</v>
          </cell>
          <cell r="L636" t="str">
            <v>2016</v>
          </cell>
          <cell r="M636">
            <v>0</v>
          </cell>
          <cell r="N636">
            <v>0</v>
          </cell>
          <cell r="O636">
            <v>2627.34</v>
          </cell>
          <cell r="P636">
            <v>2627.34</v>
          </cell>
          <cell r="Q636">
            <v>0</v>
          </cell>
          <cell r="R636">
            <v>2843.34</v>
          </cell>
          <cell r="S636">
            <v>0</v>
          </cell>
          <cell r="T636" t="str">
            <v>2018- -15JA002-822-2033-20- -EXTE</v>
          </cell>
        </row>
        <row r="637">
          <cell r="A637" t="str">
            <v>21</v>
          </cell>
          <cell r="B637" t="str">
            <v>D</v>
          </cell>
          <cell r="C637" t="str">
            <v>R</v>
          </cell>
          <cell r="D637" t="str">
            <v>I</v>
          </cell>
          <cell r="E637" t="str">
            <v xml:space="preserve"> </v>
          </cell>
          <cell r="F637" t="str">
            <v>15JD001</v>
          </cell>
          <cell r="G637" t="str">
            <v>324</v>
          </cell>
          <cell r="H637" t="str">
            <v>2033</v>
          </cell>
          <cell r="I637" t="str">
            <v>20</v>
          </cell>
          <cell r="J637" t="str">
            <v xml:space="preserve"> </v>
          </cell>
          <cell r="K637" t="str">
            <v>BATI</v>
          </cell>
          <cell r="L637" t="str">
            <v>2015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975.24</v>
          </cell>
          <cell r="S637">
            <v>0</v>
          </cell>
          <cell r="T637" t="str">
            <v>2018- -15JD001-324-2033-20- -BATI</v>
          </cell>
        </row>
        <row r="638">
          <cell r="A638" t="str">
            <v>21</v>
          </cell>
          <cell r="B638" t="str">
            <v>D</v>
          </cell>
          <cell r="C638" t="str">
            <v>R</v>
          </cell>
          <cell r="D638" t="str">
            <v>I</v>
          </cell>
          <cell r="E638" t="str">
            <v xml:space="preserve"> </v>
          </cell>
          <cell r="F638" t="str">
            <v>15JF001</v>
          </cell>
          <cell r="G638" t="str">
            <v>213</v>
          </cell>
          <cell r="H638" t="str">
            <v>2033</v>
          </cell>
          <cell r="I638" t="str">
            <v>20</v>
          </cell>
          <cell r="J638" t="str">
            <v xml:space="preserve"> </v>
          </cell>
          <cell r="K638" t="str">
            <v>BATI</v>
          </cell>
          <cell r="L638" t="str">
            <v>2015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2301.48</v>
          </cell>
          <cell r="S638">
            <v>0</v>
          </cell>
          <cell r="T638" t="str">
            <v>2018- -15JF001-213-2033-20- -BATI</v>
          </cell>
        </row>
        <row r="639">
          <cell r="A639" t="str">
            <v>21</v>
          </cell>
          <cell r="B639" t="str">
            <v>D</v>
          </cell>
          <cell r="C639" t="str">
            <v>R</v>
          </cell>
          <cell r="D639" t="str">
            <v>I</v>
          </cell>
          <cell r="E639" t="str">
            <v xml:space="preserve"> </v>
          </cell>
          <cell r="F639" t="str">
            <v>15JF002</v>
          </cell>
          <cell r="G639" t="str">
            <v>020</v>
          </cell>
          <cell r="H639" t="str">
            <v>2033</v>
          </cell>
          <cell r="I639" t="str">
            <v>20</v>
          </cell>
          <cell r="J639" t="str">
            <v xml:space="preserve"> </v>
          </cell>
          <cell r="K639" t="str">
            <v>BATI</v>
          </cell>
          <cell r="L639" t="str">
            <v>2015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8176.66</v>
          </cell>
          <cell r="S639">
            <v>0</v>
          </cell>
          <cell r="T639" t="str">
            <v>2018- -15JF002-020-2033-20- -BATI</v>
          </cell>
        </row>
        <row r="640">
          <cell r="A640" t="str">
            <v>21</v>
          </cell>
          <cell r="B640" t="str">
            <v>D</v>
          </cell>
          <cell r="C640" t="str">
            <v>R</v>
          </cell>
          <cell r="D640" t="str">
            <v>I</v>
          </cell>
          <cell r="E640" t="str">
            <v xml:space="preserve"> </v>
          </cell>
          <cell r="F640" t="str">
            <v>15JF002</v>
          </cell>
          <cell r="G640" t="str">
            <v>020</v>
          </cell>
          <cell r="H640" t="str">
            <v>2033</v>
          </cell>
          <cell r="I640" t="str">
            <v>20</v>
          </cell>
          <cell r="J640" t="str">
            <v xml:space="preserve"> </v>
          </cell>
          <cell r="K640" t="str">
            <v>BATI</v>
          </cell>
          <cell r="L640" t="str">
            <v>2016</v>
          </cell>
          <cell r="M640">
            <v>0</v>
          </cell>
          <cell r="N640">
            <v>0</v>
          </cell>
          <cell r="O640">
            <v>1740</v>
          </cell>
          <cell r="P640">
            <v>1740</v>
          </cell>
          <cell r="Q640">
            <v>0</v>
          </cell>
          <cell r="R640">
            <v>2362.9899999999998</v>
          </cell>
          <cell r="S640">
            <v>0</v>
          </cell>
          <cell r="T640" t="str">
            <v>2018- -15JF002-020-2033-20- -BATI</v>
          </cell>
        </row>
        <row r="641">
          <cell r="A641" t="str">
            <v>21</v>
          </cell>
          <cell r="B641" t="str">
            <v>D</v>
          </cell>
          <cell r="C641" t="str">
            <v>R</v>
          </cell>
          <cell r="D641" t="str">
            <v>I</v>
          </cell>
          <cell r="E641" t="str">
            <v xml:space="preserve"> </v>
          </cell>
          <cell r="F641" t="str">
            <v>15JH001</v>
          </cell>
          <cell r="G641" t="str">
            <v>324</v>
          </cell>
          <cell r="H641" t="str">
            <v>2031</v>
          </cell>
          <cell r="I641" t="str">
            <v>20</v>
          </cell>
          <cell r="J641" t="str">
            <v xml:space="preserve"> </v>
          </cell>
          <cell r="K641" t="str">
            <v>BATI</v>
          </cell>
          <cell r="L641" t="str">
            <v>2015</v>
          </cell>
          <cell r="M641">
            <v>24000</v>
          </cell>
          <cell r="N641">
            <v>0</v>
          </cell>
          <cell r="O641">
            <v>0</v>
          </cell>
          <cell r="P641">
            <v>24000</v>
          </cell>
          <cell r="Q641">
            <v>0</v>
          </cell>
          <cell r="R641">
            <v>500</v>
          </cell>
          <cell r="S641">
            <v>0</v>
          </cell>
          <cell r="T641" t="str">
            <v>2018- -15JH001-324-2031-20- -BATI</v>
          </cell>
        </row>
        <row r="642">
          <cell r="A642" t="str">
            <v>21</v>
          </cell>
          <cell r="B642" t="str">
            <v>D</v>
          </cell>
          <cell r="C642" t="str">
            <v>R</v>
          </cell>
          <cell r="D642" t="str">
            <v>I</v>
          </cell>
          <cell r="E642" t="str">
            <v xml:space="preserve"> </v>
          </cell>
          <cell r="F642" t="str">
            <v>15JH001</v>
          </cell>
          <cell r="G642" t="str">
            <v>324</v>
          </cell>
          <cell r="H642" t="str">
            <v>2031</v>
          </cell>
          <cell r="I642" t="str">
            <v>20</v>
          </cell>
          <cell r="J642" t="str">
            <v xml:space="preserve"> </v>
          </cell>
          <cell r="K642" t="str">
            <v>BATI</v>
          </cell>
          <cell r="L642" t="str">
            <v>2016</v>
          </cell>
          <cell r="M642">
            <v>0</v>
          </cell>
          <cell r="N642">
            <v>0</v>
          </cell>
          <cell r="O642">
            <v>2949.3</v>
          </cell>
          <cell r="P642">
            <v>2949.3</v>
          </cell>
          <cell r="Q642">
            <v>0</v>
          </cell>
          <cell r="R642">
            <v>2949.3</v>
          </cell>
          <cell r="S642">
            <v>0</v>
          </cell>
          <cell r="T642" t="str">
            <v>2018- -15JH001-324-2031-20- -BATI</v>
          </cell>
        </row>
        <row r="643">
          <cell r="A643" t="str">
            <v>21</v>
          </cell>
          <cell r="B643" t="str">
            <v>D</v>
          </cell>
          <cell r="C643" t="str">
            <v>R</v>
          </cell>
          <cell r="D643" t="str">
            <v>I</v>
          </cell>
          <cell r="E643" t="str">
            <v xml:space="preserve"> </v>
          </cell>
          <cell r="F643" t="str">
            <v>15JH002</v>
          </cell>
          <cell r="G643" t="str">
            <v>322</v>
          </cell>
          <cell r="H643" t="str">
            <v>2031</v>
          </cell>
          <cell r="I643" t="str">
            <v>20</v>
          </cell>
          <cell r="J643" t="str">
            <v xml:space="preserve"> </v>
          </cell>
          <cell r="K643" t="str">
            <v>BATI</v>
          </cell>
          <cell r="L643" t="str">
            <v>2015</v>
          </cell>
          <cell r="M643">
            <v>40000</v>
          </cell>
          <cell r="N643">
            <v>0</v>
          </cell>
          <cell r="O643">
            <v>0</v>
          </cell>
          <cell r="P643">
            <v>40000</v>
          </cell>
          <cell r="Q643">
            <v>0</v>
          </cell>
          <cell r="R643">
            <v>0</v>
          </cell>
          <cell r="S643">
            <v>0</v>
          </cell>
          <cell r="T643" t="str">
            <v>2018- -15JH002-322-2031-20- -BATI</v>
          </cell>
        </row>
        <row r="644">
          <cell r="A644" t="str">
            <v>21</v>
          </cell>
          <cell r="B644" t="str">
            <v>D</v>
          </cell>
          <cell r="C644" t="str">
            <v>R</v>
          </cell>
          <cell r="D644" t="str">
            <v>I</v>
          </cell>
          <cell r="E644" t="str">
            <v xml:space="preserve"> </v>
          </cell>
          <cell r="F644" t="str">
            <v>15JI001</v>
          </cell>
          <cell r="G644" t="str">
            <v>412</v>
          </cell>
          <cell r="H644" t="str">
            <v>2033</v>
          </cell>
          <cell r="I644" t="str">
            <v>20</v>
          </cell>
          <cell r="J644" t="str">
            <v xml:space="preserve"> </v>
          </cell>
          <cell r="K644" t="str">
            <v>EXTE</v>
          </cell>
          <cell r="L644" t="str">
            <v>2015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2514.86</v>
          </cell>
          <cell r="S644">
            <v>0</v>
          </cell>
          <cell r="T644" t="str">
            <v>2018- -15JI001-412-2033-20- -EXTE</v>
          </cell>
        </row>
        <row r="645">
          <cell r="A645" t="str">
            <v>21</v>
          </cell>
          <cell r="B645" t="str">
            <v>D</v>
          </cell>
          <cell r="C645" t="str">
            <v>R</v>
          </cell>
          <cell r="D645" t="str">
            <v>I</v>
          </cell>
          <cell r="E645" t="str">
            <v xml:space="preserve"> </v>
          </cell>
          <cell r="F645" t="str">
            <v>15JI002</v>
          </cell>
          <cell r="G645" t="str">
            <v>414</v>
          </cell>
          <cell r="H645" t="str">
            <v>2033</v>
          </cell>
          <cell r="I645" t="str">
            <v>20</v>
          </cell>
          <cell r="J645" t="str">
            <v xml:space="preserve"> </v>
          </cell>
          <cell r="K645" t="str">
            <v>EXTE</v>
          </cell>
          <cell r="L645" t="str">
            <v>2015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2104.1</v>
          </cell>
          <cell r="S645">
            <v>0</v>
          </cell>
          <cell r="T645" t="str">
            <v>2018- -15JI002-414-2033-20- -EXTE</v>
          </cell>
        </row>
        <row r="646">
          <cell r="A646" t="str">
            <v>21</v>
          </cell>
          <cell r="B646" t="str">
            <v>D</v>
          </cell>
          <cell r="C646" t="str">
            <v>R</v>
          </cell>
          <cell r="D646" t="str">
            <v>I</v>
          </cell>
          <cell r="E646" t="str">
            <v xml:space="preserve"> </v>
          </cell>
          <cell r="F646" t="str">
            <v>15JI004</v>
          </cell>
          <cell r="G646" t="str">
            <v>412</v>
          </cell>
          <cell r="H646" t="str">
            <v>2033</v>
          </cell>
          <cell r="I646" t="str">
            <v>20</v>
          </cell>
          <cell r="J646" t="str">
            <v xml:space="preserve"> </v>
          </cell>
          <cell r="K646" t="str">
            <v>BATI</v>
          </cell>
          <cell r="L646" t="str">
            <v>2015</v>
          </cell>
          <cell r="M646">
            <v>0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R646">
            <v>874.26</v>
          </cell>
          <cell r="S646">
            <v>0</v>
          </cell>
          <cell r="T646" t="str">
            <v>2018- -15JI004-412-2033-20- -BATI</v>
          </cell>
        </row>
        <row r="647">
          <cell r="A647" t="str">
            <v>21</v>
          </cell>
          <cell r="B647" t="str">
            <v>D</v>
          </cell>
          <cell r="C647" t="str">
            <v>R</v>
          </cell>
          <cell r="D647" t="str">
            <v>I</v>
          </cell>
          <cell r="E647" t="str">
            <v xml:space="preserve"> </v>
          </cell>
          <cell r="F647" t="str">
            <v>15JJ001</v>
          </cell>
          <cell r="G647" t="str">
            <v>324</v>
          </cell>
          <cell r="H647" t="str">
            <v>2051</v>
          </cell>
          <cell r="I647" t="str">
            <v>20</v>
          </cell>
          <cell r="J647" t="str">
            <v xml:space="preserve"> </v>
          </cell>
          <cell r="K647" t="str">
            <v>CEL</v>
          </cell>
          <cell r="L647" t="str">
            <v>2015</v>
          </cell>
          <cell r="M647">
            <v>60000</v>
          </cell>
          <cell r="N647">
            <v>0</v>
          </cell>
          <cell r="O647">
            <v>0</v>
          </cell>
          <cell r="P647">
            <v>60000</v>
          </cell>
          <cell r="Q647">
            <v>0</v>
          </cell>
          <cell r="R647">
            <v>55170</v>
          </cell>
          <cell r="S647">
            <v>0</v>
          </cell>
          <cell r="T647" t="str">
            <v>2018- -15JJ001-324-2051-20- -CEL</v>
          </cell>
        </row>
        <row r="648">
          <cell r="A648" t="str">
            <v>21</v>
          </cell>
          <cell r="B648" t="str">
            <v>D</v>
          </cell>
          <cell r="C648" t="str">
            <v>R</v>
          </cell>
          <cell r="D648" t="str">
            <v>I</v>
          </cell>
          <cell r="E648" t="str">
            <v xml:space="preserve"> </v>
          </cell>
          <cell r="F648" t="str">
            <v>15JJ001</v>
          </cell>
          <cell r="G648" t="str">
            <v>324</v>
          </cell>
          <cell r="H648" t="str">
            <v>2051</v>
          </cell>
          <cell r="I648" t="str">
            <v>20</v>
          </cell>
          <cell r="J648" t="str">
            <v xml:space="preserve"> </v>
          </cell>
          <cell r="K648" t="str">
            <v>CEL</v>
          </cell>
          <cell r="L648" t="str">
            <v>2016</v>
          </cell>
          <cell r="M648">
            <v>0</v>
          </cell>
          <cell r="N648">
            <v>0</v>
          </cell>
          <cell r="O648">
            <v>14530</v>
          </cell>
          <cell r="P648">
            <v>14530</v>
          </cell>
          <cell r="Q648">
            <v>0</v>
          </cell>
          <cell r="R648">
            <v>14530</v>
          </cell>
          <cell r="S648">
            <v>0</v>
          </cell>
          <cell r="T648" t="str">
            <v>2018- -15JJ001-324-2051-20- -CEL</v>
          </cell>
        </row>
        <row r="649">
          <cell r="A649" t="str">
            <v>21</v>
          </cell>
          <cell r="B649" t="str">
            <v>D</v>
          </cell>
          <cell r="C649" t="str">
            <v>R</v>
          </cell>
          <cell r="D649" t="str">
            <v>I</v>
          </cell>
          <cell r="E649" t="str">
            <v xml:space="preserve"> </v>
          </cell>
          <cell r="F649" t="str">
            <v>15JL006</v>
          </cell>
          <cell r="G649" t="str">
            <v>822</v>
          </cell>
          <cell r="H649" t="str">
            <v>2033</v>
          </cell>
          <cell r="I649" t="str">
            <v>20</v>
          </cell>
          <cell r="J649" t="str">
            <v xml:space="preserve"> </v>
          </cell>
          <cell r="K649" t="str">
            <v>EXTE</v>
          </cell>
          <cell r="L649" t="str">
            <v>2015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2403.79</v>
          </cell>
          <cell r="S649">
            <v>0</v>
          </cell>
          <cell r="T649" t="str">
            <v>2018- -15JL006-822-2033-20- -EXTE</v>
          </cell>
        </row>
        <row r="650">
          <cell r="A650" t="str">
            <v>21</v>
          </cell>
          <cell r="B650" t="str">
            <v>D</v>
          </cell>
          <cell r="C650" t="str">
            <v>R</v>
          </cell>
          <cell r="D650" t="str">
            <v>I</v>
          </cell>
          <cell r="E650" t="str">
            <v xml:space="preserve"> </v>
          </cell>
          <cell r="F650" t="str">
            <v>15JQ001</v>
          </cell>
          <cell r="G650" t="str">
            <v>822</v>
          </cell>
          <cell r="H650" t="str">
            <v>2033</v>
          </cell>
          <cell r="I650" t="str">
            <v>20</v>
          </cell>
          <cell r="J650" t="str">
            <v xml:space="preserve"> </v>
          </cell>
          <cell r="K650" t="str">
            <v>EXTE</v>
          </cell>
          <cell r="L650" t="str">
            <v>2015</v>
          </cell>
          <cell r="M650">
            <v>0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R650">
            <v>2272.3200000000002</v>
          </cell>
          <cell r="S650">
            <v>0</v>
          </cell>
          <cell r="T650" t="str">
            <v>2018- -15JQ001-822-2033-20- -EXTE</v>
          </cell>
        </row>
        <row r="651">
          <cell r="A651" t="str">
            <v>21</v>
          </cell>
          <cell r="B651" t="str">
            <v>D</v>
          </cell>
          <cell r="C651" t="str">
            <v>R</v>
          </cell>
          <cell r="D651" t="str">
            <v>I</v>
          </cell>
          <cell r="E651" t="str">
            <v xml:space="preserve"> </v>
          </cell>
          <cell r="F651" t="str">
            <v>15JS001</v>
          </cell>
          <cell r="G651" t="str">
            <v>824</v>
          </cell>
          <cell r="H651" t="str">
            <v>2033</v>
          </cell>
          <cell r="I651" t="str">
            <v>20</v>
          </cell>
          <cell r="J651" t="str">
            <v xml:space="preserve"> </v>
          </cell>
          <cell r="K651" t="str">
            <v>AMEN</v>
          </cell>
          <cell r="L651" t="str">
            <v>2015</v>
          </cell>
          <cell r="M651">
            <v>3000</v>
          </cell>
          <cell r="N651">
            <v>0</v>
          </cell>
          <cell r="O651">
            <v>0</v>
          </cell>
          <cell r="P651">
            <v>3000</v>
          </cell>
          <cell r="Q651">
            <v>0</v>
          </cell>
          <cell r="R651">
            <v>0</v>
          </cell>
          <cell r="S651">
            <v>0</v>
          </cell>
          <cell r="T651" t="str">
            <v>2018- -15JS001-824-2033-20- -AMEN</v>
          </cell>
        </row>
        <row r="652">
          <cell r="A652" t="str">
            <v>21</v>
          </cell>
          <cell r="B652" t="str">
            <v>D</v>
          </cell>
          <cell r="C652" t="str">
            <v>R</v>
          </cell>
          <cell r="D652" t="str">
            <v>I</v>
          </cell>
          <cell r="E652" t="str">
            <v xml:space="preserve"> </v>
          </cell>
          <cell r="F652" t="str">
            <v>15JU001</v>
          </cell>
          <cell r="G652" t="str">
            <v>23</v>
          </cell>
          <cell r="H652" t="str">
            <v>2031</v>
          </cell>
          <cell r="I652" t="str">
            <v>20</v>
          </cell>
          <cell r="J652" t="str">
            <v xml:space="preserve"> </v>
          </cell>
          <cell r="K652" t="str">
            <v>BATI</v>
          </cell>
          <cell r="L652" t="str">
            <v>2016</v>
          </cell>
          <cell r="M652">
            <v>0</v>
          </cell>
          <cell r="N652">
            <v>0</v>
          </cell>
          <cell r="O652">
            <v>23958.78</v>
          </cell>
          <cell r="P652">
            <v>23958.78</v>
          </cell>
          <cell r="Q652">
            <v>0</v>
          </cell>
          <cell r="R652">
            <v>24314.78</v>
          </cell>
          <cell r="S652">
            <v>0</v>
          </cell>
          <cell r="T652" t="str">
            <v>2018- -15JU001-23-2031-20- -BATI</v>
          </cell>
        </row>
        <row r="653">
          <cell r="A653" t="str">
            <v>21</v>
          </cell>
          <cell r="B653" t="str">
            <v>D</v>
          </cell>
          <cell r="C653" t="str">
            <v>R</v>
          </cell>
          <cell r="D653" t="str">
            <v>I</v>
          </cell>
          <cell r="E653" t="str">
            <v xml:space="preserve"> </v>
          </cell>
          <cell r="F653" t="str">
            <v>15JU001</v>
          </cell>
          <cell r="G653" t="str">
            <v>23</v>
          </cell>
          <cell r="H653" t="str">
            <v>2031</v>
          </cell>
          <cell r="I653" t="str">
            <v>20</v>
          </cell>
          <cell r="J653" t="str">
            <v xml:space="preserve"> </v>
          </cell>
          <cell r="K653" t="str">
            <v>FONC</v>
          </cell>
          <cell r="L653" t="str">
            <v>2015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1326</v>
          </cell>
          <cell r="S653">
            <v>0</v>
          </cell>
          <cell r="T653" t="str">
            <v>2018- -15JU001-23-2031-20- -FONC</v>
          </cell>
        </row>
        <row r="654">
          <cell r="A654" t="str">
            <v>21</v>
          </cell>
          <cell r="B654" t="str">
            <v>D</v>
          </cell>
          <cell r="C654" t="str">
            <v>R</v>
          </cell>
          <cell r="D654" t="str">
            <v>I</v>
          </cell>
          <cell r="E654" t="str">
            <v xml:space="preserve"> </v>
          </cell>
          <cell r="F654" t="str">
            <v>16AI005</v>
          </cell>
          <cell r="G654" t="str">
            <v>324</v>
          </cell>
          <cell r="H654" t="str">
            <v>2033</v>
          </cell>
          <cell r="I654" t="str">
            <v>20</v>
          </cell>
          <cell r="J654" t="str">
            <v xml:space="preserve"> </v>
          </cell>
          <cell r="K654" t="str">
            <v>BATI</v>
          </cell>
          <cell r="L654" t="str">
            <v>2017</v>
          </cell>
          <cell r="M654">
            <v>0</v>
          </cell>
          <cell r="N654">
            <v>0</v>
          </cell>
          <cell r="O654">
            <v>900</v>
          </cell>
          <cell r="P654">
            <v>900</v>
          </cell>
          <cell r="Q654">
            <v>0</v>
          </cell>
          <cell r="R654">
            <v>1740.84</v>
          </cell>
          <cell r="S654">
            <v>0</v>
          </cell>
          <cell r="T654" t="str">
            <v>2018- -16AI005-324-2033-20- -BATI</v>
          </cell>
        </row>
        <row r="655">
          <cell r="A655" t="str">
            <v>21</v>
          </cell>
          <cell r="B655" t="str">
            <v>D</v>
          </cell>
          <cell r="C655" t="str">
            <v>R</v>
          </cell>
          <cell r="D655" t="str">
            <v>I</v>
          </cell>
          <cell r="E655" t="str">
            <v xml:space="preserve"> </v>
          </cell>
          <cell r="F655" t="str">
            <v>16CL011</v>
          </cell>
          <cell r="G655" t="str">
            <v>324</v>
          </cell>
          <cell r="H655" t="str">
            <v>2051</v>
          </cell>
          <cell r="I655" t="str">
            <v>20</v>
          </cell>
          <cell r="J655" t="str">
            <v xml:space="preserve"> </v>
          </cell>
          <cell r="K655" t="str">
            <v>CEL</v>
          </cell>
          <cell r="L655" t="str">
            <v>2016</v>
          </cell>
          <cell r="M655">
            <v>51000</v>
          </cell>
          <cell r="N655">
            <v>57650</v>
          </cell>
          <cell r="O655">
            <v>0</v>
          </cell>
          <cell r="P655">
            <v>108650</v>
          </cell>
          <cell r="Q655">
            <v>0</v>
          </cell>
          <cell r="R655">
            <v>57650</v>
          </cell>
          <cell r="S655">
            <v>0</v>
          </cell>
          <cell r="T655" t="str">
            <v>2018- -16CL011-324-2051-20- -CEL</v>
          </cell>
        </row>
        <row r="656">
          <cell r="A656" t="str">
            <v>21</v>
          </cell>
          <cell r="B656" t="str">
            <v>D</v>
          </cell>
          <cell r="C656" t="str">
            <v>R</v>
          </cell>
          <cell r="D656" t="str">
            <v>I</v>
          </cell>
          <cell r="E656" t="str">
            <v xml:space="preserve"> </v>
          </cell>
          <cell r="F656" t="str">
            <v>16CO001</v>
          </cell>
          <cell r="G656" t="str">
            <v>023</v>
          </cell>
          <cell r="H656" t="str">
            <v>2051</v>
          </cell>
          <cell r="I656" t="str">
            <v>20</v>
          </cell>
          <cell r="J656" t="str">
            <v xml:space="preserve"> </v>
          </cell>
          <cell r="K656" t="str">
            <v>COMM</v>
          </cell>
          <cell r="L656" t="str">
            <v>2016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3348</v>
          </cell>
          <cell r="S656">
            <v>0</v>
          </cell>
          <cell r="T656" t="str">
            <v>2018- -16CO001-023-2051-20- -COMM</v>
          </cell>
        </row>
        <row r="657">
          <cell r="A657" t="str">
            <v>21</v>
          </cell>
          <cell r="B657" t="str">
            <v>D</v>
          </cell>
          <cell r="C657" t="str">
            <v>R</v>
          </cell>
          <cell r="D657" t="str">
            <v>I</v>
          </cell>
          <cell r="E657" t="str">
            <v xml:space="preserve"> </v>
          </cell>
          <cell r="F657" t="str">
            <v>16CO001</v>
          </cell>
          <cell r="G657" t="str">
            <v>023</v>
          </cell>
          <cell r="H657" t="str">
            <v>2051</v>
          </cell>
          <cell r="I657" t="str">
            <v>20</v>
          </cell>
          <cell r="J657" t="str">
            <v xml:space="preserve"> </v>
          </cell>
          <cell r="K657" t="str">
            <v>COMM</v>
          </cell>
          <cell r="L657" t="str">
            <v>2017</v>
          </cell>
          <cell r="M657">
            <v>0</v>
          </cell>
          <cell r="N657">
            <v>300</v>
          </cell>
          <cell r="O657">
            <v>0</v>
          </cell>
          <cell r="P657">
            <v>300</v>
          </cell>
          <cell r="Q657">
            <v>0</v>
          </cell>
          <cell r="R657">
            <v>300</v>
          </cell>
          <cell r="S657">
            <v>0</v>
          </cell>
          <cell r="T657" t="str">
            <v>2018- -16CO001-023-2051-20- -COMM</v>
          </cell>
        </row>
        <row r="658">
          <cell r="A658" t="str">
            <v>21</v>
          </cell>
          <cell r="B658" t="str">
            <v>D</v>
          </cell>
          <cell r="C658" t="str">
            <v>R</v>
          </cell>
          <cell r="D658" t="str">
            <v>I</v>
          </cell>
          <cell r="E658" t="str">
            <v xml:space="preserve"> </v>
          </cell>
          <cell r="F658" t="str">
            <v>16DA001</v>
          </cell>
          <cell r="G658" t="str">
            <v>020</v>
          </cell>
          <cell r="H658" t="str">
            <v>2033</v>
          </cell>
          <cell r="I658" t="str">
            <v>20</v>
          </cell>
          <cell r="J658" t="str">
            <v xml:space="preserve"> </v>
          </cell>
          <cell r="K658" t="str">
            <v>MECA</v>
          </cell>
          <cell r="L658" t="str">
            <v>2016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7100.71</v>
          </cell>
          <cell r="S658">
            <v>0</v>
          </cell>
          <cell r="T658" t="str">
            <v>2018- -16DA001-020-2033-20- -MECA</v>
          </cell>
        </row>
        <row r="659">
          <cell r="A659" t="str">
            <v>21</v>
          </cell>
          <cell r="B659" t="str">
            <v>D</v>
          </cell>
          <cell r="C659" t="str">
            <v>R</v>
          </cell>
          <cell r="D659" t="str">
            <v>I</v>
          </cell>
          <cell r="E659" t="str">
            <v xml:space="preserve"> </v>
          </cell>
          <cell r="F659" t="str">
            <v>16DA001</v>
          </cell>
          <cell r="G659" t="str">
            <v>020</v>
          </cell>
          <cell r="H659" t="str">
            <v>2033</v>
          </cell>
          <cell r="I659" t="str">
            <v>20</v>
          </cell>
          <cell r="J659" t="str">
            <v xml:space="preserve"> </v>
          </cell>
          <cell r="K659" t="str">
            <v>MECA</v>
          </cell>
          <cell r="L659" t="str">
            <v>2017</v>
          </cell>
          <cell r="M659">
            <v>0</v>
          </cell>
          <cell r="N659">
            <v>0</v>
          </cell>
          <cell r="O659">
            <v>1800</v>
          </cell>
          <cell r="P659">
            <v>1800</v>
          </cell>
          <cell r="Q659">
            <v>0</v>
          </cell>
          <cell r="R659">
            <v>1036.68</v>
          </cell>
          <cell r="S659">
            <v>0</v>
          </cell>
          <cell r="T659" t="str">
            <v>2018- -16DA001-020-2033-20- -MECA</v>
          </cell>
        </row>
        <row r="660">
          <cell r="A660" t="str">
            <v>21</v>
          </cell>
          <cell r="B660" t="str">
            <v>D</v>
          </cell>
          <cell r="C660" t="str">
            <v>R</v>
          </cell>
          <cell r="D660" t="str">
            <v>I</v>
          </cell>
          <cell r="E660" t="str">
            <v xml:space="preserve"> </v>
          </cell>
          <cell r="F660" t="str">
            <v>16EC004</v>
          </cell>
          <cell r="G660" t="str">
            <v>020</v>
          </cell>
          <cell r="H660" t="str">
            <v>2031</v>
          </cell>
          <cell r="I660" t="str">
            <v>20</v>
          </cell>
          <cell r="J660" t="str">
            <v xml:space="preserve"> </v>
          </cell>
          <cell r="K660" t="str">
            <v>DPIM</v>
          </cell>
          <cell r="L660" t="str">
            <v>2016</v>
          </cell>
          <cell r="M660">
            <v>20000</v>
          </cell>
          <cell r="N660">
            <v>0</v>
          </cell>
          <cell r="O660">
            <v>0</v>
          </cell>
          <cell r="P660">
            <v>20000</v>
          </cell>
          <cell r="Q660">
            <v>0</v>
          </cell>
          <cell r="R660">
            <v>0</v>
          </cell>
          <cell r="S660">
            <v>0</v>
          </cell>
          <cell r="T660" t="str">
            <v>2018- -16EC004-020-2031-20- -DPIM</v>
          </cell>
        </row>
        <row r="661">
          <cell r="A661" t="str">
            <v>21</v>
          </cell>
          <cell r="B661" t="str">
            <v>D</v>
          </cell>
          <cell r="C661" t="str">
            <v>R</v>
          </cell>
          <cell r="D661" t="str">
            <v>I</v>
          </cell>
          <cell r="E661" t="str">
            <v xml:space="preserve"> </v>
          </cell>
          <cell r="F661" t="str">
            <v>16EV001</v>
          </cell>
          <cell r="G661" t="str">
            <v>823</v>
          </cell>
          <cell r="H661" t="str">
            <v>2033</v>
          </cell>
          <cell r="I661" t="str">
            <v>20</v>
          </cell>
          <cell r="J661" t="str">
            <v xml:space="preserve"> </v>
          </cell>
          <cell r="K661" t="str">
            <v>EXTE</v>
          </cell>
          <cell r="L661" t="str">
            <v>2016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1792.54</v>
          </cell>
          <cell r="S661">
            <v>0</v>
          </cell>
          <cell r="T661" t="str">
            <v>2018- -16EV001-823-2033-20- -EXTE</v>
          </cell>
        </row>
        <row r="662">
          <cell r="A662" t="str">
            <v>21</v>
          </cell>
          <cell r="B662" t="str">
            <v>D</v>
          </cell>
          <cell r="C662" t="str">
            <v>R</v>
          </cell>
          <cell r="D662" t="str">
            <v>I</v>
          </cell>
          <cell r="E662" t="str">
            <v xml:space="preserve"> </v>
          </cell>
          <cell r="F662" t="str">
            <v>16EV009</v>
          </cell>
          <cell r="G662" t="str">
            <v>823</v>
          </cell>
          <cell r="H662" t="str">
            <v>2031</v>
          </cell>
          <cell r="I662" t="str">
            <v>20</v>
          </cell>
          <cell r="J662" t="str">
            <v xml:space="preserve"> </v>
          </cell>
          <cell r="K662" t="str">
            <v>EV</v>
          </cell>
          <cell r="L662" t="str">
            <v>2016</v>
          </cell>
          <cell r="M662">
            <v>4000</v>
          </cell>
          <cell r="N662">
            <v>0</v>
          </cell>
          <cell r="O662">
            <v>0</v>
          </cell>
          <cell r="P662">
            <v>4000</v>
          </cell>
          <cell r="Q662">
            <v>0</v>
          </cell>
          <cell r="R662">
            <v>1178.0999999999999</v>
          </cell>
          <cell r="S662">
            <v>0</v>
          </cell>
          <cell r="T662" t="str">
            <v>2018- -16EV009-823-2031-20- -EV</v>
          </cell>
        </row>
        <row r="663">
          <cell r="A663" t="str">
            <v>21</v>
          </cell>
          <cell r="B663" t="str">
            <v>D</v>
          </cell>
          <cell r="C663" t="str">
            <v>R</v>
          </cell>
          <cell r="D663" t="str">
            <v>I</v>
          </cell>
          <cell r="E663" t="str">
            <v xml:space="preserve"> </v>
          </cell>
          <cell r="F663" t="str">
            <v>16EV009</v>
          </cell>
          <cell r="G663" t="str">
            <v>823</v>
          </cell>
          <cell r="H663" t="str">
            <v>2031</v>
          </cell>
          <cell r="I663" t="str">
            <v>20</v>
          </cell>
          <cell r="J663" t="str">
            <v xml:space="preserve"> </v>
          </cell>
          <cell r="K663" t="str">
            <v>EV</v>
          </cell>
          <cell r="L663" t="str">
            <v>2017</v>
          </cell>
          <cell r="M663">
            <v>0</v>
          </cell>
          <cell r="N663">
            <v>0</v>
          </cell>
          <cell r="O663">
            <v>2748.9</v>
          </cell>
          <cell r="P663">
            <v>2748.9</v>
          </cell>
          <cell r="Q663">
            <v>0</v>
          </cell>
          <cell r="R663">
            <v>2748.9</v>
          </cell>
          <cell r="S663">
            <v>0</v>
          </cell>
          <cell r="T663" t="str">
            <v>2018- -16EV009-823-2031-20- -EV</v>
          </cell>
        </row>
        <row r="664">
          <cell r="A664" t="str">
            <v>21</v>
          </cell>
          <cell r="B664" t="str">
            <v>D</v>
          </cell>
          <cell r="C664" t="str">
            <v>R</v>
          </cell>
          <cell r="D664" t="str">
            <v>I</v>
          </cell>
          <cell r="E664" t="str">
            <v xml:space="preserve"> </v>
          </cell>
          <cell r="F664" t="str">
            <v>16FA001</v>
          </cell>
          <cell r="G664" t="str">
            <v>020</v>
          </cell>
          <cell r="H664" t="str">
            <v>2033</v>
          </cell>
          <cell r="I664" t="str">
            <v>20</v>
          </cell>
          <cell r="J664" t="str">
            <v xml:space="preserve"> </v>
          </cell>
          <cell r="K664" t="str">
            <v>DSI</v>
          </cell>
          <cell r="L664" t="str">
            <v>2016</v>
          </cell>
          <cell r="M664">
            <v>7300</v>
          </cell>
          <cell r="N664">
            <v>0</v>
          </cell>
          <cell r="O664">
            <v>0</v>
          </cell>
          <cell r="P664">
            <v>7300</v>
          </cell>
          <cell r="Q664">
            <v>0</v>
          </cell>
          <cell r="R664">
            <v>4190.04</v>
          </cell>
          <cell r="S664">
            <v>0</v>
          </cell>
          <cell r="T664" t="str">
            <v>2018- -16FA001-020-2033-20- -DSI</v>
          </cell>
        </row>
        <row r="665">
          <cell r="A665" t="str">
            <v>21</v>
          </cell>
          <cell r="B665" t="str">
            <v>D</v>
          </cell>
          <cell r="C665" t="str">
            <v>R</v>
          </cell>
          <cell r="D665" t="str">
            <v>I</v>
          </cell>
          <cell r="E665" t="str">
            <v xml:space="preserve"> </v>
          </cell>
          <cell r="F665" t="str">
            <v>16FA001</v>
          </cell>
          <cell r="G665" t="str">
            <v>020</v>
          </cell>
          <cell r="H665" t="str">
            <v>2051</v>
          </cell>
          <cell r="I665" t="str">
            <v>20</v>
          </cell>
          <cell r="J665" t="str">
            <v xml:space="preserve"> </v>
          </cell>
          <cell r="K665" t="str">
            <v>DSI</v>
          </cell>
          <cell r="L665" t="str">
            <v>2016</v>
          </cell>
          <cell r="M665">
            <v>57500</v>
          </cell>
          <cell r="N665">
            <v>0</v>
          </cell>
          <cell r="O665">
            <v>0</v>
          </cell>
          <cell r="P665">
            <v>57500</v>
          </cell>
          <cell r="Q665">
            <v>0</v>
          </cell>
          <cell r="R665">
            <v>11733.83</v>
          </cell>
          <cell r="S665">
            <v>0</v>
          </cell>
          <cell r="T665" t="str">
            <v>2018- -16FA001-020-2051-20- -DSI</v>
          </cell>
        </row>
        <row r="666">
          <cell r="A666" t="str">
            <v>21</v>
          </cell>
          <cell r="B666" t="str">
            <v>D</v>
          </cell>
          <cell r="C666" t="str">
            <v>R</v>
          </cell>
          <cell r="D666" t="str">
            <v>I</v>
          </cell>
          <cell r="E666" t="str">
            <v xml:space="preserve"> </v>
          </cell>
          <cell r="F666" t="str">
            <v>16FA001</v>
          </cell>
          <cell r="G666" t="str">
            <v>020</v>
          </cell>
          <cell r="H666" t="str">
            <v>2051</v>
          </cell>
          <cell r="I666" t="str">
            <v>20</v>
          </cell>
          <cell r="J666" t="str">
            <v xml:space="preserve"> </v>
          </cell>
          <cell r="K666" t="str">
            <v>DSI</v>
          </cell>
          <cell r="L666" t="str">
            <v>2017</v>
          </cell>
          <cell r="M666">
            <v>0</v>
          </cell>
          <cell r="N666">
            <v>0</v>
          </cell>
          <cell r="O666">
            <v>1632.7</v>
          </cell>
          <cell r="P666">
            <v>1632.7</v>
          </cell>
          <cell r="Q666">
            <v>0</v>
          </cell>
          <cell r="R666">
            <v>1632.7</v>
          </cell>
          <cell r="S666">
            <v>0</v>
          </cell>
          <cell r="T666" t="str">
            <v>2018- -16FA001-020-2051-20- -DSI</v>
          </cell>
        </row>
        <row r="667">
          <cell r="A667" t="str">
            <v>21</v>
          </cell>
          <cell r="B667" t="str">
            <v>D</v>
          </cell>
          <cell r="C667" t="str">
            <v>R</v>
          </cell>
          <cell r="D667" t="str">
            <v>I</v>
          </cell>
          <cell r="E667" t="str">
            <v xml:space="preserve"> </v>
          </cell>
          <cell r="F667" t="str">
            <v>16FA003</v>
          </cell>
          <cell r="G667" t="str">
            <v>020</v>
          </cell>
          <cell r="H667" t="str">
            <v>2051</v>
          </cell>
          <cell r="I667" t="str">
            <v>20</v>
          </cell>
          <cell r="J667" t="str">
            <v xml:space="preserve"> </v>
          </cell>
          <cell r="K667" t="str">
            <v>DSI</v>
          </cell>
          <cell r="L667" t="str">
            <v>2016</v>
          </cell>
          <cell r="M667">
            <v>241000</v>
          </cell>
          <cell r="N667">
            <v>0</v>
          </cell>
          <cell r="O667">
            <v>0</v>
          </cell>
          <cell r="P667">
            <v>241000</v>
          </cell>
          <cell r="Q667">
            <v>0</v>
          </cell>
          <cell r="R667">
            <v>170498.41</v>
          </cell>
          <cell r="S667">
            <v>0</v>
          </cell>
          <cell r="T667" t="str">
            <v>2018- -16FA003-020-2051-20- -DSI</v>
          </cell>
        </row>
        <row r="668">
          <cell r="A668" t="str">
            <v>21</v>
          </cell>
          <cell r="B668" t="str">
            <v>D</v>
          </cell>
          <cell r="C668" t="str">
            <v>R</v>
          </cell>
          <cell r="D668" t="str">
            <v>I</v>
          </cell>
          <cell r="E668" t="str">
            <v xml:space="preserve"> </v>
          </cell>
          <cell r="F668" t="str">
            <v>16FA003</v>
          </cell>
          <cell r="G668" t="str">
            <v>020</v>
          </cell>
          <cell r="H668" t="str">
            <v>2051</v>
          </cell>
          <cell r="I668" t="str">
            <v>20</v>
          </cell>
          <cell r="J668" t="str">
            <v xml:space="preserve"> </v>
          </cell>
          <cell r="K668" t="str">
            <v>DSI</v>
          </cell>
          <cell r="L668" t="str">
            <v>2017</v>
          </cell>
          <cell r="M668">
            <v>0</v>
          </cell>
          <cell r="N668">
            <v>0</v>
          </cell>
          <cell r="O668">
            <v>10411.200000000001</v>
          </cell>
          <cell r="P668">
            <v>10411.200000000001</v>
          </cell>
          <cell r="Q668">
            <v>0</v>
          </cell>
          <cell r="R668">
            <v>10411.200000000001</v>
          </cell>
          <cell r="S668">
            <v>0</v>
          </cell>
          <cell r="T668" t="str">
            <v>2018- -16FA003-020-2051-20- -DSI</v>
          </cell>
        </row>
        <row r="669">
          <cell r="A669" t="str">
            <v>21</v>
          </cell>
          <cell r="B669" t="str">
            <v>D</v>
          </cell>
          <cell r="C669" t="str">
            <v>R</v>
          </cell>
          <cell r="D669" t="str">
            <v>I</v>
          </cell>
          <cell r="E669" t="str">
            <v xml:space="preserve"> </v>
          </cell>
          <cell r="F669" t="str">
            <v>16FA004</v>
          </cell>
          <cell r="G669" t="str">
            <v>020</v>
          </cell>
          <cell r="H669" t="str">
            <v>2033</v>
          </cell>
          <cell r="I669" t="str">
            <v>20</v>
          </cell>
          <cell r="J669" t="str">
            <v xml:space="preserve"> </v>
          </cell>
          <cell r="K669" t="str">
            <v>DSI</v>
          </cell>
          <cell r="L669" t="str">
            <v>2016</v>
          </cell>
          <cell r="M669">
            <v>2200</v>
          </cell>
          <cell r="N669">
            <v>0</v>
          </cell>
          <cell r="O669">
            <v>0</v>
          </cell>
          <cell r="P669">
            <v>2200</v>
          </cell>
          <cell r="Q669">
            <v>0</v>
          </cell>
          <cell r="R669">
            <v>0</v>
          </cell>
          <cell r="S669">
            <v>0</v>
          </cell>
          <cell r="T669" t="str">
            <v>2018- -16FA004-020-2033-20- -DSI</v>
          </cell>
        </row>
        <row r="670">
          <cell r="A670" t="str">
            <v>21</v>
          </cell>
          <cell r="B670" t="str">
            <v>D</v>
          </cell>
          <cell r="C670" t="str">
            <v>R</v>
          </cell>
          <cell r="D670" t="str">
            <v>I</v>
          </cell>
          <cell r="E670" t="str">
            <v xml:space="preserve"> </v>
          </cell>
          <cell r="F670" t="str">
            <v>16FA004</v>
          </cell>
          <cell r="G670" t="str">
            <v>020</v>
          </cell>
          <cell r="H670" t="str">
            <v>2051</v>
          </cell>
          <cell r="I670" t="str">
            <v>20</v>
          </cell>
          <cell r="J670" t="str">
            <v xml:space="preserve"> </v>
          </cell>
          <cell r="K670" t="str">
            <v>DSI</v>
          </cell>
          <cell r="L670" t="str">
            <v>2016</v>
          </cell>
          <cell r="M670">
            <v>260000</v>
          </cell>
          <cell r="N670">
            <v>0</v>
          </cell>
          <cell r="O670">
            <v>0</v>
          </cell>
          <cell r="P670">
            <v>260000</v>
          </cell>
          <cell r="Q670">
            <v>0</v>
          </cell>
          <cell r="R670">
            <v>112157.94</v>
          </cell>
          <cell r="S670">
            <v>0</v>
          </cell>
          <cell r="T670" t="str">
            <v>2018- -16FA004-020-2051-20- -DSI</v>
          </cell>
        </row>
        <row r="671">
          <cell r="A671" t="str">
            <v>21</v>
          </cell>
          <cell r="B671" t="str">
            <v>D</v>
          </cell>
          <cell r="C671" t="str">
            <v>R</v>
          </cell>
          <cell r="D671" t="str">
            <v>I</v>
          </cell>
          <cell r="E671" t="str">
            <v xml:space="preserve"> </v>
          </cell>
          <cell r="F671" t="str">
            <v>16FA004</v>
          </cell>
          <cell r="G671" t="str">
            <v>020</v>
          </cell>
          <cell r="H671" t="str">
            <v>2051</v>
          </cell>
          <cell r="I671" t="str">
            <v>20</v>
          </cell>
          <cell r="J671" t="str">
            <v xml:space="preserve"> </v>
          </cell>
          <cell r="K671" t="str">
            <v>DSI</v>
          </cell>
          <cell r="L671" t="str">
            <v>2017</v>
          </cell>
          <cell r="M671">
            <v>0</v>
          </cell>
          <cell r="N671">
            <v>0</v>
          </cell>
          <cell r="O671">
            <v>78247.61</v>
          </cell>
          <cell r="P671">
            <v>78247.61</v>
          </cell>
          <cell r="Q671">
            <v>0</v>
          </cell>
          <cell r="R671">
            <v>70305.399999999994</v>
          </cell>
          <cell r="S671">
            <v>0</v>
          </cell>
          <cell r="T671" t="str">
            <v>2018- -16FA004-020-2051-20- -DSI</v>
          </cell>
        </row>
        <row r="672">
          <cell r="A672" t="str">
            <v>21</v>
          </cell>
          <cell r="B672" t="str">
            <v>D</v>
          </cell>
          <cell r="C672" t="str">
            <v>R</v>
          </cell>
          <cell r="D672" t="str">
            <v>I</v>
          </cell>
          <cell r="E672" t="str">
            <v xml:space="preserve"> </v>
          </cell>
          <cell r="F672" t="str">
            <v>16FA004</v>
          </cell>
          <cell r="G672" t="str">
            <v>020</v>
          </cell>
          <cell r="H672" t="str">
            <v>2051</v>
          </cell>
          <cell r="I672" t="str">
            <v>20</v>
          </cell>
          <cell r="J672" t="str">
            <v xml:space="preserve"> </v>
          </cell>
          <cell r="K672" t="str">
            <v>DSI</v>
          </cell>
          <cell r="L672" t="str">
            <v>2018</v>
          </cell>
          <cell r="M672">
            <v>0</v>
          </cell>
          <cell r="N672">
            <v>0</v>
          </cell>
          <cell r="O672">
            <v>5494.21</v>
          </cell>
          <cell r="P672">
            <v>5494.21</v>
          </cell>
          <cell r="Q672">
            <v>0</v>
          </cell>
          <cell r="R672">
            <v>240.01</v>
          </cell>
          <cell r="S672">
            <v>5254.2</v>
          </cell>
          <cell r="T672" t="str">
            <v>2018- -16FA004-020-2051-20- -DSI</v>
          </cell>
        </row>
        <row r="673">
          <cell r="A673" t="str">
            <v>21</v>
          </cell>
          <cell r="B673" t="str">
            <v>D</v>
          </cell>
          <cell r="C673" t="str">
            <v>R</v>
          </cell>
          <cell r="D673" t="str">
            <v>I</v>
          </cell>
          <cell r="E673" t="str">
            <v xml:space="preserve"> </v>
          </cell>
          <cell r="F673" t="str">
            <v>16MA011</v>
          </cell>
          <cell r="G673" t="str">
            <v>020</v>
          </cell>
          <cell r="H673" t="str">
            <v>2033</v>
          </cell>
          <cell r="I673" t="str">
            <v>20</v>
          </cell>
          <cell r="J673" t="str">
            <v xml:space="preserve"> </v>
          </cell>
          <cell r="K673" t="str">
            <v>BATI</v>
          </cell>
          <cell r="L673" t="str">
            <v>2016</v>
          </cell>
          <cell r="M673">
            <v>25000</v>
          </cell>
          <cell r="N673">
            <v>0</v>
          </cell>
          <cell r="O673">
            <v>0</v>
          </cell>
          <cell r="P673">
            <v>25000</v>
          </cell>
          <cell r="Q673">
            <v>0</v>
          </cell>
          <cell r="R673">
            <v>4969.21</v>
          </cell>
          <cell r="S673">
            <v>0</v>
          </cell>
          <cell r="T673" t="str">
            <v>2018- -16MA011-020-2033-20- -BATI</v>
          </cell>
        </row>
        <row r="674">
          <cell r="A674" t="str">
            <v>21</v>
          </cell>
          <cell r="B674" t="str">
            <v>D</v>
          </cell>
          <cell r="C674" t="str">
            <v>R</v>
          </cell>
          <cell r="D674" t="str">
            <v>I</v>
          </cell>
          <cell r="E674" t="str">
            <v xml:space="preserve"> </v>
          </cell>
          <cell r="F674" t="str">
            <v>16MH001</v>
          </cell>
          <cell r="G674" t="str">
            <v>324</v>
          </cell>
          <cell r="H674" t="str">
            <v>2031</v>
          </cell>
          <cell r="I674" t="str">
            <v>20</v>
          </cell>
          <cell r="J674" t="str">
            <v xml:space="preserve"> </v>
          </cell>
          <cell r="K674" t="str">
            <v>DAC</v>
          </cell>
          <cell r="L674" t="str">
            <v>2016</v>
          </cell>
          <cell r="M674">
            <v>0</v>
          </cell>
          <cell r="N674">
            <v>80000</v>
          </cell>
          <cell r="O674">
            <v>0</v>
          </cell>
          <cell r="P674">
            <v>80000</v>
          </cell>
          <cell r="Q674">
            <v>0</v>
          </cell>
          <cell r="R674">
            <v>600</v>
          </cell>
          <cell r="S674">
            <v>0</v>
          </cell>
          <cell r="T674" t="str">
            <v>2018- -16MH001-324-2031-20- -DAC</v>
          </cell>
        </row>
        <row r="675">
          <cell r="A675" t="str">
            <v>21</v>
          </cell>
          <cell r="B675" t="str">
            <v>D</v>
          </cell>
          <cell r="C675" t="str">
            <v>R</v>
          </cell>
          <cell r="D675" t="str">
            <v>I</v>
          </cell>
          <cell r="E675" t="str">
            <v xml:space="preserve"> </v>
          </cell>
          <cell r="F675" t="str">
            <v>16MH001</v>
          </cell>
          <cell r="G675" t="str">
            <v>324</v>
          </cell>
          <cell r="H675" t="str">
            <v>2031</v>
          </cell>
          <cell r="I675" t="str">
            <v>20</v>
          </cell>
          <cell r="J675" t="str">
            <v xml:space="preserve"> </v>
          </cell>
          <cell r="K675" t="str">
            <v>DAC</v>
          </cell>
          <cell r="L675" t="str">
            <v>2017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600</v>
          </cell>
          <cell r="S675">
            <v>0</v>
          </cell>
          <cell r="T675" t="str">
            <v>2018- -16MH001-324-2031-20- -DAC</v>
          </cell>
        </row>
        <row r="676">
          <cell r="A676" t="str">
            <v>21</v>
          </cell>
          <cell r="B676" t="str">
            <v>D</v>
          </cell>
          <cell r="C676" t="str">
            <v>R</v>
          </cell>
          <cell r="D676" t="str">
            <v>I</v>
          </cell>
          <cell r="E676" t="str">
            <v xml:space="preserve"> </v>
          </cell>
          <cell r="F676" t="str">
            <v>16MH007</v>
          </cell>
          <cell r="G676" t="str">
            <v>324</v>
          </cell>
          <cell r="H676" t="str">
            <v>2033</v>
          </cell>
          <cell r="I676" t="str">
            <v>20</v>
          </cell>
          <cell r="J676" t="str">
            <v xml:space="preserve"> </v>
          </cell>
          <cell r="K676" t="str">
            <v>DAC</v>
          </cell>
          <cell r="L676" t="str">
            <v>2016</v>
          </cell>
          <cell r="M676">
            <v>0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R676">
            <v>3364.8</v>
          </cell>
          <cell r="S676">
            <v>0</v>
          </cell>
          <cell r="T676" t="str">
            <v>2018- -16MH007-324-2033-20- -DAC</v>
          </cell>
        </row>
        <row r="677">
          <cell r="A677" t="str">
            <v>21</v>
          </cell>
          <cell r="B677" t="str">
            <v>D</v>
          </cell>
          <cell r="C677" t="str">
            <v>R</v>
          </cell>
          <cell r="D677" t="str">
            <v>I</v>
          </cell>
          <cell r="E677" t="str">
            <v xml:space="preserve"> </v>
          </cell>
          <cell r="F677" t="str">
            <v>16SC002</v>
          </cell>
          <cell r="G677" t="str">
            <v>212</v>
          </cell>
          <cell r="H677" t="str">
            <v>2033</v>
          </cell>
          <cell r="I677" t="str">
            <v>20</v>
          </cell>
          <cell r="J677" t="str">
            <v xml:space="preserve"> </v>
          </cell>
          <cell r="K677" t="str">
            <v>BATI</v>
          </cell>
          <cell r="L677" t="str">
            <v>2017</v>
          </cell>
          <cell r="M677">
            <v>0</v>
          </cell>
          <cell r="N677">
            <v>0</v>
          </cell>
          <cell r="O677">
            <v>4470</v>
          </cell>
          <cell r="P677">
            <v>4470</v>
          </cell>
          <cell r="Q677">
            <v>0</v>
          </cell>
          <cell r="R677">
            <v>0</v>
          </cell>
          <cell r="S677">
            <v>0</v>
          </cell>
          <cell r="T677" t="str">
            <v>2018- -16SC002-212-2033-20- -BATI</v>
          </cell>
        </row>
        <row r="678">
          <cell r="A678" t="str">
            <v>21</v>
          </cell>
          <cell r="B678" t="str">
            <v>D</v>
          </cell>
          <cell r="C678" t="str">
            <v>R</v>
          </cell>
          <cell r="D678" t="str">
            <v>I</v>
          </cell>
          <cell r="E678" t="str">
            <v xml:space="preserve"> </v>
          </cell>
          <cell r="F678" t="str">
            <v>16SC002A</v>
          </cell>
          <cell r="G678" t="str">
            <v>212</v>
          </cell>
          <cell r="H678" t="str">
            <v>2033</v>
          </cell>
          <cell r="I678" t="str">
            <v>20</v>
          </cell>
          <cell r="J678" t="str">
            <v xml:space="preserve"> </v>
          </cell>
          <cell r="K678" t="str">
            <v>BATI</v>
          </cell>
          <cell r="L678" t="str">
            <v>2016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2628.31</v>
          </cell>
          <cell r="S678">
            <v>0</v>
          </cell>
          <cell r="T678" t="str">
            <v>2018- -16SC002A-212-2033-20- -BATI</v>
          </cell>
        </row>
        <row r="679">
          <cell r="A679" t="str">
            <v>21</v>
          </cell>
          <cell r="B679" t="str">
            <v>D</v>
          </cell>
          <cell r="C679" t="str">
            <v>R</v>
          </cell>
          <cell r="D679" t="str">
            <v>I</v>
          </cell>
          <cell r="E679" t="str">
            <v xml:space="preserve"> </v>
          </cell>
          <cell r="F679" t="str">
            <v>16SI001</v>
          </cell>
          <cell r="G679" t="str">
            <v>822</v>
          </cell>
          <cell r="H679" t="str">
            <v>2031</v>
          </cell>
          <cell r="I679" t="str">
            <v>20</v>
          </cell>
          <cell r="J679" t="str">
            <v xml:space="preserve"> </v>
          </cell>
          <cell r="K679" t="str">
            <v>SIG</v>
          </cell>
          <cell r="L679" t="str">
            <v>2016</v>
          </cell>
          <cell r="M679">
            <v>45000</v>
          </cell>
          <cell r="N679">
            <v>0</v>
          </cell>
          <cell r="O679">
            <v>0</v>
          </cell>
          <cell r="P679">
            <v>45000</v>
          </cell>
          <cell r="Q679">
            <v>0</v>
          </cell>
          <cell r="R679">
            <v>3438.94</v>
          </cell>
          <cell r="S679">
            <v>0</v>
          </cell>
          <cell r="T679" t="str">
            <v>2018- -16SI001-822-2031-20- -SIG</v>
          </cell>
        </row>
        <row r="680">
          <cell r="A680" t="str">
            <v>21</v>
          </cell>
          <cell r="B680" t="str">
            <v>D</v>
          </cell>
          <cell r="C680" t="str">
            <v>R</v>
          </cell>
          <cell r="D680" t="str">
            <v>I</v>
          </cell>
          <cell r="E680" t="str">
            <v xml:space="preserve"> </v>
          </cell>
          <cell r="F680" t="str">
            <v>16SI001</v>
          </cell>
          <cell r="G680" t="str">
            <v>822</v>
          </cell>
          <cell r="H680" t="str">
            <v>2031</v>
          </cell>
          <cell r="I680" t="str">
            <v>20</v>
          </cell>
          <cell r="J680" t="str">
            <v xml:space="preserve"> </v>
          </cell>
          <cell r="K680" t="str">
            <v>SIG</v>
          </cell>
          <cell r="L680" t="str">
            <v>2017</v>
          </cell>
          <cell r="M680">
            <v>0</v>
          </cell>
          <cell r="N680">
            <v>0</v>
          </cell>
          <cell r="O680">
            <v>8784.18</v>
          </cell>
          <cell r="P680">
            <v>8784.18</v>
          </cell>
          <cell r="Q680">
            <v>0</v>
          </cell>
          <cell r="R680">
            <v>8784.18</v>
          </cell>
          <cell r="S680">
            <v>0</v>
          </cell>
          <cell r="T680" t="str">
            <v>2018- -16SI001-822-2031-20- -SIG</v>
          </cell>
        </row>
        <row r="681">
          <cell r="A681" t="str">
            <v>21</v>
          </cell>
          <cell r="B681" t="str">
            <v>D</v>
          </cell>
          <cell r="C681" t="str">
            <v>R</v>
          </cell>
          <cell r="D681" t="str">
            <v>I</v>
          </cell>
          <cell r="E681" t="str">
            <v xml:space="preserve"> </v>
          </cell>
          <cell r="F681" t="str">
            <v>16UR001</v>
          </cell>
          <cell r="G681" t="str">
            <v>824</v>
          </cell>
          <cell r="H681" t="str">
            <v>2031</v>
          </cell>
          <cell r="I681" t="str">
            <v>20</v>
          </cell>
          <cell r="J681" t="str">
            <v xml:space="preserve"> </v>
          </cell>
          <cell r="K681" t="str">
            <v>URBA</v>
          </cell>
          <cell r="L681" t="str">
            <v>2016</v>
          </cell>
          <cell r="M681">
            <v>18000</v>
          </cell>
          <cell r="N681">
            <v>0</v>
          </cell>
          <cell r="O681">
            <v>0</v>
          </cell>
          <cell r="P681">
            <v>18000</v>
          </cell>
          <cell r="Q681">
            <v>0</v>
          </cell>
          <cell r="R681">
            <v>0</v>
          </cell>
          <cell r="S681">
            <v>0</v>
          </cell>
          <cell r="T681" t="str">
            <v>2018- -16UR001-824-2031-20- -URBA</v>
          </cell>
        </row>
        <row r="682">
          <cell r="A682" t="str">
            <v>21</v>
          </cell>
          <cell r="B682" t="str">
            <v>D</v>
          </cell>
          <cell r="C682" t="str">
            <v>R</v>
          </cell>
          <cell r="D682" t="str">
            <v>I</v>
          </cell>
          <cell r="E682" t="str">
            <v xml:space="preserve"> </v>
          </cell>
          <cell r="F682" t="str">
            <v>16UR003</v>
          </cell>
          <cell r="G682" t="str">
            <v>822</v>
          </cell>
          <cell r="H682" t="str">
            <v>2031</v>
          </cell>
          <cell r="I682" t="str">
            <v>20</v>
          </cell>
          <cell r="J682" t="str">
            <v xml:space="preserve"> </v>
          </cell>
          <cell r="K682" t="str">
            <v>EXTE</v>
          </cell>
          <cell r="L682" t="str">
            <v>2016</v>
          </cell>
          <cell r="M682">
            <v>50000</v>
          </cell>
          <cell r="N682">
            <v>0</v>
          </cell>
          <cell r="O682">
            <v>0</v>
          </cell>
          <cell r="P682">
            <v>50000</v>
          </cell>
          <cell r="Q682">
            <v>0</v>
          </cell>
          <cell r="R682">
            <v>2128.27</v>
          </cell>
          <cell r="S682">
            <v>0</v>
          </cell>
          <cell r="T682" t="str">
            <v>2018- -16UR003-822-2031-20- -EXTE</v>
          </cell>
        </row>
        <row r="683">
          <cell r="A683" t="str">
            <v>21</v>
          </cell>
          <cell r="B683" t="str">
            <v>D</v>
          </cell>
          <cell r="C683" t="str">
            <v>R</v>
          </cell>
          <cell r="D683" t="str">
            <v>I</v>
          </cell>
          <cell r="E683" t="str">
            <v xml:space="preserve"> </v>
          </cell>
          <cell r="F683" t="str">
            <v>16UR003</v>
          </cell>
          <cell r="G683" t="str">
            <v>822</v>
          </cell>
          <cell r="H683" t="str">
            <v>2031</v>
          </cell>
          <cell r="I683" t="str">
            <v>20</v>
          </cell>
          <cell r="J683" t="str">
            <v xml:space="preserve"> </v>
          </cell>
          <cell r="K683" t="str">
            <v>EXTE</v>
          </cell>
          <cell r="L683" t="str">
            <v>2017</v>
          </cell>
          <cell r="M683">
            <v>0</v>
          </cell>
          <cell r="N683">
            <v>0</v>
          </cell>
          <cell r="O683">
            <v>11869.2</v>
          </cell>
          <cell r="P683">
            <v>11869.2</v>
          </cell>
          <cell r="Q683">
            <v>0</v>
          </cell>
          <cell r="R683">
            <v>11538</v>
          </cell>
          <cell r="S683">
            <v>0</v>
          </cell>
          <cell r="T683" t="str">
            <v>2018- -16UR003-822-2031-20- -EXTE</v>
          </cell>
        </row>
        <row r="684">
          <cell r="A684" t="str">
            <v>21</v>
          </cell>
          <cell r="B684" t="str">
            <v>D</v>
          </cell>
          <cell r="C684" t="str">
            <v>R</v>
          </cell>
          <cell r="D684" t="str">
            <v>I</v>
          </cell>
          <cell r="E684" t="str">
            <v xml:space="preserve"> </v>
          </cell>
          <cell r="F684" t="str">
            <v>16UR012</v>
          </cell>
          <cell r="G684" t="str">
            <v>212</v>
          </cell>
          <cell r="H684" t="str">
            <v>2031</v>
          </cell>
          <cell r="I684" t="str">
            <v>20</v>
          </cell>
          <cell r="J684" t="str">
            <v xml:space="preserve"> </v>
          </cell>
          <cell r="K684" t="str">
            <v>EXTE</v>
          </cell>
          <cell r="L684" t="str">
            <v>2016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376.97</v>
          </cell>
          <cell r="S684">
            <v>0</v>
          </cell>
          <cell r="T684" t="str">
            <v>2018- -16UR012-212-2031-20- -EXTE</v>
          </cell>
        </row>
        <row r="685">
          <cell r="A685" t="str">
            <v>21</v>
          </cell>
          <cell r="B685" t="str">
            <v>D</v>
          </cell>
          <cell r="C685" t="str">
            <v>R</v>
          </cell>
          <cell r="D685" t="str">
            <v>I</v>
          </cell>
          <cell r="E685" t="str">
            <v xml:space="preserve"> </v>
          </cell>
          <cell r="F685" t="str">
            <v>16VO006</v>
          </cell>
          <cell r="G685" t="str">
            <v>822</v>
          </cell>
          <cell r="H685" t="str">
            <v>2031</v>
          </cell>
          <cell r="I685" t="str">
            <v>20</v>
          </cell>
          <cell r="J685" t="str">
            <v xml:space="preserve"> </v>
          </cell>
          <cell r="K685" t="str">
            <v>EXTE</v>
          </cell>
          <cell r="L685" t="str">
            <v>2016</v>
          </cell>
          <cell r="M685">
            <v>15000</v>
          </cell>
          <cell r="N685">
            <v>0</v>
          </cell>
          <cell r="O685">
            <v>0</v>
          </cell>
          <cell r="P685">
            <v>15000</v>
          </cell>
          <cell r="Q685">
            <v>0</v>
          </cell>
          <cell r="R685">
            <v>0</v>
          </cell>
          <cell r="S685">
            <v>0</v>
          </cell>
          <cell r="T685" t="str">
            <v>2018- -16VO006-822-2031-20- -EXTE</v>
          </cell>
        </row>
        <row r="686">
          <cell r="A686" t="str">
            <v>21</v>
          </cell>
          <cell r="B686" t="str">
            <v>D</v>
          </cell>
          <cell r="C686" t="str">
            <v>R</v>
          </cell>
          <cell r="D686" t="str">
            <v>I</v>
          </cell>
          <cell r="E686" t="str">
            <v xml:space="preserve"> </v>
          </cell>
          <cell r="F686" t="str">
            <v>16VO006</v>
          </cell>
          <cell r="G686" t="str">
            <v>822</v>
          </cell>
          <cell r="H686" t="str">
            <v>2031</v>
          </cell>
          <cell r="I686" t="str">
            <v>20</v>
          </cell>
          <cell r="J686" t="str">
            <v xml:space="preserve"> </v>
          </cell>
          <cell r="K686" t="str">
            <v>EXTE</v>
          </cell>
          <cell r="L686" t="str">
            <v>2017</v>
          </cell>
          <cell r="M686">
            <v>0</v>
          </cell>
          <cell r="N686">
            <v>0</v>
          </cell>
          <cell r="O686">
            <v>47917.8</v>
          </cell>
          <cell r="P686">
            <v>47917.8</v>
          </cell>
          <cell r="Q686">
            <v>0</v>
          </cell>
          <cell r="R686">
            <v>46863.18</v>
          </cell>
          <cell r="S686">
            <v>0</v>
          </cell>
          <cell r="T686" t="str">
            <v>2018- -16VO006-822-2031-20- -EXTE</v>
          </cell>
        </row>
        <row r="687">
          <cell r="A687" t="str">
            <v>21</v>
          </cell>
          <cell r="B687" t="str">
            <v>D</v>
          </cell>
          <cell r="C687" t="str">
            <v>R</v>
          </cell>
          <cell r="D687" t="str">
            <v>I</v>
          </cell>
          <cell r="E687" t="str">
            <v xml:space="preserve"> </v>
          </cell>
          <cell r="F687" t="str">
            <v>16VO008</v>
          </cell>
          <cell r="G687" t="str">
            <v>822</v>
          </cell>
          <cell r="H687" t="str">
            <v>2031</v>
          </cell>
          <cell r="I687" t="str">
            <v>20</v>
          </cell>
          <cell r="J687" t="str">
            <v xml:space="preserve"> </v>
          </cell>
          <cell r="K687" t="str">
            <v>EXTE</v>
          </cell>
          <cell r="L687" t="str">
            <v>2016</v>
          </cell>
          <cell r="M687">
            <v>30000</v>
          </cell>
          <cell r="N687">
            <v>0</v>
          </cell>
          <cell r="O687">
            <v>0</v>
          </cell>
          <cell r="P687">
            <v>30000</v>
          </cell>
          <cell r="Q687">
            <v>0</v>
          </cell>
          <cell r="R687">
            <v>0</v>
          </cell>
          <cell r="S687">
            <v>0</v>
          </cell>
          <cell r="T687" t="str">
            <v>2018- -16VO008-822-2031-20- -EXTE</v>
          </cell>
        </row>
        <row r="688">
          <cell r="A688" t="str">
            <v>21</v>
          </cell>
          <cell r="B688" t="str">
            <v>D</v>
          </cell>
          <cell r="C688" t="str">
            <v>R</v>
          </cell>
          <cell r="D688" t="str">
            <v>I</v>
          </cell>
          <cell r="E688" t="str">
            <v xml:space="preserve"> </v>
          </cell>
          <cell r="F688" t="str">
            <v>16VO008</v>
          </cell>
          <cell r="G688" t="str">
            <v>822</v>
          </cell>
          <cell r="H688" t="str">
            <v>2033</v>
          </cell>
          <cell r="I688" t="str">
            <v>20</v>
          </cell>
          <cell r="J688" t="str">
            <v xml:space="preserve"> </v>
          </cell>
          <cell r="K688" t="str">
            <v>EXTE</v>
          </cell>
          <cell r="L688" t="str">
            <v>2016</v>
          </cell>
          <cell r="M688">
            <v>0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R688">
            <v>8908.89</v>
          </cell>
          <cell r="S688">
            <v>0</v>
          </cell>
          <cell r="T688" t="str">
            <v>2018- -16VO008-822-2033-20- -EXTE</v>
          </cell>
        </row>
        <row r="689">
          <cell r="A689" t="str">
            <v>21</v>
          </cell>
          <cell r="B689" t="str">
            <v>D</v>
          </cell>
          <cell r="C689" t="str">
            <v>R</v>
          </cell>
          <cell r="D689" t="str">
            <v>I</v>
          </cell>
          <cell r="E689" t="str">
            <v xml:space="preserve"> </v>
          </cell>
          <cell r="F689" t="str">
            <v>16VO008</v>
          </cell>
          <cell r="G689" t="str">
            <v>822</v>
          </cell>
          <cell r="H689" t="str">
            <v>2033</v>
          </cell>
          <cell r="I689" t="str">
            <v>20</v>
          </cell>
          <cell r="J689" t="str">
            <v xml:space="preserve"> </v>
          </cell>
          <cell r="K689" t="str">
            <v>EXTE</v>
          </cell>
          <cell r="L689" t="str">
            <v>2017</v>
          </cell>
          <cell r="M689">
            <v>0</v>
          </cell>
          <cell r="N689">
            <v>0</v>
          </cell>
          <cell r="O689">
            <v>1680</v>
          </cell>
          <cell r="P689">
            <v>1680</v>
          </cell>
          <cell r="Q689">
            <v>0</v>
          </cell>
          <cell r="R689">
            <v>2222.02</v>
          </cell>
          <cell r="S689">
            <v>0</v>
          </cell>
          <cell r="T689" t="str">
            <v>2018- -16VO008-822-2033-20- -EXTE</v>
          </cell>
        </row>
        <row r="690">
          <cell r="A690" t="str">
            <v>21</v>
          </cell>
          <cell r="B690" t="str">
            <v>D</v>
          </cell>
          <cell r="C690" t="str">
            <v>R</v>
          </cell>
          <cell r="D690" t="str">
            <v>I</v>
          </cell>
          <cell r="E690" t="str">
            <v xml:space="preserve"> </v>
          </cell>
          <cell r="F690" t="str">
            <v>16VO008</v>
          </cell>
          <cell r="G690" t="str">
            <v>822</v>
          </cell>
          <cell r="H690" t="str">
            <v>2033</v>
          </cell>
          <cell r="I690" t="str">
            <v>20</v>
          </cell>
          <cell r="J690" t="str">
            <v>GROUPEMENT</v>
          </cell>
          <cell r="K690" t="str">
            <v>EXTE</v>
          </cell>
          <cell r="L690" t="str">
            <v>2016</v>
          </cell>
          <cell r="M690">
            <v>0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R690">
            <v>6501.47</v>
          </cell>
          <cell r="S690">
            <v>0</v>
          </cell>
          <cell r="T690" t="str">
            <v>2018- -16VO008-822-2033-20-GROUPEMENT-EXTE</v>
          </cell>
        </row>
        <row r="691">
          <cell r="A691" t="str">
            <v>21</v>
          </cell>
          <cell r="B691" t="str">
            <v>D</v>
          </cell>
          <cell r="C691" t="str">
            <v>R</v>
          </cell>
          <cell r="D691" t="str">
            <v>I</v>
          </cell>
          <cell r="E691" t="str">
            <v xml:space="preserve"> </v>
          </cell>
          <cell r="F691" t="str">
            <v>16VO008</v>
          </cell>
          <cell r="G691" t="str">
            <v>822</v>
          </cell>
          <cell r="H691" t="str">
            <v>2033</v>
          </cell>
          <cell r="I691" t="str">
            <v>20</v>
          </cell>
          <cell r="J691" t="str">
            <v>GROUPEMENT</v>
          </cell>
          <cell r="K691" t="str">
            <v>EXTE</v>
          </cell>
          <cell r="L691" t="str">
            <v>2017</v>
          </cell>
          <cell r="M691">
            <v>0</v>
          </cell>
          <cell r="N691">
            <v>0</v>
          </cell>
          <cell r="O691">
            <v>480</v>
          </cell>
          <cell r="P691">
            <v>480</v>
          </cell>
          <cell r="Q691">
            <v>0</v>
          </cell>
          <cell r="R691">
            <v>540</v>
          </cell>
          <cell r="S691">
            <v>0</v>
          </cell>
          <cell r="T691" t="str">
            <v>2018- -16VO008-822-2033-20-GROUPEMENT-EXTE</v>
          </cell>
        </row>
        <row r="692">
          <cell r="A692" t="str">
            <v>21</v>
          </cell>
          <cell r="B692" t="str">
            <v>D</v>
          </cell>
          <cell r="C692" t="str">
            <v>R</v>
          </cell>
          <cell r="D692" t="str">
            <v>I</v>
          </cell>
          <cell r="E692" t="str">
            <v xml:space="preserve"> </v>
          </cell>
          <cell r="F692" t="str">
            <v>16VO013</v>
          </cell>
          <cell r="G692" t="str">
            <v>822</v>
          </cell>
          <cell r="H692" t="str">
            <v>2033</v>
          </cell>
          <cell r="I692" t="str">
            <v>20</v>
          </cell>
          <cell r="J692" t="str">
            <v xml:space="preserve"> </v>
          </cell>
          <cell r="K692" t="str">
            <v>AMEN</v>
          </cell>
          <cell r="L692" t="str">
            <v>2016</v>
          </cell>
          <cell r="M692">
            <v>0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R692">
            <v>1373.11</v>
          </cell>
          <cell r="S692">
            <v>0</v>
          </cell>
          <cell r="T692" t="str">
            <v>2018- -16VO013-822-2033-20- -AMEN</v>
          </cell>
        </row>
        <row r="693">
          <cell r="A693" t="str">
            <v>21</v>
          </cell>
          <cell r="B693" t="str">
            <v>D</v>
          </cell>
          <cell r="C693" t="str">
            <v>R</v>
          </cell>
          <cell r="D693" t="str">
            <v>I</v>
          </cell>
          <cell r="E693" t="str">
            <v xml:space="preserve"> </v>
          </cell>
          <cell r="F693" t="str">
            <v>17EV002</v>
          </cell>
          <cell r="G693" t="str">
            <v>823</v>
          </cell>
          <cell r="H693" t="str">
            <v>2033</v>
          </cell>
          <cell r="I693" t="str">
            <v>20</v>
          </cell>
          <cell r="J693" t="str">
            <v xml:space="preserve"> </v>
          </cell>
          <cell r="K693" t="str">
            <v>EV</v>
          </cell>
          <cell r="L693" t="str">
            <v>2017</v>
          </cell>
          <cell r="M693">
            <v>0</v>
          </cell>
          <cell r="N693">
            <v>9000</v>
          </cell>
          <cell r="O693">
            <v>0</v>
          </cell>
          <cell r="P693">
            <v>9000</v>
          </cell>
          <cell r="Q693">
            <v>0</v>
          </cell>
          <cell r="R693">
            <v>0</v>
          </cell>
          <cell r="S693">
            <v>0</v>
          </cell>
          <cell r="T693" t="str">
            <v>2018- -17EV002-823-2033-20- -EV</v>
          </cell>
        </row>
        <row r="694">
          <cell r="A694" t="str">
            <v>21</v>
          </cell>
          <cell r="B694" t="str">
            <v>D</v>
          </cell>
          <cell r="C694" t="str">
            <v>R</v>
          </cell>
          <cell r="D694" t="str">
            <v>I</v>
          </cell>
          <cell r="E694" t="str">
            <v xml:space="preserve"> </v>
          </cell>
          <cell r="F694" t="str">
            <v>17FA003</v>
          </cell>
          <cell r="G694" t="str">
            <v>020</v>
          </cell>
          <cell r="H694" t="str">
            <v>2051</v>
          </cell>
          <cell r="I694" t="str">
            <v>20</v>
          </cell>
          <cell r="J694" t="str">
            <v xml:space="preserve"> </v>
          </cell>
          <cell r="K694" t="str">
            <v>DSI</v>
          </cell>
          <cell r="L694" t="str">
            <v>2017</v>
          </cell>
          <cell r="M694">
            <v>227058</v>
          </cell>
          <cell r="N694">
            <v>0</v>
          </cell>
          <cell r="O694">
            <v>0</v>
          </cell>
          <cell r="P694">
            <v>227058</v>
          </cell>
          <cell r="Q694">
            <v>0</v>
          </cell>
          <cell r="R694">
            <v>162239.13</v>
          </cell>
          <cell r="S694">
            <v>0</v>
          </cell>
          <cell r="T694" t="str">
            <v>2018- -17FA003-020-2051-20- -DSI</v>
          </cell>
        </row>
        <row r="695">
          <cell r="A695" t="str">
            <v>21</v>
          </cell>
          <cell r="B695" t="str">
            <v>D</v>
          </cell>
          <cell r="C695" t="str">
            <v>R</v>
          </cell>
          <cell r="D695" t="str">
            <v>I</v>
          </cell>
          <cell r="E695" t="str">
            <v xml:space="preserve"> </v>
          </cell>
          <cell r="F695" t="str">
            <v>17FA003</v>
          </cell>
          <cell r="G695" t="str">
            <v>020</v>
          </cell>
          <cell r="H695" t="str">
            <v>2051</v>
          </cell>
          <cell r="I695" t="str">
            <v>20</v>
          </cell>
          <cell r="J695" t="str">
            <v xml:space="preserve"> </v>
          </cell>
          <cell r="K695" t="str">
            <v>DSI</v>
          </cell>
          <cell r="L695" t="str">
            <v>2018</v>
          </cell>
          <cell r="M695">
            <v>0</v>
          </cell>
          <cell r="N695">
            <v>0</v>
          </cell>
          <cell r="O695">
            <v>10434.24</v>
          </cell>
          <cell r="P695">
            <v>7247.28</v>
          </cell>
          <cell r="Q695">
            <v>-3186.96</v>
          </cell>
          <cell r="R695">
            <v>7247.28</v>
          </cell>
          <cell r="S695">
            <v>0</v>
          </cell>
          <cell r="T695" t="str">
            <v>2018- -17FA003-020-2051-20- -DSI</v>
          </cell>
        </row>
        <row r="696">
          <cell r="A696" t="str">
            <v>21</v>
          </cell>
          <cell r="B696" t="str">
            <v>D</v>
          </cell>
          <cell r="C696" t="str">
            <v>R</v>
          </cell>
          <cell r="D696" t="str">
            <v>I</v>
          </cell>
          <cell r="E696" t="str">
            <v xml:space="preserve"> </v>
          </cell>
          <cell r="F696" t="str">
            <v>17MA003</v>
          </cell>
          <cell r="G696" t="str">
            <v>020</v>
          </cell>
          <cell r="H696" t="str">
            <v>2033</v>
          </cell>
          <cell r="I696" t="str">
            <v>20</v>
          </cell>
          <cell r="J696" t="str">
            <v xml:space="preserve"> </v>
          </cell>
          <cell r="K696" t="str">
            <v>BATI</v>
          </cell>
          <cell r="L696" t="str">
            <v>2017</v>
          </cell>
          <cell r="M696">
            <v>25000</v>
          </cell>
          <cell r="N696">
            <v>0</v>
          </cell>
          <cell r="O696">
            <v>0</v>
          </cell>
          <cell r="P696">
            <v>25000</v>
          </cell>
          <cell r="Q696">
            <v>0</v>
          </cell>
          <cell r="R696">
            <v>17407.04</v>
          </cell>
          <cell r="S696">
            <v>0</v>
          </cell>
          <cell r="T696" t="str">
            <v>2018- -17MA003-020-2033-20- -BATI</v>
          </cell>
        </row>
        <row r="697">
          <cell r="A697" t="str">
            <v>21</v>
          </cell>
          <cell r="B697" t="str">
            <v>D</v>
          </cell>
          <cell r="C697" t="str">
            <v>R</v>
          </cell>
          <cell r="D697" t="str">
            <v>I</v>
          </cell>
          <cell r="E697" t="str">
            <v xml:space="preserve"> </v>
          </cell>
          <cell r="F697" t="str">
            <v>17MA003</v>
          </cell>
          <cell r="G697" t="str">
            <v>020</v>
          </cell>
          <cell r="H697" t="str">
            <v>2033</v>
          </cell>
          <cell r="I697" t="str">
            <v>20</v>
          </cell>
          <cell r="J697" t="str">
            <v xml:space="preserve"> </v>
          </cell>
          <cell r="K697" t="str">
            <v>BATI</v>
          </cell>
          <cell r="L697" t="str">
            <v>2018</v>
          </cell>
          <cell r="M697">
            <v>0</v>
          </cell>
          <cell r="N697">
            <v>0</v>
          </cell>
          <cell r="O697">
            <v>0</v>
          </cell>
          <cell r="P697">
            <v>0</v>
          </cell>
          <cell r="Q697">
            <v>0</v>
          </cell>
          <cell r="R697">
            <v>16947.650000000001</v>
          </cell>
          <cell r="S697">
            <v>31200</v>
          </cell>
          <cell r="T697" t="str">
            <v>2018- -17MA003-020-2033-20- -BATI</v>
          </cell>
        </row>
        <row r="698">
          <cell r="A698" t="str">
            <v>21</v>
          </cell>
          <cell r="B698" t="str">
            <v>D</v>
          </cell>
          <cell r="C698" t="str">
            <v>R</v>
          </cell>
          <cell r="D698" t="str">
            <v>I</v>
          </cell>
          <cell r="E698" t="str">
            <v xml:space="preserve"> </v>
          </cell>
          <cell r="F698" t="str">
            <v>17SI001</v>
          </cell>
          <cell r="G698" t="str">
            <v>822</v>
          </cell>
          <cell r="H698" t="str">
            <v>2031</v>
          </cell>
          <cell r="I698" t="str">
            <v>20</v>
          </cell>
          <cell r="J698" t="str">
            <v xml:space="preserve"> </v>
          </cell>
          <cell r="K698" t="str">
            <v>SIG</v>
          </cell>
          <cell r="L698" t="str">
            <v>2017</v>
          </cell>
          <cell r="M698">
            <v>45000</v>
          </cell>
          <cell r="N698">
            <v>0</v>
          </cell>
          <cell r="O698">
            <v>0</v>
          </cell>
          <cell r="P698">
            <v>45000</v>
          </cell>
          <cell r="Q698">
            <v>0</v>
          </cell>
          <cell r="R698">
            <v>2472</v>
          </cell>
          <cell r="S698">
            <v>0</v>
          </cell>
          <cell r="T698" t="str">
            <v>2018- -17SI001-822-2031-20- -SIG</v>
          </cell>
        </row>
        <row r="699">
          <cell r="A699" t="str">
            <v>21</v>
          </cell>
          <cell r="B699" t="str">
            <v>D</v>
          </cell>
          <cell r="C699" t="str">
            <v>R</v>
          </cell>
          <cell r="D699" t="str">
            <v>I</v>
          </cell>
          <cell r="E699" t="str">
            <v xml:space="preserve"> </v>
          </cell>
          <cell r="F699" t="str">
            <v>17SI001</v>
          </cell>
          <cell r="G699" t="str">
            <v>822</v>
          </cell>
          <cell r="H699" t="str">
            <v>2031</v>
          </cell>
          <cell r="I699" t="str">
            <v>20</v>
          </cell>
          <cell r="J699" t="str">
            <v xml:space="preserve"> </v>
          </cell>
          <cell r="K699" t="str">
            <v>SIG</v>
          </cell>
          <cell r="L699" t="str">
            <v>2018</v>
          </cell>
          <cell r="M699">
            <v>0</v>
          </cell>
          <cell r="N699">
            <v>0</v>
          </cell>
          <cell r="O699">
            <v>15541.2</v>
          </cell>
          <cell r="P699">
            <v>15541.2</v>
          </cell>
          <cell r="Q699">
            <v>0</v>
          </cell>
          <cell r="R699">
            <v>15541.2</v>
          </cell>
          <cell r="S699">
            <v>175.5</v>
          </cell>
          <cell r="T699" t="str">
            <v>2018- -17SI001-822-2031-20- -SIG</v>
          </cell>
        </row>
        <row r="700">
          <cell r="A700" t="str">
            <v>21</v>
          </cell>
          <cell r="B700" t="str">
            <v>D</v>
          </cell>
          <cell r="C700" t="str">
            <v>R</v>
          </cell>
          <cell r="D700" t="str">
            <v>I</v>
          </cell>
          <cell r="E700" t="str">
            <v xml:space="preserve"> </v>
          </cell>
          <cell r="F700" t="str">
            <v>17SI003</v>
          </cell>
          <cell r="G700" t="str">
            <v>822</v>
          </cell>
          <cell r="H700" t="str">
            <v>2031</v>
          </cell>
          <cell r="I700" t="str">
            <v>20</v>
          </cell>
          <cell r="J700" t="str">
            <v xml:space="preserve"> </v>
          </cell>
          <cell r="K700" t="str">
            <v>SIG</v>
          </cell>
          <cell r="L700" t="str">
            <v>2017</v>
          </cell>
          <cell r="M700">
            <v>0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R700">
            <v>17160</v>
          </cell>
          <cell r="S700">
            <v>0</v>
          </cell>
          <cell r="T700" t="str">
            <v>2018- -17SI003-822-2031-20- -SIG</v>
          </cell>
        </row>
        <row r="701">
          <cell r="A701" t="str">
            <v>21</v>
          </cell>
          <cell r="B701" t="str">
            <v>D</v>
          </cell>
          <cell r="C701" t="str">
            <v>R</v>
          </cell>
          <cell r="D701" t="str">
            <v>I</v>
          </cell>
          <cell r="E701" t="str">
            <v xml:space="preserve"> </v>
          </cell>
          <cell r="F701" t="str">
            <v>17VO006</v>
          </cell>
          <cell r="G701" t="str">
            <v>822</v>
          </cell>
          <cell r="H701" t="str">
            <v>2031</v>
          </cell>
          <cell r="I701" t="str">
            <v>20</v>
          </cell>
          <cell r="J701" t="str">
            <v xml:space="preserve"> </v>
          </cell>
          <cell r="K701" t="str">
            <v>EXTE</v>
          </cell>
          <cell r="L701" t="str">
            <v>2017</v>
          </cell>
          <cell r="M701">
            <v>20000</v>
          </cell>
          <cell r="N701">
            <v>0</v>
          </cell>
          <cell r="O701">
            <v>0</v>
          </cell>
          <cell r="P701">
            <v>20000</v>
          </cell>
          <cell r="Q701">
            <v>0</v>
          </cell>
          <cell r="R701">
            <v>9713.4</v>
          </cell>
          <cell r="S701">
            <v>0</v>
          </cell>
          <cell r="T701" t="str">
            <v>2018- -17VO006-822-2031-20- -EXTE</v>
          </cell>
        </row>
        <row r="702">
          <cell r="A702" t="str">
            <v>21</v>
          </cell>
          <cell r="B702" t="str">
            <v>D</v>
          </cell>
          <cell r="C702" t="str">
            <v>R</v>
          </cell>
          <cell r="D702" t="str">
            <v>I</v>
          </cell>
          <cell r="E702" t="str">
            <v xml:space="preserve"> </v>
          </cell>
          <cell r="F702" t="str">
            <v>17VO010</v>
          </cell>
          <cell r="G702" t="str">
            <v>822</v>
          </cell>
          <cell r="H702" t="str">
            <v>2033</v>
          </cell>
          <cell r="I702" t="str">
            <v>20</v>
          </cell>
          <cell r="J702" t="str">
            <v xml:space="preserve"> </v>
          </cell>
          <cell r="K702" t="str">
            <v>EXTE</v>
          </cell>
          <cell r="L702" t="str">
            <v>2017</v>
          </cell>
          <cell r="M702">
            <v>0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R702">
            <v>966.26</v>
          </cell>
          <cell r="S702">
            <v>0</v>
          </cell>
          <cell r="T702" t="str">
            <v>2018- -17VO010-822-2033-20- -EXTE</v>
          </cell>
        </row>
        <row r="703">
          <cell r="A703" t="str">
            <v>21</v>
          </cell>
          <cell r="B703" t="str">
            <v>D</v>
          </cell>
          <cell r="C703" t="str">
            <v>R</v>
          </cell>
          <cell r="D703" t="str">
            <v>I</v>
          </cell>
          <cell r="E703" t="str">
            <v xml:space="preserve"> </v>
          </cell>
          <cell r="F703" t="str">
            <v>18CL023</v>
          </cell>
          <cell r="G703" t="str">
            <v>324</v>
          </cell>
          <cell r="H703" t="str">
            <v>2031</v>
          </cell>
          <cell r="I703" t="str">
            <v>20</v>
          </cell>
          <cell r="J703" t="str">
            <v xml:space="preserve"> </v>
          </cell>
          <cell r="K703" t="str">
            <v>CEL</v>
          </cell>
          <cell r="L703" t="str">
            <v>2018</v>
          </cell>
          <cell r="M703">
            <v>0</v>
          </cell>
          <cell r="N703">
            <v>5400</v>
          </cell>
          <cell r="O703">
            <v>0</v>
          </cell>
          <cell r="P703">
            <v>5400</v>
          </cell>
          <cell r="Q703">
            <v>0</v>
          </cell>
          <cell r="R703">
            <v>0</v>
          </cell>
          <cell r="S703">
            <v>0</v>
          </cell>
          <cell r="T703" t="str">
            <v>2018- -18CL023-324-2031-20- -CEL</v>
          </cell>
        </row>
        <row r="704">
          <cell r="A704" t="str">
            <v>21</v>
          </cell>
          <cell r="B704" t="str">
            <v>D</v>
          </cell>
          <cell r="C704" t="str">
            <v>R</v>
          </cell>
          <cell r="D704" t="str">
            <v>I</v>
          </cell>
          <cell r="E704" t="str">
            <v xml:space="preserve"> </v>
          </cell>
          <cell r="F704" t="str">
            <v>18CL024</v>
          </cell>
          <cell r="G704" t="str">
            <v>324</v>
          </cell>
          <cell r="H704" t="str">
            <v>2051</v>
          </cell>
          <cell r="I704" t="str">
            <v>20</v>
          </cell>
          <cell r="J704" t="str">
            <v xml:space="preserve"> </v>
          </cell>
          <cell r="K704" t="str">
            <v>CEL</v>
          </cell>
          <cell r="L704" t="str">
            <v>2018</v>
          </cell>
          <cell r="M704">
            <v>0</v>
          </cell>
          <cell r="N704">
            <v>7300</v>
          </cell>
          <cell r="O704">
            <v>0</v>
          </cell>
          <cell r="P704">
            <v>7300</v>
          </cell>
          <cell r="Q704">
            <v>0</v>
          </cell>
          <cell r="R704">
            <v>0</v>
          </cell>
          <cell r="S704">
            <v>0</v>
          </cell>
          <cell r="T704" t="str">
            <v>2018- -18CL024-324-2051-20- -CEL</v>
          </cell>
        </row>
        <row r="705">
          <cell r="A705" t="str">
            <v>21</v>
          </cell>
          <cell r="B705" t="str">
            <v>D</v>
          </cell>
          <cell r="C705" t="str">
            <v>R</v>
          </cell>
          <cell r="D705" t="str">
            <v>I</v>
          </cell>
          <cell r="E705" t="str">
            <v xml:space="preserve"> </v>
          </cell>
          <cell r="F705" t="str">
            <v>18EL002</v>
          </cell>
          <cell r="G705" t="str">
            <v>026</v>
          </cell>
          <cell r="H705" t="str">
            <v>2031</v>
          </cell>
          <cell r="I705" t="str">
            <v>20</v>
          </cell>
          <cell r="J705" t="str">
            <v xml:space="preserve"> </v>
          </cell>
          <cell r="K705" t="str">
            <v>FORA</v>
          </cell>
          <cell r="L705" t="str">
            <v>2018</v>
          </cell>
          <cell r="M705">
            <v>0</v>
          </cell>
          <cell r="N705">
            <v>0</v>
          </cell>
          <cell r="O705">
            <v>0</v>
          </cell>
          <cell r="P705">
            <v>2520</v>
          </cell>
          <cell r="Q705">
            <v>2520</v>
          </cell>
          <cell r="R705">
            <v>0</v>
          </cell>
          <cell r="S705">
            <v>1800</v>
          </cell>
          <cell r="T705" t="str">
            <v>2018- -18EL002-026-2031-20- -FORA</v>
          </cell>
        </row>
        <row r="706">
          <cell r="A706" t="str">
            <v>21</v>
          </cell>
          <cell r="B706" t="str">
            <v>D</v>
          </cell>
          <cell r="C706" t="str">
            <v>R</v>
          </cell>
          <cell r="D706" t="str">
            <v>I</v>
          </cell>
          <cell r="E706" t="str">
            <v xml:space="preserve"> </v>
          </cell>
          <cell r="F706" t="str">
            <v>18VP001</v>
          </cell>
          <cell r="G706" t="str">
            <v>110</v>
          </cell>
          <cell r="H706" t="str">
            <v>2031</v>
          </cell>
          <cell r="I706" t="str">
            <v>20</v>
          </cell>
          <cell r="J706" t="str">
            <v xml:space="preserve"> </v>
          </cell>
          <cell r="K706" t="str">
            <v>VCAM</v>
          </cell>
          <cell r="L706" t="str">
            <v>2018</v>
          </cell>
          <cell r="M706">
            <v>12000</v>
          </cell>
          <cell r="N706">
            <v>0</v>
          </cell>
          <cell r="O706">
            <v>0</v>
          </cell>
          <cell r="P706">
            <v>12000</v>
          </cell>
          <cell r="Q706">
            <v>0</v>
          </cell>
          <cell r="R706">
            <v>0</v>
          </cell>
          <cell r="S706">
            <v>133482.64000000001</v>
          </cell>
          <cell r="T706" t="str">
            <v>2018- -18VP001-110-2031-20- -VCAM</v>
          </cell>
        </row>
        <row r="707">
          <cell r="A707" t="str">
            <v>21</v>
          </cell>
          <cell r="B707" t="str">
            <v>D</v>
          </cell>
          <cell r="C707" t="str">
            <v>R</v>
          </cell>
          <cell r="D707" t="str">
            <v>I</v>
          </cell>
          <cell r="E707" t="str">
            <v xml:space="preserve"> </v>
          </cell>
          <cell r="F707" t="str">
            <v>A REPARTIR</v>
          </cell>
          <cell r="G707" t="str">
            <v>824</v>
          </cell>
          <cell r="H707" t="str">
            <v>2033</v>
          </cell>
          <cell r="I707" t="str">
            <v>20</v>
          </cell>
          <cell r="J707" t="str">
            <v xml:space="preserve"> </v>
          </cell>
          <cell r="K707" t="str">
            <v>FONC</v>
          </cell>
          <cell r="L707" t="str">
            <v>2018</v>
          </cell>
          <cell r="M707">
            <v>2000</v>
          </cell>
          <cell r="N707">
            <v>0</v>
          </cell>
          <cell r="O707">
            <v>0</v>
          </cell>
          <cell r="P707">
            <v>2000</v>
          </cell>
          <cell r="Q707">
            <v>0</v>
          </cell>
          <cell r="R707">
            <v>0</v>
          </cell>
          <cell r="S707">
            <v>0</v>
          </cell>
          <cell r="T707" t="str">
            <v>2018- -A REPARTIR-824-2033-20- -FONC</v>
          </cell>
        </row>
        <row r="708">
          <cell r="A708" t="str">
            <v>21</v>
          </cell>
          <cell r="B708" t="str">
            <v>D</v>
          </cell>
          <cell r="C708" t="str">
            <v>R</v>
          </cell>
          <cell r="D708" t="str">
            <v>I</v>
          </cell>
          <cell r="E708" t="str">
            <v xml:space="preserve"> </v>
          </cell>
          <cell r="F708" t="str">
            <v>INSERTION</v>
          </cell>
          <cell r="G708" t="str">
            <v>020</v>
          </cell>
          <cell r="H708" t="str">
            <v>2033</v>
          </cell>
          <cell r="I708" t="str">
            <v>20</v>
          </cell>
          <cell r="J708" t="str">
            <v xml:space="preserve"> </v>
          </cell>
          <cell r="K708" t="str">
            <v>FINA</v>
          </cell>
          <cell r="L708" t="str">
            <v>2014</v>
          </cell>
          <cell r="M708">
            <v>0</v>
          </cell>
          <cell r="N708">
            <v>0</v>
          </cell>
          <cell r="O708">
            <v>0</v>
          </cell>
          <cell r="P708">
            <v>50000</v>
          </cell>
          <cell r="Q708">
            <v>0</v>
          </cell>
          <cell r="R708">
            <v>0</v>
          </cell>
          <cell r="S708">
            <v>0</v>
          </cell>
          <cell r="T708" t="str">
            <v>2018- -INSERTION-020-2033-20- -FINA</v>
          </cell>
        </row>
        <row r="709">
          <cell r="A709" t="str">
            <v>21</v>
          </cell>
          <cell r="B709" t="str">
            <v>D</v>
          </cell>
          <cell r="C709" t="str">
            <v>R</v>
          </cell>
          <cell r="D709" t="str">
            <v>I</v>
          </cell>
          <cell r="E709" t="str">
            <v xml:space="preserve"> </v>
          </cell>
          <cell r="F709" t="str">
            <v>INSERTION</v>
          </cell>
          <cell r="G709" t="str">
            <v>020</v>
          </cell>
          <cell r="H709" t="str">
            <v>2033</v>
          </cell>
          <cell r="I709" t="str">
            <v>20</v>
          </cell>
          <cell r="J709" t="str">
            <v xml:space="preserve"> </v>
          </cell>
          <cell r="K709" t="str">
            <v>FINA</v>
          </cell>
          <cell r="L709" t="str">
            <v>2015</v>
          </cell>
          <cell r="M709">
            <v>0</v>
          </cell>
          <cell r="N709">
            <v>0</v>
          </cell>
          <cell r="O709">
            <v>4080</v>
          </cell>
          <cell r="P709">
            <v>4080</v>
          </cell>
          <cell r="Q709">
            <v>0</v>
          </cell>
          <cell r="R709">
            <v>3607.3</v>
          </cell>
          <cell r="S709">
            <v>0</v>
          </cell>
          <cell r="T709" t="str">
            <v>2018- -INSERTION-020-2033-20- -FINA</v>
          </cell>
        </row>
        <row r="710">
          <cell r="A710" t="str">
            <v>21</v>
          </cell>
          <cell r="B710" t="str">
            <v>D</v>
          </cell>
          <cell r="C710" t="str">
            <v>R</v>
          </cell>
          <cell r="D710" t="str">
            <v>I</v>
          </cell>
          <cell r="E710" t="str">
            <v>ABORD CATH</v>
          </cell>
          <cell r="F710" t="str">
            <v>13TV001</v>
          </cell>
          <cell r="G710" t="str">
            <v>824</v>
          </cell>
          <cell r="H710" t="str">
            <v>2031</v>
          </cell>
          <cell r="I710" t="str">
            <v>20</v>
          </cell>
          <cell r="J710" t="str">
            <v xml:space="preserve"> </v>
          </cell>
          <cell r="K710" t="str">
            <v>BATI</v>
          </cell>
          <cell r="L710" t="str">
            <v>2014</v>
          </cell>
          <cell r="M710">
            <v>50000</v>
          </cell>
          <cell r="N710">
            <v>0</v>
          </cell>
          <cell r="O710">
            <v>23262.2</v>
          </cell>
          <cell r="P710">
            <v>73262.2</v>
          </cell>
          <cell r="Q710">
            <v>0</v>
          </cell>
          <cell r="R710">
            <v>23340</v>
          </cell>
          <cell r="S710">
            <v>0</v>
          </cell>
          <cell r="T710" t="str">
            <v>2018-ABORD CATH-13TV001-824-2031-20- -BATI</v>
          </cell>
        </row>
        <row r="711">
          <cell r="A711" t="str">
            <v>21</v>
          </cell>
          <cell r="B711" t="str">
            <v>D</v>
          </cell>
          <cell r="C711" t="str">
            <v>R</v>
          </cell>
          <cell r="D711" t="str">
            <v>I</v>
          </cell>
          <cell r="E711" t="str">
            <v>ABORD CATH</v>
          </cell>
          <cell r="F711" t="str">
            <v>13TV001</v>
          </cell>
          <cell r="G711" t="str">
            <v>824</v>
          </cell>
          <cell r="H711" t="str">
            <v>2031</v>
          </cell>
          <cell r="I711" t="str">
            <v>20</v>
          </cell>
          <cell r="J711" t="str">
            <v xml:space="preserve"> </v>
          </cell>
          <cell r="K711" t="str">
            <v>BATI</v>
          </cell>
          <cell r="L711" t="str">
            <v>2015</v>
          </cell>
          <cell r="M711">
            <v>50000</v>
          </cell>
          <cell r="N711">
            <v>162000</v>
          </cell>
          <cell r="O711">
            <v>0</v>
          </cell>
          <cell r="P711">
            <v>212000</v>
          </cell>
          <cell r="Q711">
            <v>0</v>
          </cell>
          <cell r="R711">
            <v>220101.24</v>
          </cell>
          <cell r="S711">
            <v>0</v>
          </cell>
          <cell r="T711" t="str">
            <v>2018-ABORD CATH-13TV001-824-2031-20- -BATI</v>
          </cell>
        </row>
        <row r="712">
          <cell r="A712" t="str">
            <v>21</v>
          </cell>
          <cell r="B712" t="str">
            <v>D</v>
          </cell>
          <cell r="C712" t="str">
            <v>R</v>
          </cell>
          <cell r="D712" t="str">
            <v>I</v>
          </cell>
          <cell r="E712" t="str">
            <v>ABORD CATH</v>
          </cell>
          <cell r="F712" t="str">
            <v>13TV001</v>
          </cell>
          <cell r="G712" t="str">
            <v>824</v>
          </cell>
          <cell r="H712" t="str">
            <v>2031</v>
          </cell>
          <cell r="I712" t="str">
            <v>20</v>
          </cell>
          <cell r="J712" t="str">
            <v xml:space="preserve"> </v>
          </cell>
          <cell r="K712" t="str">
            <v>BATI</v>
          </cell>
          <cell r="L712" t="str">
            <v>2016</v>
          </cell>
          <cell r="M712">
            <v>0</v>
          </cell>
          <cell r="N712">
            <v>0</v>
          </cell>
          <cell r="O712">
            <v>37000</v>
          </cell>
          <cell r="P712">
            <v>37000</v>
          </cell>
          <cell r="Q712">
            <v>0</v>
          </cell>
          <cell r="R712">
            <v>0</v>
          </cell>
          <cell r="S712">
            <v>0</v>
          </cell>
          <cell r="T712" t="str">
            <v>2018-ABORD CATH-13TV001-824-2031-20- -BATI</v>
          </cell>
        </row>
        <row r="713">
          <cell r="A713" t="str">
            <v>21</v>
          </cell>
          <cell r="B713" t="str">
            <v>D</v>
          </cell>
          <cell r="C713" t="str">
            <v>R</v>
          </cell>
          <cell r="D713" t="str">
            <v>I</v>
          </cell>
          <cell r="E713" t="str">
            <v>ABORD CATH</v>
          </cell>
          <cell r="F713" t="str">
            <v>13TV001</v>
          </cell>
          <cell r="G713" t="str">
            <v>824</v>
          </cell>
          <cell r="H713" t="str">
            <v>2031</v>
          </cell>
          <cell r="I713" t="str">
            <v>20</v>
          </cell>
          <cell r="J713" t="str">
            <v xml:space="preserve"> </v>
          </cell>
          <cell r="K713" t="str">
            <v>BATI</v>
          </cell>
          <cell r="L713" t="str">
            <v>2017</v>
          </cell>
          <cell r="M713">
            <v>250000</v>
          </cell>
          <cell r="N713">
            <v>0</v>
          </cell>
          <cell r="O713">
            <v>0</v>
          </cell>
          <cell r="P713">
            <v>250000</v>
          </cell>
          <cell r="Q713">
            <v>0</v>
          </cell>
          <cell r="R713">
            <v>0</v>
          </cell>
          <cell r="S713">
            <v>0</v>
          </cell>
          <cell r="T713" t="str">
            <v>2018-ABORD CATH-13TV001-824-2031-20- -BATI</v>
          </cell>
        </row>
        <row r="714">
          <cell r="A714" t="str">
            <v>21</v>
          </cell>
          <cell r="B714" t="str">
            <v>D</v>
          </cell>
          <cell r="C714" t="str">
            <v>R</v>
          </cell>
          <cell r="D714" t="str">
            <v>I</v>
          </cell>
          <cell r="E714" t="str">
            <v>ABORD CATH</v>
          </cell>
          <cell r="F714" t="str">
            <v>13TV001</v>
          </cell>
          <cell r="G714" t="str">
            <v>824</v>
          </cell>
          <cell r="H714" t="str">
            <v>2031</v>
          </cell>
          <cell r="I714" t="str">
            <v>20</v>
          </cell>
          <cell r="J714" t="str">
            <v>AMO</v>
          </cell>
          <cell r="K714" t="str">
            <v>DAC</v>
          </cell>
          <cell r="L714" t="str">
            <v>2016</v>
          </cell>
          <cell r="M714">
            <v>180000</v>
          </cell>
          <cell r="N714">
            <v>36000</v>
          </cell>
          <cell r="O714">
            <v>0</v>
          </cell>
          <cell r="P714">
            <v>216000</v>
          </cell>
          <cell r="Q714">
            <v>0</v>
          </cell>
          <cell r="R714">
            <v>162000</v>
          </cell>
          <cell r="S714">
            <v>0</v>
          </cell>
          <cell r="T714" t="str">
            <v>2018-ABORD CATH-13TV001-824-2031-20-AMO-DAC</v>
          </cell>
        </row>
        <row r="715">
          <cell r="A715" t="str">
            <v>21</v>
          </cell>
          <cell r="B715" t="str">
            <v>D</v>
          </cell>
          <cell r="C715" t="str">
            <v>R</v>
          </cell>
          <cell r="D715" t="str">
            <v>I</v>
          </cell>
          <cell r="E715" t="str">
            <v>ABORD CATH</v>
          </cell>
          <cell r="F715" t="str">
            <v>13TV001</v>
          </cell>
          <cell r="G715" t="str">
            <v>824</v>
          </cell>
          <cell r="H715" t="str">
            <v>2031</v>
          </cell>
          <cell r="I715" t="str">
            <v>20</v>
          </cell>
          <cell r="J715" t="str">
            <v>AMO</v>
          </cell>
          <cell r="K715" t="str">
            <v>DAC</v>
          </cell>
          <cell r="L715" t="str">
            <v>2017</v>
          </cell>
          <cell r="M715">
            <v>216000</v>
          </cell>
          <cell r="N715">
            <v>0</v>
          </cell>
          <cell r="O715">
            <v>54000</v>
          </cell>
          <cell r="P715">
            <v>270000</v>
          </cell>
          <cell r="Q715">
            <v>0</v>
          </cell>
          <cell r="R715">
            <v>230400</v>
          </cell>
          <cell r="S715">
            <v>0</v>
          </cell>
          <cell r="T715" t="str">
            <v>2018-ABORD CATH-13TV001-824-2031-20-AMO-DAC</v>
          </cell>
        </row>
        <row r="716">
          <cell r="A716" t="str">
            <v>21</v>
          </cell>
          <cell r="B716" t="str">
            <v>D</v>
          </cell>
          <cell r="C716" t="str">
            <v>R</v>
          </cell>
          <cell r="D716" t="str">
            <v>I</v>
          </cell>
          <cell r="E716" t="str">
            <v>ABORD CATH</v>
          </cell>
          <cell r="F716" t="str">
            <v>13TV001</v>
          </cell>
          <cell r="G716" t="str">
            <v>824</v>
          </cell>
          <cell r="H716" t="str">
            <v>2031</v>
          </cell>
          <cell r="I716" t="str">
            <v>20</v>
          </cell>
          <cell r="J716" t="str">
            <v>AMO</v>
          </cell>
          <cell r="K716" t="str">
            <v>DAC</v>
          </cell>
          <cell r="L716" t="str">
            <v>2018</v>
          </cell>
          <cell r="M716">
            <v>200000</v>
          </cell>
          <cell r="N716">
            <v>0</v>
          </cell>
          <cell r="O716">
            <v>200000</v>
          </cell>
          <cell r="P716">
            <v>400000</v>
          </cell>
          <cell r="Q716">
            <v>0</v>
          </cell>
          <cell r="R716">
            <v>200000</v>
          </cell>
          <cell r="S716">
            <v>0</v>
          </cell>
          <cell r="T716" t="str">
            <v>2018-ABORD CATH-13TV001-824-2031-20-AMO-DAC</v>
          </cell>
        </row>
        <row r="717">
          <cell r="A717" t="str">
            <v>21</v>
          </cell>
          <cell r="B717" t="str">
            <v>D</v>
          </cell>
          <cell r="C717" t="str">
            <v>R</v>
          </cell>
          <cell r="D717" t="str">
            <v>I</v>
          </cell>
          <cell r="E717" t="str">
            <v>ABORD CATH</v>
          </cell>
          <cell r="F717" t="str">
            <v>13TV001</v>
          </cell>
          <cell r="G717" t="str">
            <v>824</v>
          </cell>
          <cell r="H717" t="str">
            <v>2031</v>
          </cell>
          <cell r="I717" t="str">
            <v>20</v>
          </cell>
          <cell r="J717" t="str">
            <v>MOE</v>
          </cell>
          <cell r="K717" t="str">
            <v>DAC</v>
          </cell>
          <cell r="L717" t="str">
            <v>2016</v>
          </cell>
          <cell r="M717">
            <v>342000</v>
          </cell>
          <cell r="N717">
            <v>140000</v>
          </cell>
          <cell r="O717">
            <v>0</v>
          </cell>
          <cell r="P717">
            <v>482000</v>
          </cell>
          <cell r="Q717">
            <v>0</v>
          </cell>
          <cell r="R717">
            <v>460780.36</v>
          </cell>
          <cell r="S717">
            <v>0</v>
          </cell>
          <cell r="T717" t="str">
            <v>2018-ABORD CATH-13TV001-824-2031-20-MOE-DAC</v>
          </cell>
        </row>
        <row r="718">
          <cell r="A718" t="str">
            <v>21</v>
          </cell>
          <cell r="B718" t="str">
            <v>D</v>
          </cell>
          <cell r="C718" t="str">
            <v>R</v>
          </cell>
          <cell r="D718" t="str">
            <v>I</v>
          </cell>
          <cell r="E718" t="str">
            <v>ABORD CATH</v>
          </cell>
          <cell r="F718" t="str">
            <v>13TV001</v>
          </cell>
          <cell r="G718" t="str">
            <v>824</v>
          </cell>
          <cell r="H718" t="str">
            <v>2031</v>
          </cell>
          <cell r="I718" t="str">
            <v>20</v>
          </cell>
          <cell r="J718" t="str">
            <v>MOE</v>
          </cell>
          <cell r="K718" t="str">
            <v>DAC</v>
          </cell>
          <cell r="L718" t="str">
            <v>2017</v>
          </cell>
          <cell r="M718">
            <v>0</v>
          </cell>
          <cell r="N718">
            <v>0</v>
          </cell>
          <cell r="O718">
            <v>23940</v>
          </cell>
          <cell r="P718">
            <v>23940</v>
          </cell>
          <cell r="Q718">
            <v>0</v>
          </cell>
          <cell r="R718">
            <v>29820</v>
          </cell>
          <cell r="S718">
            <v>0</v>
          </cell>
          <cell r="T718" t="str">
            <v>2018-ABORD CATH-13TV001-824-2031-20-MOE-DAC</v>
          </cell>
        </row>
        <row r="719">
          <cell r="A719" t="str">
            <v>21</v>
          </cell>
          <cell r="B719" t="str">
            <v>D</v>
          </cell>
          <cell r="C719" t="str">
            <v>R</v>
          </cell>
          <cell r="D719" t="str">
            <v>I</v>
          </cell>
          <cell r="E719" t="str">
            <v>ABORD CATH</v>
          </cell>
          <cell r="F719" t="str">
            <v>13TV001</v>
          </cell>
          <cell r="G719" t="str">
            <v>824</v>
          </cell>
          <cell r="H719" t="str">
            <v>2031</v>
          </cell>
          <cell r="I719" t="str">
            <v>20</v>
          </cell>
          <cell r="J719" t="str">
            <v>MPROJET</v>
          </cell>
          <cell r="K719" t="str">
            <v>DAC</v>
          </cell>
          <cell r="L719" t="str">
            <v>2016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20400</v>
          </cell>
          <cell r="S719">
            <v>0</v>
          </cell>
          <cell r="T719" t="str">
            <v>2018-ABORD CATH-13TV001-824-2031-20-MPROJET-DAC</v>
          </cell>
        </row>
        <row r="720">
          <cell r="A720" t="str">
            <v>21</v>
          </cell>
          <cell r="B720" t="str">
            <v>D</v>
          </cell>
          <cell r="C720" t="str">
            <v>R</v>
          </cell>
          <cell r="D720" t="str">
            <v>I</v>
          </cell>
          <cell r="E720" t="str">
            <v>ABORD CATH</v>
          </cell>
          <cell r="F720" t="str">
            <v>13TV001</v>
          </cell>
          <cell r="G720" t="str">
            <v>824</v>
          </cell>
          <cell r="H720" t="str">
            <v>2031</v>
          </cell>
          <cell r="I720" t="str">
            <v>20</v>
          </cell>
          <cell r="J720" t="str">
            <v>MPROJET</v>
          </cell>
          <cell r="K720" t="str">
            <v>DAC</v>
          </cell>
          <cell r="L720" t="str">
            <v>2017</v>
          </cell>
          <cell r="M720">
            <v>0</v>
          </cell>
          <cell r="N720">
            <v>0</v>
          </cell>
          <cell r="O720">
            <v>1002</v>
          </cell>
          <cell r="P720">
            <v>1002</v>
          </cell>
          <cell r="Q720">
            <v>0</v>
          </cell>
          <cell r="R720">
            <v>0</v>
          </cell>
          <cell r="S720">
            <v>0</v>
          </cell>
          <cell r="T720" t="str">
            <v>2018-ABORD CATH-13TV001-824-2031-20-MPROJET-DAC</v>
          </cell>
        </row>
        <row r="721">
          <cell r="A721" t="str">
            <v>21</v>
          </cell>
          <cell r="B721" t="str">
            <v>D</v>
          </cell>
          <cell r="C721" t="str">
            <v>R</v>
          </cell>
          <cell r="D721" t="str">
            <v>I</v>
          </cell>
          <cell r="E721" t="str">
            <v>ABORD CATH</v>
          </cell>
          <cell r="F721" t="str">
            <v>13TV001</v>
          </cell>
          <cell r="G721" t="str">
            <v>824</v>
          </cell>
          <cell r="H721" t="str">
            <v>2033</v>
          </cell>
          <cell r="I721" t="str">
            <v>20</v>
          </cell>
          <cell r="J721" t="str">
            <v xml:space="preserve"> </v>
          </cell>
          <cell r="K721" t="str">
            <v>BATI</v>
          </cell>
          <cell r="L721" t="str">
            <v>2014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4774.68</v>
          </cell>
          <cell r="S721">
            <v>0</v>
          </cell>
          <cell r="T721" t="str">
            <v>2018-ABORD CATH-13TV001-824-2033-20- -BATI</v>
          </cell>
        </row>
        <row r="722">
          <cell r="A722" t="str">
            <v>21</v>
          </cell>
          <cell r="B722" t="str">
            <v>D</v>
          </cell>
          <cell r="C722" t="str">
            <v>R</v>
          </cell>
          <cell r="D722" t="str">
            <v>I</v>
          </cell>
          <cell r="E722" t="str">
            <v>ABORD CATH</v>
          </cell>
          <cell r="F722" t="str">
            <v>13TV001</v>
          </cell>
          <cell r="G722" t="str">
            <v>824</v>
          </cell>
          <cell r="H722" t="str">
            <v>2033</v>
          </cell>
          <cell r="I722" t="str">
            <v>20</v>
          </cell>
          <cell r="J722" t="str">
            <v xml:space="preserve"> </v>
          </cell>
          <cell r="K722" t="str">
            <v>BATI</v>
          </cell>
          <cell r="L722" t="str">
            <v>2015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7.82</v>
          </cell>
          <cell r="S722">
            <v>0</v>
          </cell>
          <cell r="T722" t="str">
            <v>2018-ABORD CATH-13TV001-824-2033-20- -BATI</v>
          </cell>
        </row>
        <row r="723">
          <cell r="A723" t="str">
            <v>21</v>
          </cell>
          <cell r="B723" t="str">
            <v>D</v>
          </cell>
          <cell r="C723" t="str">
            <v>R</v>
          </cell>
          <cell r="D723" t="str">
            <v>I</v>
          </cell>
          <cell r="E723" t="str">
            <v>ABORD CATH</v>
          </cell>
          <cell r="F723" t="str">
            <v>13TV001</v>
          </cell>
          <cell r="G723" t="str">
            <v>824</v>
          </cell>
          <cell r="H723" t="str">
            <v>2033</v>
          </cell>
          <cell r="I723" t="str">
            <v>20</v>
          </cell>
          <cell r="J723" t="str">
            <v xml:space="preserve"> </v>
          </cell>
          <cell r="K723" t="str">
            <v>BATI</v>
          </cell>
          <cell r="L723" t="str">
            <v>2016</v>
          </cell>
          <cell r="M723">
            <v>0</v>
          </cell>
          <cell r="N723">
            <v>0</v>
          </cell>
          <cell r="O723">
            <v>1192.18</v>
          </cell>
          <cell r="P723">
            <v>1192.18</v>
          </cell>
          <cell r="Q723">
            <v>0</v>
          </cell>
          <cell r="R723">
            <v>0</v>
          </cell>
          <cell r="S723">
            <v>0</v>
          </cell>
          <cell r="T723" t="str">
            <v>2018-ABORD CATH-13TV001-824-2033-20- -BATI</v>
          </cell>
        </row>
        <row r="724">
          <cell r="A724" t="str">
            <v>21</v>
          </cell>
          <cell r="B724" t="str">
            <v>D</v>
          </cell>
          <cell r="C724" t="str">
            <v>R</v>
          </cell>
          <cell r="D724" t="str">
            <v>I</v>
          </cell>
          <cell r="E724" t="str">
            <v>AIRE JEUX</v>
          </cell>
          <cell r="F724" t="str">
            <v>18UR003</v>
          </cell>
          <cell r="G724" t="str">
            <v>822</v>
          </cell>
          <cell r="H724" t="str">
            <v>2033</v>
          </cell>
          <cell r="I724" t="str">
            <v>20</v>
          </cell>
          <cell r="J724" t="str">
            <v xml:space="preserve"> </v>
          </cell>
          <cell r="K724" t="str">
            <v>EXTE</v>
          </cell>
          <cell r="L724" t="str">
            <v>2018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1060.1500000000001</v>
          </cell>
          <cell r="S724">
            <v>0</v>
          </cell>
          <cell r="T724" t="str">
            <v>2018-AIRE JEUX-18UR003-822-2033-20- -EXTE</v>
          </cell>
        </row>
        <row r="725">
          <cell r="A725" t="str">
            <v>21</v>
          </cell>
          <cell r="B725" t="str">
            <v>D</v>
          </cell>
          <cell r="C725" t="str">
            <v>R</v>
          </cell>
          <cell r="D725" t="str">
            <v>I</v>
          </cell>
          <cell r="E725" t="str">
            <v>ART ET PAT</v>
          </cell>
          <cell r="F725" t="str">
            <v>18ED001</v>
          </cell>
          <cell r="G725" t="str">
            <v>322</v>
          </cell>
          <cell r="H725" t="str">
            <v>2031</v>
          </cell>
          <cell r="I725" t="str">
            <v>20</v>
          </cell>
          <cell r="J725" t="str">
            <v>COLLECTION</v>
          </cell>
          <cell r="K725" t="str">
            <v>MBA</v>
          </cell>
          <cell r="L725" t="str">
            <v>2018</v>
          </cell>
          <cell r="M725">
            <v>26000</v>
          </cell>
          <cell r="N725">
            <v>0</v>
          </cell>
          <cell r="O725">
            <v>0</v>
          </cell>
          <cell r="P725">
            <v>26000</v>
          </cell>
          <cell r="Q725">
            <v>0</v>
          </cell>
          <cell r="R725">
            <v>0</v>
          </cell>
          <cell r="S725">
            <v>0</v>
          </cell>
          <cell r="T725" t="str">
            <v>2018-ART ET PAT-18ED001-322-2031-20-COLLECTION-MBA</v>
          </cell>
        </row>
        <row r="726">
          <cell r="A726" t="str">
            <v>21</v>
          </cell>
          <cell r="B726" t="str">
            <v>D</v>
          </cell>
          <cell r="C726" t="str">
            <v>R</v>
          </cell>
          <cell r="D726" t="str">
            <v>I</v>
          </cell>
          <cell r="E726" t="str">
            <v>ART ET PAT</v>
          </cell>
          <cell r="F726" t="str">
            <v>18ED001</v>
          </cell>
          <cell r="G726" t="str">
            <v>322</v>
          </cell>
          <cell r="H726" t="str">
            <v>2033</v>
          </cell>
          <cell r="I726" t="str">
            <v>20</v>
          </cell>
          <cell r="J726" t="str">
            <v>COLLECTION</v>
          </cell>
          <cell r="K726" t="str">
            <v>MBA</v>
          </cell>
          <cell r="L726" t="str">
            <v>2018</v>
          </cell>
          <cell r="M726">
            <v>4500</v>
          </cell>
          <cell r="N726">
            <v>0</v>
          </cell>
          <cell r="O726">
            <v>0</v>
          </cell>
          <cell r="P726">
            <v>4500</v>
          </cell>
          <cell r="Q726">
            <v>0</v>
          </cell>
          <cell r="R726">
            <v>0</v>
          </cell>
          <cell r="S726">
            <v>0</v>
          </cell>
          <cell r="T726" t="str">
            <v>2018-ART ET PAT-18ED001-322-2033-20-COLLECTION-MBA</v>
          </cell>
        </row>
        <row r="727">
          <cell r="A727" t="str">
            <v>21</v>
          </cell>
          <cell r="B727" t="str">
            <v>D</v>
          </cell>
          <cell r="C727" t="str">
            <v>R</v>
          </cell>
          <cell r="D727" t="str">
            <v>I</v>
          </cell>
          <cell r="E727" t="str">
            <v>AUT. INSTA</v>
          </cell>
          <cell r="F727" t="str">
            <v>16SP011</v>
          </cell>
          <cell r="G727" t="str">
            <v>412</v>
          </cell>
          <cell r="H727" t="str">
            <v>2033</v>
          </cell>
          <cell r="I727" t="str">
            <v>20</v>
          </cell>
          <cell r="J727" t="str">
            <v xml:space="preserve"> </v>
          </cell>
          <cell r="K727" t="str">
            <v>BATI</v>
          </cell>
          <cell r="L727" t="str">
            <v>2017</v>
          </cell>
          <cell r="M727">
            <v>0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R727">
            <v>1697.81</v>
          </cell>
          <cell r="S727">
            <v>0</v>
          </cell>
          <cell r="T727" t="str">
            <v>2018-AUT. INSTA-16SP011-412-2033-20- -BATI</v>
          </cell>
        </row>
        <row r="728">
          <cell r="A728" t="str">
            <v>21</v>
          </cell>
          <cell r="B728" t="str">
            <v>D</v>
          </cell>
          <cell r="C728" t="str">
            <v>R</v>
          </cell>
          <cell r="D728" t="str">
            <v>I</v>
          </cell>
          <cell r="E728" t="str">
            <v>AUT. INSTA</v>
          </cell>
          <cell r="F728" t="str">
            <v>17SP002</v>
          </cell>
          <cell r="G728" t="str">
            <v>412</v>
          </cell>
          <cell r="H728" t="str">
            <v>2033</v>
          </cell>
          <cell r="I728" t="str">
            <v>20</v>
          </cell>
          <cell r="J728" t="str">
            <v xml:space="preserve"> </v>
          </cell>
          <cell r="K728" t="str">
            <v>BATI</v>
          </cell>
          <cell r="L728" t="str">
            <v>2017</v>
          </cell>
          <cell r="M728">
            <v>0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R728">
            <v>1232.28</v>
          </cell>
          <cell r="S728">
            <v>0</v>
          </cell>
          <cell r="T728" t="str">
            <v>2018-AUT. INSTA-17SP002-412-2033-20- -BATI</v>
          </cell>
        </row>
        <row r="729">
          <cell r="A729" t="str">
            <v>21</v>
          </cell>
          <cell r="B729" t="str">
            <v>D</v>
          </cell>
          <cell r="C729" t="str">
            <v>R</v>
          </cell>
          <cell r="D729" t="str">
            <v>I</v>
          </cell>
          <cell r="E729" t="str">
            <v>BAT ADTECH</v>
          </cell>
          <cell r="F729" t="str">
            <v>18MA002</v>
          </cell>
          <cell r="G729" t="str">
            <v>213</v>
          </cell>
          <cell r="H729" t="str">
            <v>2031</v>
          </cell>
          <cell r="I729" t="str">
            <v>20</v>
          </cell>
          <cell r="J729" t="str">
            <v xml:space="preserve"> </v>
          </cell>
          <cell r="K729" t="str">
            <v>BATI</v>
          </cell>
          <cell r="L729" t="str">
            <v>2018</v>
          </cell>
          <cell r="M729">
            <v>0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R729">
            <v>8724</v>
          </cell>
          <cell r="S729">
            <v>0</v>
          </cell>
          <cell r="T729" t="str">
            <v>2018-BAT ADTECH-18MA002-213-2031-20- -BATI</v>
          </cell>
        </row>
        <row r="730">
          <cell r="A730" t="str">
            <v>21</v>
          </cell>
          <cell r="B730" t="str">
            <v>D</v>
          </cell>
          <cell r="C730" t="str">
            <v>R</v>
          </cell>
          <cell r="D730" t="str">
            <v>I</v>
          </cell>
          <cell r="E730" t="str">
            <v>BAT ADTECH</v>
          </cell>
          <cell r="F730" t="str">
            <v>18MA002</v>
          </cell>
          <cell r="G730" t="str">
            <v>71</v>
          </cell>
          <cell r="H730" t="str">
            <v>2031</v>
          </cell>
          <cell r="I730" t="str">
            <v>20</v>
          </cell>
          <cell r="J730" t="str">
            <v xml:space="preserve"> </v>
          </cell>
          <cell r="K730" t="str">
            <v>BATI</v>
          </cell>
          <cell r="L730" t="str">
            <v>2018</v>
          </cell>
          <cell r="M730">
            <v>0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R730">
            <v>1915.4</v>
          </cell>
          <cell r="S730">
            <v>1262.4000000000001</v>
          </cell>
          <cell r="T730" t="str">
            <v>2018-BAT ADTECH-18MA002-71-2031-20- -BATI</v>
          </cell>
        </row>
        <row r="731">
          <cell r="A731" t="str">
            <v>21</v>
          </cell>
          <cell r="B731" t="str">
            <v>D</v>
          </cell>
          <cell r="C731" t="str">
            <v>R</v>
          </cell>
          <cell r="D731" t="str">
            <v>I</v>
          </cell>
          <cell r="E731" t="str">
            <v>BAT ADTECH</v>
          </cell>
          <cell r="F731" t="str">
            <v>18MA003</v>
          </cell>
          <cell r="G731" t="str">
            <v>020</v>
          </cell>
          <cell r="H731" t="str">
            <v>2033</v>
          </cell>
          <cell r="I731" t="str">
            <v>20</v>
          </cell>
          <cell r="J731" t="str">
            <v xml:space="preserve"> </v>
          </cell>
          <cell r="K731" t="str">
            <v>BATI</v>
          </cell>
          <cell r="L731" t="str">
            <v>2018</v>
          </cell>
          <cell r="M731">
            <v>25000</v>
          </cell>
          <cell r="N731">
            <v>50000</v>
          </cell>
          <cell r="O731">
            <v>0</v>
          </cell>
          <cell r="P731">
            <v>75000</v>
          </cell>
          <cell r="Q731">
            <v>0</v>
          </cell>
          <cell r="R731">
            <v>5548.75</v>
          </cell>
          <cell r="S731">
            <v>9168</v>
          </cell>
          <cell r="T731" t="str">
            <v>2018-BAT ADTECH-18MA003-020-2033-20- -BATI</v>
          </cell>
        </row>
        <row r="732">
          <cell r="A732" t="str">
            <v>21</v>
          </cell>
          <cell r="B732" t="str">
            <v>D</v>
          </cell>
          <cell r="C732" t="str">
            <v>R</v>
          </cell>
          <cell r="D732" t="str">
            <v>I</v>
          </cell>
          <cell r="E732" t="str">
            <v>BAT ECO</v>
          </cell>
          <cell r="F732" t="str">
            <v>18EC006</v>
          </cell>
          <cell r="G732" t="str">
            <v>020</v>
          </cell>
          <cell r="H732" t="str">
            <v>2031</v>
          </cell>
          <cell r="I732" t="str">
            <v>20</v>
          </cell>
          <cell r="J732" t="str">
            <v xml:space="preserve"> </v>
          </cell>
          <cell r="K732" t="str">
            <v>DPIM</v>
          </cell>
          <cell r="L732" t="str">
            <v>2018</v>
          </cell>
          <cell r="M732">
            <v>20000</v>
          </cell>
          <cell r="N732">
            <v>0</v>
          </cell>
          <cell r="O732">
            <v>0</v>
          </cell>
          <cell r="P732">
            <v>14900</v>
          </cell>
          <cell r="Q732">
            <v>-5100</v>
          </cell>
          <cell r="R732">
            <v>0</v>
          </cell>
          <cell r="S732">
            <v>0</v>
          </cell>
          <cell r="T732" t="str">
            <v>2018-BAT ECO-18EC006-020-2031-20- -DPIM</v>
          </cell>
        </row>
        <row r="733">
          <cell r="A733" t="str">
            <v>21</v>
          </cell>
          <cell r="B733" t="str">
            <v>D</v>
          </cell>
          <cell r="C733" t="str">
            <v>R</v>
          </cell>
          <cell r="D733" t="str">
            <v>I</v>
          </cell>
          <cell r="E733" t="str">
            <v>BAT ECO</v>
          </cell>
          <cell r="F733" t="str">
            <v>18EC006</v>
          </cell>
          <cell r="G733" t="str">
            <v>213</v>
          </cell>
          <cell r="H733" t="str">
            <v>2031</v>
          </cell>
          <cell r="I733" t="str">
            <v>20</v>
          </cell>
          <cell r="J733" t="str">
            <v xml:space="preserve"> </v>
          </cell>
          <cell r="K733" t="str">
            <v>DPIM</v>
          </cell>
          <cell r="L733" t="str">
            <v>2018</v>
          </cell>
          <cell r="M733">
            <v>0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R733">
            <v>4800</v>
          </cell>
          <cell r="S733">
            <v>0</v>
          </cell>
          <cell r="T733" t="str">
            <v>2018-BAT ECO-18EC006-213-2031-20- -DPIM</v>
          </cell>
        </row>
        <row r="734">
          <cell r="A734" t="str">
            <v>21</v>
          </cell>
          <cell r="B734" t="str">
            <v>D</v>
          </cell>
          <cell r="C734" t="str">
            <v>R</v>
          </cell>
          <cell r="D734" t="str">
            <v>I</v>
          </cell>
          <cell r="E734" t="str">
            <v>BAT ECO</v>
          </cell>
          <cell r="F734" t="str">
            <v>18EC006</v>
          </cell>
          <cell r="G734" t="str">
            <v>321</v>
          </cell>
          <cell r="H734" t="str">
            <v>2031</v>
          </cell>
          <cell r="I734" t="str">
            <v>20</v>
          </cell>
          <cell r="J734" t="str">
            <v xml:space="preserve"> </v>
          </cell>
          <cell r="K734" t="str">
            <v>DPIM</v>
          </cell>
          <cell r="L734" t="str">
            <v>2018</v>
          </cell>
          <cell r="M734">
            <v>0</v>
          </cell>
          <cell r="N734">
            <v>0</v>
          </cell>
          <cell r="O734">
            <v>0</v>
          </cell>
          <cell r="P734">
            <v>5100</v>
          </cell>
          <cell r="Q734">
            <v>5100</v>
          </cell>
          <cell r="R734">
            <v>0</v>
          </cell>
          <cell r="S734">
            <v>5100</v>
          </cell>
          <cell r="T734" t="str">
            <v>2018-BAT ECO-18EC006-321-2031-20- -DPIM</v>
          </cell>
        </row>
        <row r="735">
          <cell r="A735" t="str">
            <v>21</v>
          </cell>
          <cell r="B735" t="str">
            <v>D</v>
          </cell>
          <cell r="C735" t="str">
            <v>R</v>
          </cell>
          <cell r="D735" t="str">
            <v>I</v>
          </cell>
          <cell r="E735" t="str">
            <v>BAT S-CULT</v>
          </cell>
          <cell r="F735" t="str">
            <v>17CL001</v>
          </cell>
          <cell r="G735" t="str">
            <v>324</v>
          </cell>
          <cell r="H735" t="str">
            <v>2033</v>
          </cell>
          <cell r="I735" t="str">
            <v>20</v>
          </cell>
          <cell r="J735" t="str">
            <v xml:space="preserve"> </v>
          </cell>
          <cell r="K735" t="str">
            <v>CEL</v>
          </cell>
          <cell r="L735" t="str">
            <v>2017</v>
          </cell>
          <cell r="M735">
            <v>0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R735">
            <v>1380.94</v>
          </cell>
          <cell r="S735">
            <v>0</v>
          </cell>
          <cell r="T735" t="str">
            <v>2018-BAT S-CULT-17CL001-324-2033-20- -CEL</v>
          </cell>
        </row>
        <row r="736">
          <cell r="A736" t="str">
            <v>21</v>
          </cell>
          <cell r="B736" t="str">
            <v>D</v>
          </cell>
          <cell r="C736" t="str">
            <v>R</v>
          </cell>
          <cell r="D736" t="str">
            <v>I</v>
          </cell>
          <cell r="E736" t="str">
            <v>BAT S-CULT</v>
          </cell>
          <cell r="F736" t="str">
            <v>17CL001</v>
          </cell>
          <cell r="G736" t="str">
            <v>324</v>
          </cell>
          <cell r="H736" t="str">
            <v>2051</v>
          </cell>
          <cell r="I736" t="str">
            <v>20</v>
          </cell>
          <cell r="J736" t="str">
            <v xml:space="preserve"> </v>
          </cell>
          <cell r="K736" t="str">
            <v>CEL</v>
          </cell>
          <cell r="L736" t="str">
            <v>2017</v>
          </cell>
          <cell r="M736">
            <v>169000</v>
          </cell>
          <cell r="N736">
            <v>-77620</v>
          </cell>
          <cell r="O736">
            <v>0</v>
          </cell>
          <cell r="P736">
            <v>91380</v>
          </cell>
          <cell r="Q736">
            <v>0</v>
          </cell>
          <cell r="R736">
            <v>86898</v>
          </cell>
          <cell r="S736">
            <v>0</v>
          </cell>
          <cell r="T736" t="str">
            <v>2018-BAT S-CULT-17CL001-324-2051-20- -CEL</v>
          </cell>
        </row>
        <row r="737">
          <cell r="A737" t="str">
            <v>21</v>
          </cell>
          <cell r="B737" t="str">
            <v>D</v>
          </cell>
          <cell r="C737" t="str">
            <v>R</v>
          </cell>
          <cell r="D737" t="str">
            <v>I</v>
          </cell>
          <cell r="E737" t="str">
            <v>BAT S-CULT</v>
          </cell>
          <cell r="F737" t="str">
            <v>17CL001</v>
          </cell>
          <cell r="G737" t="str">
            <v>324</v>
          </cell>
          <cell r="H737" t="str">
            <v>2051</v>
          </cell>
          <cell r="I737" t="str">
            <v>20</v>
          </cell>
          <cell r="J737" t="str">
            <v xml:space="preserve"> </v>
          </cell>
          <cell r="K737" t="str">
            <v>CEL</v>
          </cell>
          <cell r="L737" t="str">
            <v>2018</v>
          </cell>
          <cell r="M737">
            <v>0</v>
          </cell>
          <cell r="N737">
            <v>0</v>
          </cell>
          <cell r="O737">
            <v>3000</v>
          </cell>
          <cell r="P737">
            <v>3000</v>
          </cell>
          <cell r="Q737">
            <v>0</v>
          </cell>
          <cell r="R737">
            <v>3000</v>
          </cell>
          <cell r="S737">
            <v>0</v>
          </cell>
          <cell r="T737" t="str">
            <v>2018-BAT S-CULT-17CL001-324-2051-20- -CEL</v>
          </cell>
        </row>
        <row r="738">
          <cell r="A738" t="str">
            <v>21</v>
          </cell>
          <cell r="B738" t="str">
            <v>D</v>
          </cell>
          <cell r="C738" t="str">
            <v>R</v>
          </cell>
          <cell r="D738" t="str">
            <v>I</v>
          </cell>
          <cell r="E738" t="str">
            <v>BAT S-CULT</v>
          </cell>
          <cell r="F738" t="str">
            <v>17CL002</v>
          </cell>
          <cell r="G738" t="str">
            <v>322</v>
          </cell>
          <cell r="H738" t="str">
            <v>2031</v>
          </cell>
          <cell r="I738" t="str">
            <v>20</v>
          </cell>
          <cell r="J738" t="str">
            <v xml:space="preserve"> </v>
          </cell>
          <cell r="K738" t="str">
            <v>BATI</v>
          </cell>
          <cell r="L738" t="str">
            <v>2017</v>
          </cell>
          <cell r="M738">
            <v>50000</v>
          </cell>
          <cell r="N738">
            <v>0</v>
          </cell>
          <cell r="O738">
            <v>0</v>
          </cell>
          <cell r="P738">
            <v>50000</v>
          </cell>
          <cell r="Q738">
            <v>0</v>
          </cell>
          <cell r="R738">
            <v>10707.6</v>
          </cell>
          <cell r="S738">
            <v>0</v>
          </cell>
          <cell r="T738" t="str">
            <v>2018-BAT S-CULT-17CL002-322-2031-20- -BATI</v>
          </cell>
        </row>
        <row r="739">
          <cell r="A739" t="str">
            <v>21</v>
          </cell>
          <cell r="B739" t="str">
            <v>D</v>
          </cell>
          <cell r="C739" t="str">
            <v>R</v>
          </cell>
          <cell r="D739" t="str">
            <v>I</v>
          </cell>
          <cell r="E739" t="str">
            <v>BAT S-CULT</v>
          </cell>
          <cell r="F739" t="str">
            <v>17CL002</v>
          </cell>
          <cell r="G739" t="str">
            <v>322</v>
          </cell>
          <cell r="H739" t="str">
            <v>2031</v>
          </cell>
          <cell r="I739" t="str">
            <v>20</v>
          </cell>
          <cell r="J739" t="str">
            <v xml:space="preserve"> </v>
          </cell>
          <cell r="K739" t="str">
            <v>BATI</v>
          </cell>
          <cell r="L739" t="str">
            <v>2018</v>
          </cell>
          <cell r="M739">
            <v>40000</v>
          </cell>
          <cell r="N739">
            <v>-20000</v>
          </cell>
          <cell r="O739">
            <v>6365.22</v>
          </cell>
          <cell r="P739">
            <v>26365.22</v>
          </cell>
          <cell r="Q739">
            <v>0</v>
          </cell>
          <cell r="R739">
            <v>19211.16</v>
          </cell>
          <cell r="S739">
            <v>0</v>
          </cell>
          <cell r="T739" t="str">
            <v>2018-BAT S-CULT-17CL002-322-2031-20- -BATI</v>
          </cell>
        </row>
        <row r="740">
          <cell r="A740" t="str">
            <v>21</v>
          </cell>
          <cell r="B740" t="str">
            <v>D</v>
          </cell>
          <cell r="C740" t="str">
            <v>R</v>
          </cell>
          <cell r="D740" t="str">
            <v>I</v>
          </cell>
          <cell r="E740" t="str">
            <v>BAT S-CULT</v>
          </cell>
          <cell r="F740" t="str">
            <v>17CL005</v>
          </cell>
          <cell r="G740" t="str">
            <v>324</v>
          </cell>
          <cell r="H740" t="str">
            <v>2031</v>
          </cell>
          <cell r="I740" t="str">
            <v>20</v>
          </cell>
          <cell r="J740" t="str">
            <v xml:space="preserve"> </v>
          </cell>
          <cell r="K740" t="str">
            <v>EXTE</v>
          </cell>
          <cell r="L740" t="str">
            <v>2017</v>
          </cell>
          <cell r="M740">
            <v>50000</v>
          </cell>
          <cell r="N740">
            <v>0</v>
          </cell>
          <cell r="O740">
            <v>0</v>
          </cell>
          <cell r="P740">
            <v>50000</v>
          </cell>
          <cell r="Q740">
            <v>0</v>
          </cell>
          <cell r="R740">
            <v>0</v>
          </cell>
          <cell r="S740">
            <v>0</v>
          </cell>
          <cell r="T740" t="str">
            <v>2018-BAT S-CULT-17CL005-324-2031-20- -EXTE</v>
          </cell>
        </row>
        <row r="741">
          <cell r="A741" t="str">
            <v>21</v>
          </cell>
          <cell r="B741" t="str">
            <v>D</v>
          </cell>
          <cell r="C741" t="str">
            <v>R</v>
          </cell>
          <cell r="D741" t="str">
            <v>I</v>
          </cell>
          <cell r="E741" t="str">
            <v>BAT S-CULT</v>
          </cell>
          <cell r="F741" t="str">
            <v>17CL005</v>
          </cell>
          <cell r="G741" t="str">
            <v>324</v>
          </cell>
          <cell r="H741" t="str">
            <v>2031</v>
          </cell>
          <cell r="I741" t="str">
            <v>20</v>
          </cell>
          <cell r="J741" t="str">
            <v xml:space="preserve"> </v>
          </cell>
          <cell r="K741" t="str">
            <v>EXTE</v>
          </cell>
          <cell r="L741" t="str">
            <v>2018</v>
          </cell>
          <cell r="M741">
            <v>0</v>
          </cell>
          <cell r="N741">
            <v>0</v>
          </cell>
          <cell r="O741">
            <v>28176</v>
          </cell>
          <cell r="P741">
            <v>28176</v>
          </cell>
          <cell r="Q741">
            <v>0</v>
          </cell>
          <cell r="R741">
            <v>15438</v>
          </cell>
          <cell r="S741">
            <v>12738</v>
          </cell>
          <cell r="T741" t="str">
            <v>2018-BAT S-CULT-17CL005-324-2031-20- -EXTE</v>
          </cell>
        </row>
        <row r="742">
          <cell r="A742" t="str">
            <v>21</v>
          </cell>
          <cell r="B742" t="str">
            <v>D</v>
          </cell>
          <cell r="C742" t="str">
            <v>R</v>
          </cell>
          <cell r="D742" t="str">
            <v>I</v>
          </cell>
          <cell r="E742" t="str">
            <v>CEL</v>
          </cell>
          <cell r="F742" t="str">
            <v>18CL001</v>
          </cell>
          <cell r="G742" t="str">
            <v>324</v>
          </cell>
          <cell r="H742" t="str">
            <v>2033</v>
          </cell>
          <cell r="I742" t="str">
            <v>20</v>
          </cell>
          <cell r="J742" t="str">
            <v xml:space="preserve"> </v>
          </cell>
          <cell r="K742" t="str">
            <v>CEL</v>
          </cell>
          <cell r="L742" t="str">
            <v>2018</v>
          </cell>
          <cell r="M742">
            <v>3500</v>
          </cell>
          <cell r="N742">
            <v>0</v>
          </cell>
          <cell r="O742">
            <v>0</v>
          </cell>
          <cell r="P742">
            <v>3500</v>
          </cell>
          <cell r="Q742">
            <v>0</v>
          </cell>
          <cell r="R742">
            <v>0</v>
          </cell>
          <cell r="S742">
            <v>0</v>
          </cell>
          <cell r="T742" t="str">
            <v>2018-CEL-18CL001-324-2033-20- -CEL</v>
          </cell>
        </row>
        <row r="743">
          <cell r="A743" t="str">
            <v>21</v>
          </cell>
          <cell r="B743" t="str">
            <v>D</v>
          </cell>
          <cell r="C743" t="str">
            <v>R</v>
          </cell>
          <cell r="D743" t="str">
            <v>I</v>
          </cell>
          <cell r="E743" t="str">
            <v>CEL</v>
          </cell>
          <cell r="F743" t="str">
            <v>18CL001</v>
          </cell>
          <cell r="G743" t="str">
            <v>324</v>
          </cell>
          <cell r="H743" t="str">
            <v>2051</v>
          </cell>
          <cell r="I743" t="str">
            <v>20</v>
          </cell>
          <cell r="J743" t="str">
            <v xml:space="preserve"> </v>
          </cell>
          <cell r="K743" t="str">
            <v>CEL</v>
          </cell>
          <cell r="L743" t="str">
            <v>2018</v>
          </cell>
          <cell r="M743">
            <v>138500</v>
          </cell>
          <cell r="N743">
            <v>0</v>
          </cell>
          <cell r="O743">
            <v>0</v>
          </cell>
          <cell r="P743">
            <v>138500</v>
          </cell>
          <cell r="Q743">
            <v>0</v>
          </cell>
          <cell r="R743">
            <v>15221.8</v>
          </cell>
          <cell r="S743">
            <v>119999.88</v>
          </cell>
          <cell r="T743" t="str">
            <v>2018-CEL-18CL001-324-2051-20- -CEL</v>
          </cell>
        </row>
        <row r="744">
          <cell r="A744" t="str">
            <v>21</v>
          </cell>
          <cell r="B744" t="str">
            <v>D</v>
          </cell>
          <cell r="C744" t="str">
            <v>R</v>
          </cell>
          <cell r="D744" t="str">
            <v>I</v>
          </cell>
          <cell r="E744" t="str">
            <v>CIRCUL</v>
          </cell>
          <cell r="F744" t="str">
            <v>17UR003</v>
          </cell>
          <cell r="G744" t="str">
            <v>822</v>
          </cell>
          <cell r="H744" t="str">
            <v>2031</v>
          </cell>
          <cell r="I744" t="str">
            <v>20</v>
          </cell>
          <cell r="J744" t="str">
            <v xml:space="preserve"> </v>
          </cell>
          <cell r="K744" t="str">
            <v>EXTE</v>
          </cell>
          <cell r="L744" t="str">
            <v>2017</v>
          </cell>
          <cell r="M744">
            <v>20000</v>
          </cell>
          <cell r="N744">
            <v>0</v>
          </cell>
          <cell r="O744">
            <v>0</v>
          </cell>
          <cell r="P744">
            <v>20000</v>
          </cell>
          <cell r="Q744">
            <v>0</v>
          </cell>
          <cell r="R744">
            <v>0</v>
          </cell>
          <cell r="S744">
            <v>0</v>
          </cell>
          <cell r="T744" t="str">
            <v>2018-CIRCUL-17UR003-822-2031-20- -EXTE</v>
          </cell>
        </row>
        <row r="745">
          <cell r="A745" t="str">
            <v>21</v>
          </cell>
          <cell r="B745" t="str">
            <v>D</v>
          </cell>
          <cell r="C745" t="str">
            <v>R</v>
          </cell>
          <cell r="D745" t="str">
            <v>I</v>
          </cell>
          <cell r="E745" t="str">
            <v>CIRCUL</v>
          </cell>
          <cell r="F745" t="str">
            <v>17UR003</v>
          </cell>
          <cell r="G745" t="str">
            <v>822</v>
          </cell>
          <cell r="H745" t="str">
            <v>2031</v>
          </cell>
          <cell r="I745" t="str">
            <v>20</v>
          </cell>
          <cell r="J745" t="str">
            <v xml:space="preserve"> </v>
          </cell>
          <cell r="K745" t="str">
            <v>EXTE</v>
          </cell>
          <cell r="L745" t="str">
            <v>2018</v>
          </cell>
          <cell r="M745">
            <v>30000</v>
          </cell>
          <cell r="N745">
            <v>30000</v>
          </cell>
          <cell r="O745">
            <v>0</v>
          </cell>
          <cell r="P745">
            <v>60000</v>
          </cell>
          <cell r="Q745">
            <v>0</v>
          </cell>
          <cell r="R745">
            <v>0</v>
          </cell>
          <cell r="S745">
            <v>0</v>
          </cell>
          <cell r="T745" t="str">
            <v>2018-CIRCUL-17UR003-822-2031-20- -EXTE</v>
          </cell>
        </row>
        <row r="746">
          <cell r="A746" t="str">
            <v>21</v>
          </cell>
          <cell r="B746" t="str">
            <v>D</v>
          </cell>
          <cell r="C746" t="str">
            <v>R</v>
          </cell>
          <cell r="D746" t="str">
            <v>I</v>
          </cell>
          <cell r="E746" t="str">
            <v>DSI</v>
          </cell>
          <cell r="F746" t="str">
            <v>17FA001</v>
          </cell>
          <cell r="G746" t="str">
            <v>020</v>
          </cell>
          <cell r="H746" t="str">
            <v>2033</v>
          </cell>
          <cell r="I746" t="str">
            <v>20</v>
          </cell>
          <cell r="J746" t="str">
            <v xml:space="preserve"> </v>
          </cell>
          <cell r="K746" t="str">
            <v>DSI</v>
          </cell>
          <cell r="L746" t="str">
            <v>2017</v>
          </cell>
          <cell r="M746">
            <v>2700</v>
          </cell>
          <cell r="N746">
            <v>0</v>
          </cell>
          <cell r="O746">
            <v>0</v>
          </cell>
          <cell r="P746">
            <v>2700</v>
          </cell>
          <cell r="Q746">
            <v>0</v>
          </cell>
          <cell r="R746">
            <v>0</v>
          </cell>
          <cell r="S746">
            <v>0</v>
          </cell>
          <cell r="T746" t="str">
            <v>2018-DSI-17FA001-020-2033-20- -DSI</v>
          </cell>
        </row>
        <row r="747">
          <cell r="A747" t="str">
            <v>21</v>
          </cell>
          <cell r="B747" t="str">
            <v>D</v>
          </cell>
          <cell r="C747" t="str">
            <v>R</v>
          </cell>
          <cell r="D747" t="str">
            <v>I</v>
          </cell>
          <cell r="E747" t="str">
            <v>DSI</v>
          </cell>
          <cell r="F747" t="str">
            <v>17FA001</v>
          </cell>
          <cell r="G747" t="str">
            <v>020</v>
          </cell>
          <cell r="H747" t="str">
            <v>2033</v>
          </cell>
          <cell r="I747" t="str">
            <v>20</v>
          </cell>
          <cell r="J747" t="str">
            <v xml:space="preserve"> </v>
          </cell>
          <cell r="K747" t="str">
            <v>DSI</v>
          </cell>
          <cell r="L747" t="str">
            <v>2018</v>
          </cell>
          <cell r="M747">
            <v>0</v>
          </cell>
          <cell r="N747">
            <v>0</v>
          </cell>
          <cell r="O747">
            <v>0</v>
          </cell>
          <cell r="P747">
            <v>540</v>
          </cell>
          <cell r="Q747">
            <v>540</v>
          </cell>
          <cell r="R747">
            <v>540</v>
          </cell>
          <cell r="S747">
            <v>0</v>
          </cell>
          <cell r="T747" t="str">
            <v>2018-DSI-17FA001-020-2033-20- -DSI</v>
          </cell>
        </row>
        <row r="748">
          <cell r="A748" t="str">
            <v>21</v>
          </cell>
          <cell r="B748" t="str">
            <v>D</v>
          </cell>
          <cell r="C748" t="str">
            <v>R</v>
          </cell>
          <cell r="D748" t="str">
            <v>I</v>
          </cell>
          <cell r="E748" t="str">
            <v>DSI</v>
          </cell>
          <cell r="F748" t="str">
            <v>17FA001</v>
          </cell>
          <cell r="G748" t="str">
            <v>020</v>
          </cell>
          <cell r="H748" t="str">
            <v>2051</v>
          </cell>
          <cell r="I748" t="str">
            <v>20</v>
          </cell>
          <cell r="J748" t="str">
            <v xml:space="preserve"> </v>
          </cell>
          <cell r="K748" t="str">
            <v>DSI</v>
          </cell>
          <cell r="L748" t="str">
            <v>2017</v>
          </cell>
          <cell r="M748">
            <v>45000</v>
          </cell>
          <cell r="N748">
            <v>0</v>
          </cell>
          <cell r="O748">
            <v>0</v>
          </cell>
          <cell r="P748">
            <v>19500</v>
          </cell>
          <cell r="Q748">
            <v>0</v>
          </cell>
          <cell r="R748">
            <v>0</v>
          </cell>
          <cell r="S748">
            <v>0</v>
          </cell>
          <cell r="T748" t="str">
            <v>2018-DSI-17FA001-020-2051-20- -DSI</v>
          </cell>
        </row>
        <row r="749">
          <cell r="A749" t="str">
            <v>21</v>
          </cell>
          <cell r="B749" t="str">
            <v>D</v>
          </cell>
          <cell r="C749" t="str">
            <v>R</v>
          </cell>
          <cell r="D749" t="str">
            <v>I</v>
          </cell>
          <cell r="E749" t="str">
            <v>DSI</v>
          </cell>
          <cell r="F749" t="str">
            <v>17FA001</v>
          </cell>
          <cell r="G749" t="str">
            <v>020</v>
          </cell>
          <cell r="H749" t="str">
            <v>2051</v>
          </cell>
          <cell r="I749" t="str">
            <v>20</v>
          </cell>
          <cell r="J749" t="str">
            <v xml:space="preserve"> </v>
          </cell>
          <cell r="K749" t="str">
            <v>DSI</v>
          </cell>
          <cell r="L749" t="str">
            <v>2018</v>
          </cell>
          <cell r="M749">
            <v>0</v>
          </cell>
          <cell r="N749">
            <v>0</v>
          </cell>
          <cell r="O749">
            <v>103127.22</v>
          </cell>
          <cell r="P749">
            <v>103127.22</v>
          </cell>
          <cell r="Q749">
            <v>0</v>
          </cell>
          <cell r="R749">
            <v>83451.34</v>
          </cell>
          <cell r="S749">
            <v>19675.88</v>
          </cell>
          <cell r="T749" t="str">
            <v>2018-DSI-17FA001-020-2051-20- -DSI</v>
          </cell>
        </row>
        <row r="750">
          <cell r="A750" t="str">
            <v>21</v>
          </cell>
          <cell r="B750" t="str">
            <v>D</v>
          </cell>
          <cell r="C750" t="str">
            <v>R</v>
          </cell>
          <cell r="D750" t="str">
            <v>I</v>
          </cell>
          <cell r="E750" t="str">
            <v>DSI</v>
          </cell>
          <cell r="F750" t="str">
            <v>17FA004</v>
          </cell>
          <cell r="G750" t="str">
            <v>020</v>
          </cell>
          <cell r="H750" t="str">
            <v>2033</v>
          </cell>
          <cell r="I750" t="str">
            <v>20</v>
          </cell>
          <cell r="J750" t="str">
            <v xml:space="preserve"> </v>
          </cell>
          <cell r="K750" t="str">
            <v>DSI</v>
          </cell>
          <cell r="L750" t="str">
            <v>2017</v>
          </cell>
          <cell r="M750">
            <v>2200</v>
          </cell>
          <cell r="N750">
            <v>0</v>
          </cell>
          <cell r="O750">
            <v>0</v>
          </cell>
          <cell r="P750">
            <v>2200</v>
          </cell>
          <cell r="Q750">
            <v>0</v>
          </cell>
          <cell r="R750">
            <v>1416.14</v>
          </cell>
          <cell r="S750">
            <v>0</v>
          </cell>
          <cell r="T750" t="str">
            <v>2018-DSI-17FA004-020-2033-20- -DSI</v>
          </cell>
        </row>
        <row r="751">
          <cell r="A751" t="str">
            <v>21</v>
          </cell>
          <cell r="B751" t="str">
            <v>D</v>
          </cell>
          <cell r="C751" t="str">
            <v>R</v>
          </cell>
          <cell r="D751" t="str">
            <v>I</v>
          </cell>
          <cell r="E751" t="str">
            <v>DSI</v>
          </cell>
          <cell r="F751" t="str">
            <v>17FA004</v>
          </cell>
          <cell r="G751" t="str">
            <v>020</v>
          </cell>
          <cell r="H751" t="str">
            <v>2051</v>
          </cell>
          <cell r="I751" t="str">
            <v>20</v>
          </cell>
          <cell r="J751" t="str">
            <v xml:space="preserve"> </v>
          </cell>
          <cell r="K751" t="str">
            <v>DSI</v>
          </cell>
          <cell r="L751" t="str">
            <v>2017</v>
          </cell>
          <cell r="M751">
            <v>209795</v>
          </cell>
          <cell r="N751">
            <v>0</v>
          </cell>
          <cell r="O751">
            <v>0</v>
          </cell>
          <cell r="P751">
            <v>209795</v>
          </cell>
          <cell r="Q751">
            <v>0</v>
          </cell>
          <cell r="R751">
            <v>65034.38</v>
          </cell>
          <cell r="S751">
            <v>0</v>
          </cell>
          <cell r="T751" t="str">
            <v>2018-DSI-17FA004-020-2051-20- -DSI</v>
          </cell>
        </row>
        <row r="752">
          <cell r="A752" t="str">
            <v>21</v>
          </cell>
          <cell r="B752" t="str">
            <v>D</v>
          </cell>
          <cell r="C752" t="str">
            <v>R</v>
          </cell>
          <cell r="D752" t="str">
            <v>I</v>
          </cell>
          <cell r="E752" t="str">
            <v>DSI</v>
          </cell>
          <cell r="F752" t="str">
            <v>17FA004</v>
          </cell>
          <cell r="G752" t="str">
            <v>020</v>
          </cell>
          <cell r="H752" t="str">
            <v>2051</v>
          </cell>
          <cell r="I752" t="str">
            <v>20</v>
          </cell>
          <cell r="J752" t="str">
            <v xml:space="preserve"> </v>
          </cell>
          <cell r="K752" t="str">
            <v>DSI</v>
          </cell>
          <cell r="L752" t="str">
            <v>2018</v>
          </cell>
          <cell r="M752">
            <v>0</v>
          </cell>
          <cell r="N752">
            <v>0</v>
          </cell>
          <cell r="O752">
            <v>69952.2</v>
          </cell>
          <cell r="P752">
            <v>69952.2</v>
          </cell>
          <cell r="Q752">
            <v>0</v>
          </cell>
          <cell r="R752">
            <v>15315.42</v>
          </cell>
          <cell r="S752">
            <v>54636.78</v>
          </cell>
          <cell r="T752" t="str">
            <v>2018-DSI-17FA004-020-2051-20- -DSI</v>
          </cell>
        </row>
        <row r="753">
          <cell r="A753" t="str">
            <v>21</v>
          </cell>
          <cell r="B753" t="str">
            <v>D</v>
          </cell>
          <cell r="C753" t="str">
            <v>R</v>
          </cell>
          <cell r="D753" t="str">
            <v>I</v>
          </cell>
          <cell r="E753" t="str">
            <v>DSI</v>
          </cell>
          <cell r="F753" t="str">
            <v>18FA001</v>
          </cell>
          <cell r="G753" t="str">
            <v>020</v>
          </cell>
          <cell r="H753" t="str">
            <v>2051</v>
          </cell>
          <cell r="I753" t="str">
            <v>20</v>
          </cell>
          <cell r="J753" t="str">
            <v xml:space="preserve"> </v>
          </cell>
          <cell r="K753" t="str">
            <v>DSI</v>
          </cell>
          <cell r="L753" t="str">
            <v>2018</v>
          </cell>
          <cell r="M753">
            <v>45000</v>
          </cell>
          <cell r="N753">
            <v>0</v>
          </cell>
          <cell r="O753">
            <v>0</v>
          </cell>
          <cell r="P753">
            <v>40300</v>
          </cell>
          <cell r="Q753">
            <v>-4700</v>
          </cell>
          <cell r="R753">
            <v>0</v>
          </cell>
          <cell r="S753">
            <v>496.86</v>
          </cell>
          <cell r="T753" t="str">
            <v>2018-DSI-18FA001-020-2051-20- -DSI</v>
          </cell>
        </row>
        <row r="754">
          <cell r="A754" t="str">
            <v>21</v>
          </cell>
          <cell r="B754" t="str">
            <v>D</v>
          </cell>
          <cell r="C754" t="str">
            <v>R</v>
          </cell>
          <cell r="D754" t="str">
            <v>I</v>
          </cell>
          <cell r="E754" t="str">
            <v>DSI</v>
          </cell>
          <cell r="F754" t="str">
            <v>18FA003</v>
          </cell>
          <cell r="G754" t="str">
            <v>020</v>
          </cell>
          <cell r="H754" t="str">
            <v>2051</v>
          </cell>
          <cell r="I754" t="str">
            <v>20</v>
          </cell>
          <cell r="J754" t="str">
            <v xml:space="preserve"> </v>
          </cell>
          <cell r="K754" t="str">
            <v>DSI</v>
          </cell>
          <cell r="L754" t="str">
            <v>2018</v>
          </cell>
          <cell r="M754">
            <v>274860</v>
          </cell>
          <cell r="N754">
            <v>0</v>
          </cell>
          <cell r="O754">
            <v>0</v>
          </cell>
          <cell r="P754">
            <v>248507.82</v>
          </cell>
          <cell r="Q754">
            <v>-26352.18</v>
          </cell>
          <cell r="R754">
            <v>67378.06</v>
          </cell>
          <cell r="S754">
            <v>2385.6</v>
          </cell>
          <cell r="T754" t="str">
            <v>2018-DSI-18FA003-020-2051-20- -DSI</v>
          </cell>
        </row>
        <row r="755">
          <cell r="A755" t="str">
            <v>21</v>
          </cell>
          <cell r="B755" t="str">
            <v>D</v>
          </cell>
          <cell r="C755" t="str">
            <v>R</v>
          </cell>
          <cell r="D755" t="str">
            <v>I</v>
          </cell>
          <cell r="E755" t="str">
            <v>DSI</v>
          </cell>
          <cell r="F755" t="str">
            <v>18FA004</v>
          </cell>
          <cell r="G755" t="str">
            <v>020</v>
          </cell>
          <cell r="H755" t="str">
            <v>2051</v>
          </cell>
          <cell r="I755" t="str">
            <v>20</v>
          </cell>
          <cell r="J755" t="str">
            <v xml:space="preserve"> </v>
          </cell>
          <cell r="K755" t="str">
            <v>DSI</v>
          </cell>
          <cell r="L755" t="str">
            <v>2018</v>
          </cell>
          <cell r="M755">
            <v>112485</v>
          </cell>
          <cell r="N755">
            <v>70000</v>
          </cell>
          <cell r="O755">
            <v>0</v>
          </cell>
          <cell r="P755">
            <v>216184.14</v>
          </cell>
          <cell r="Q755">
            <v>33699.14</v>
          </cell>
          <cell r="R755">
            <v>900</v>
          </cell>
          <cell r="S755">
            <v>35590.839999999997</v>
          </cell>
          <cell r="T755" t="str">
            <v>2018-DSI-18FA004-020-2051-20- -DSI</v>
          </cell>
        </row>
        <row r="756">
          <cell r="A756" t="str">
            <v>21</v>
          </cell>
          <cell r="B756" t="str">
            <v>D</v>
          </cell>
          <cell r="C756" t="str">
            <v>R</v>
          </cell>
          <cell r="D756" t="str">
            <v>I</v>
          </cell>
          <cell r="E756" t="str">
            <v>EV</v>
          </cell>
          <cell r="F756" t="str">
            <v>17EV004</v>
          </cell>
          <cell r="G756" t="str">
            <v>823</v>
          </cell>
          <cell r="H756" t="str">
            <v>2031</v>
          </cell>
          <cell r="I756" t="str">
            <v>20</v>
          </cell>
          <cell r="J756" t="str">
            <v xml:space="preserve"> </v>
          </cell>
          <cell r="K756" t="str">
            <v>EV</v>
          </cell>
          <cell r="L756" t="str">
            <v>2017</v>
          </cell>
          <cell r="M756">
            <v>4000</v>
          </cell>
          <cell r="N756">
            <v>0</v>
          </cell>
          <cell r="O756">
            <v>0</v>
          </cell>
          <cell r="P756">
            <v>4000</v>
          </cell>
          <cell r="Q756">
            <v>0</v>
          </cell>
          <cell r="R756">
            <v>0</v>
          </cell>
          <cell r="S756">
            <v>0</v>
          </cell>
          <cell r="T756" t="str">
            <v>2018-EV-17EV004-823-2031-20- -EV</v>
          </cell>
        </row>
        <row r="757">
          <cell r="A757" t="str">
            <v>21</v>
          </cell>
          <cell r="B757" t="str">
            <v>D</v>
          </cell>
          <cell r="C757" t="str">
            <v>R</v>
          </cell>
          <cell r="D757" t="str">
            <v>I</v>
          </cell>
          <cell r="E757" t="str">
            <v>EV</v>
          </cell>
          <cell r="F757" t="str">
            <v>17EV004</v>
          </cell>
          <cell r="G757" t="str">
            <v>823</v>
          </cell>
          <cell r="H757" t="str">
            <v>2031</v>
          </cell>
          <cell r="I757" t="str">
            <v>20</v>
          </cell>
          <cell r="J757" t="str">
            <v xml:space="preserve"> </v>
          </cell>
          <cell r="K757" t="str">
            <v>EV</v>
          </cell>
          <cell r="L757" t="str">
            <v>2018</v>
          </cell>
          <cell r="M757">
            <v>0</v>
          </cell>
          <cell r="N757">
            <v>0</v>
          </cell>
          <cell r="O757">
            <v>2772</v>
          </cell>
          <cell r="P757">
            <v>2772</v>
          </cell>
          <cell r="Q757">
            <v>0</v>
          </cell>
          <cell r="R757">
            <v>0</v>
          </cell>
          <cell r="S757">
            <v>2772</v>
          </cell>
          <cell r="T757" t="str">
            <v>2018-EV-17EV004-823-2031-20- -EV</v>
          </cell>
        </row>
        <row r="758">
          <cell r="A758" t="str">
            <v>21</v>
          </cell>
          <cell r="B758" t="str">
            <v>D</v>
          </cell>
          <cell r="C758" t="str">
            <v>R</v>
          </cell>
          <cell r="D758" t="str">
            <v>I</v>
          </cell>
          <cell r="E758" t="str">
            <v>MOB URB</v>
          </cell>
          <cell r="F758" t="str">
            <v>18UR011</v>
          </cell>
          <cell r="G758" t="str">
            <v>821</v>
          </cell>
          <cell r="H758" t="str">
            <v>2031</v>
          </cell>
          <cell r="I758" t="str">
            <v>20</v>
          </cell>
          <cell r="J758" t="str">
            <v xml:space="preserve"> </v>
          </cell>
          <cell r="K758" t="str">
            <v>EXTE</v>
          </cell>
          <cell r="L758" t="str">
            <v>2018</v>
          </cell>
          <cell r="M758">
            <v>20000</v>
          </cell>
          <cell r="N758">
            <v>0</v>
          </cell>
          <cell r="O758">
            <v>0</v>
          </cell>
          <cell r="P758">
            <v>20000</v>
          </cell>
          <cell r="Q758">
            <v>0</v>
          </cell>
          <cell r="R758">
            <v>0</v>
          </cell>
          <cell r="S758">
            <v>2328</v>
          </cell>
          <cell r="T758" t="str">
            <v>2018-MOB URB-18UR011-821-2031-20- -EXTE</v>
          </cell>
        </row>
        <row r="759">
          <cell r="A759" t="str">
            <v>21</v>
          </cell>
          <cell r="B759" t="str">
            <v>D</v>
          </cell>
          <cell r="C759" t="str">
            <v>R</v>
          </cell>
          <cell r="D759" t="str">
            <v>I</v>
          </cell>
          <cell r="E759" t="str">
            <v>MONU HISTO</v>
          </cell>
          <cell r="F759" t="str">
            <v>17MH003</v>
          </cell>
          <cell r="G759" t="str">
            <v>324</v>
          </cell>
          <cell r="H759" t="str">
            <v>2031</v>
          </cell>
          <cell r="I759" t="str">
            <v>20</v>
          </cell>
          <cell r="J759" t="str">
            <v xml:space="preserve"> </v>
          </cell>
          <cell r="K759" t="str">
            <v>BATI</v>
          </cell>
          <cell r="L759" t="str">
            <v>2017</v>
          </cell>
          <cell r="M759">
            <v>4000</v>
          </cell>
          <cell r="N759">
            <v>0</v>
          </cell>
          <cell r="O759">
            <v>0</v>
          </cell>
          <cell r="P759">
            <v>4000</v>
          </cell>
          <cell r="Q759">
            <v>0</v>
          </cell>
          <cell r="R759">
            <v>0</v>
          </cell>
          <cell r="S759">
            <v>0</v>
          </cell>
          <cell r="T759" t="str">
            <v>2018-MONU HISTO-17MH003-324-2031-20- -BATI</v>
          </cell>
        </row>
        <row r="760">
          <cell r="A760" t="str">
            <v>21</v>
          </cell>
          <cell r="B760" t="str">
            <v>D</v>
          </cell>
          <cell r="C760" t="str">
            <v>R</v>
          </cell>
          <cell r="D760" t="str">
            <v>I</v>
          </cell>
          <cell r="E760" t="str">
            <v>MONU HISTO</v>
          </cell>
          <cell r="F760" t="str">
            <v>18MH003</v>
          </cell>
          <cell r="G760" t="str">
            <v>324</v>
          </cell>
          <cell r="H760" t="str">
            <v>2031</v>
          </cell>
          <cell r="I760" t="str">
            <v>20</v>
          </cell>
          <cell r="J760" t="str">
            <v xml:space="preserve"> </v>
          </cell>
          <cell r="K760" t="str">
            <v>BATI</v>
          </cell>
          <cell r="L760" t="str">
            <v>2018</v>
          </cell>
          <cell r="M760">
            <v>5200</v>
          </cell>
          <cell r="N760">
            <v>0</v>
          </cell>
          <cell r="O760">
            <v>0</v>
          </cell>
          <cell r="P760">
            <v>5200</v>
          </cell>
          <cell r="Q760">
            <v>0</v>
          </cell>
          <cell r="R760">
            <v>0</v>
          </cell>
          <cell r="S760">
            <v>0</v>
          </cell>
          <cell r="T760" t="str">
            <v>2018-MONU HISTO-18MH003-324-2031-20- -BATI</v>
          </cell>
        </row>
        <row r="761">
          <cell r="A761" t="str">
            <v>21</v>
          </cell>
          <cell r="B761" t="str">
            <v>D</v>
          </cell>
          <cell r="C761" t="str">
            <v>R</v>
          </cell>
          <cell r="D761" t="str">
            <v>I</v>
          </cell>
          <cell r="E761" t="str">
            <v>MONU HISTO</v>
          </cell>
          <cell r="F761" t="str">
            <v>18MH004</v>
          </cell>
          <cell r="G761" t="str">
            <v>324</v>
          </cell>
          <cell r="H761" t="str">
            <v>2031</v>
          </cell>
          <cell r="I761" t="str">
            <v>20</v>
          </cell>
          <cell r="J761" t="str">
            <v xml:space="preserve"> </v>
          </cell>
          <cell r="K761" t="str">
            <v>BATI</v>
          </cell>
          <cell r="L761" t="str">
            <v>2018</v>
          </cell>
          <cell r="M761">
            <v>7000</v>
          </cell>
          <cell r="N761">
            <v>0</v>
          </cell>
          <cell r="O761">
            <v>0</v>
          </cell>
          <cell r="P761">
            <v>7000</v>
          </cell>
          <cell r="Q761">
            <v>0</v>
          </cell>
          <cell r="R761">
            <v>0</v>
          </cell>
          <cell r="S761">
            <v>0</v>
          </cell>
          <cell r="T761" t="str">
            <v>2018-MONU HISTO-18MH004-324-2031-20- -BATI</v>
          </cell>
        </row>
        <row r="762">
          <cell r="A762" t="str">
            <v>21</v>
          </cell>
          <cell r="B762" t="str">
            <v>D</v>
          </cell>
          <cell r="C762" t="str">
            <v>R</v>
          </cell>
          <cell r="D762" t="str">
            <v>I</v>
          </cell>
          <cell r="E762" t="str">
            <v>MONU HISTO</v>
          </cell>
          <cell r="F762" t="str">
            <v>18MH007</v>
          </cell>
          <cell r="G762" t="str">
            <v>324</v>
          </cell>
          <cell r="H762" t="str">
            <v>2031</v>
          </cell>
          <cell r="I762" t="str">
            <v>20</v>
          </cell>
          <cell r="J762" t="str">
            <v xml:space="preserve"> </v>
          </cell>
          <cell r="K762" t="str">
            <v>BATI</v>
          </cell>
          <cell r="L762" t="str">
            <v>2018</v>
          </cell>
          <cell r="M762">
            <v>20000</v>
          </cell>
          <cell r="N762">
            <v>0</v>
          </cell>
          <cell r="O762">
            <v>0</v>
          </cell>
          <cell r="P762">
            <v>20000</v>
          </cell>
          <cell r="Q762">
            <v>0</v>
          </cell>
          <cell r="R762">
            <v>0</v>
          </cell>
          <cell r="S762">
            <v>0</v>
          </cell>
          <cell r="T762" t="str">
            <v>2018-MONU HISTO-18MH007-324-2031-20- -BATI</v>
          </cell>
        </row>
        <row r="763">
          <cell r="A763" t="str">
            <v>21</v>
          </cell>
          <cell r="B763" t="str">
            <v>D</v>
          </cell>
          <cell r="C763" t="str">
            <v>R</v>
          </cell>
          <cell r="D763" t="str">
            <v>I</v>
          </cell>
          <cell r="E763" t="str">
            <v>MONU HISTO</v>
          </cell>
          <cell r="F763" t="str">
            <v>18MH008</v>
          </cell>
          <cell r="G763" t="str">
            <v>324</v>
          </cell>
          <cell r="H763" t="str">
            <v>2031</v>
          </cell>
          <cell r="I763" t="str">
            <v>20</v>
          </cell>
          <cell r="J763" t="str">
            <v xml:space="preserve"> </v>
          </cell>
          <cell r="K763" t="str">
            <v>BATI</v>
          </cell>
          <cell r="L763" t="str">
            <v>2018</v>
          </cell>
          <cell r="M763">
            <v>15000</v>
          </cell>
          <cell r="N763">
            <v>-10000</v>
          </cell>
          <cell r="O763">
            <v>0</v>
          </cell>
          <cell r="P763">
            <v>5000</v>
          </cell>
          <cell r="Q763">
            <v>0</v>
          </cell>
          <cell r="R763">
            <v>0</v>
          </cell>
          <cell r="S763">
            <v>0</v>
          </cell>
          <cell r="T763" t="str">
            <v>2018-MONU HISTO-18MH008-324-2031-20- -BATI</v>
          </cell>
        </row>
        <row r="764">
          <cell r="A764" t="str">
            <v>21</v>
          </cell>
          <cell r="B764" t="str">
            <v>D</v>
          </cell>
          <cell r="C764" t="str">
            <v>R</v>
          </cell>
          <cell r="D764" t="str">
            <v>I</v>
          </cell>
          <cell r="E764" t="str">
            <v>MOY GEN</v>
          </cell>
          <cell r="F764" t="str">
            <v>17CL019</v>
          </cell>
          <cell r="G764" t="str">
            <v>023</v>
          </cell>
          <cell r="H764" t="str">
            <v>2051</v>
          </cell>
          <cell r="I764" t="str">
            <v>20</v>
          </cell>
          <cell r="J764" t="str">
            <v xml:space="preserve"> </v>
          </cell>
          <cell r="K764" t="str">
            <v>COMM</v>
          </cell>
          <cell r="L764" t="str">
            <v>2017</v>
          </cell>
          <cell r="M764">
            <v>25000</v>
          </cell>
          <cell r="N764">
            <v>0</v>
          </cell>
          <cell r="O764">
            <v>0</v>
          </cell>
          <cell r="P764">
            <v>25000</v>
          </cell>
          <cell r="Q764">
            <v>0</v>
          </cell>
          <cell r="R764">
            <v>0</v>
          </cell>
          <cell r="S764">
            <v>0</v>
          </cell>
          <cell r="T764" t="str">
            <v>2018-MOY GEN-17CL019-023-2051-20- -COMM</v>
          </cell>
        </row>
        <row r="765">
          <cell r="A765" t="str">
            <v>21</v>
          </cell>
          <cell r="B765" t="str">
            <v>D</v>
          </cell>
          <cell r="C765" t="str">
            <v>R</v>
          </cell>
          <cell r="D765" t="str">
            <v>I</v>
          </cell>
          <cell r="E765" t="str">
            <v>MOY GEN</v>
          </cell>
          <cell r="F765" t="str">
            <v>18CO001</v>
          </cell>
          <cell r="G765" t="str">
            <v>020</v>
          </cell>
          <cell r="H765" t="str">
            <v>2051</v>
          </cell>
          <cell r="I765" t="str">
            <v>20</v>
          </cell>
          <cell r="J765" t="str">
            <v xml:space="preserve"> </v>
          </cell>
          <cell r="K765" t="str">
            <v>COMM</v>
          </cell>
          <cell r="L765" t="str">
            <v>2018</v>
          </cell>
          <cell r="M765">
            <v>13000</v>
          </cell>
          <cell r="N765">
            <v>0</v>
          </cell>
          <cell r="O765">
            <v>0</v>
          </cell>
          <cell r="P765">
            <v>13000</v>
          </cell>
          <cell r="Q765">
            <v>0</v>
          </cell>
          <cell r="R765">
            <v>0</v>
          </cell>
          <cell r="S765">
            <v>0</v>
          </cell>
          <cell r="T765" t="str">
            <v>2018-MOY GEN-18CO001-020-2051-20- -COMM</v>
          </cell>
        </row>
        <row r="766">
          <cell r="A766" t="str">
            <v>21</v>
          </cell>
          <cell r="B766" t="str">
            <v>D</v>
          </cell>
          <cell r="C766" t="str">
            <v>R</v>
          </cell>
          <cell r="D766" t="str">
            <v>I</v>
          </cell>
          <cell r="E766" t="str">
            <v>MOY GEN</v>
          </cell>
          <cell r="F766" t="str">
            <v>18CO002</v>
          </cell>
          <cell r="G766" t="str">
            <v>020</v>
          </cell>
          <cell r="H766" t="str">
            <v>2051</v>
          </cell>
          <cell r="I766" t="str">
            <v>20</v>
          </cell>
          <cell r="J766" t="str">
            <v xml:space="preserve"> </v>
          </cell>
          <cell r="K766" t="str">
            <v>COMM</v>
          </cell>
          <cell r="L766" t="str">
            <v>2018</v>
          </cell>
          <cell r="M766">
            <v>6000</v>
          </cell>
          <cell r="N766">
            <v>0</v>
          </cell>
          <cell r="O766">
            <v>0</v>
          </cell>
          <cell r="P766">
            <v>6000</v>
          </cell>
          <cell r="Q766">
            <v>0</v>
          </cell>
          <cell r="R766">
            <v>0</v>
          </cell>
          <cell r="S766">
            <v>0</v>
          </cell>
          <cell r="T766" t="str">
            <v>2018-MOY GEN-18CO002-020-2051-20- -COMM</v>
          </cell>
        </row>
        <row r="767">
          <cell r="A767" t="str">
            <v>21</v>
          </cell>
          <cell r="B767" t="str">
            <v>D</v>
          </cell>
          <cell r="C767" t="str">
            <v>R</v>
          </cell>
          <cell r="D767" t="str">
            <v>I</v>
          </cell>
          <cell r="E767" t="str">
            <v>OFF</v>
          </cell>
          <cell r="F767" t="str">
            <v>14VF001</v>
          </cell>
          <cell r="G767" t="str">
            <v>313</v>
          </cell>
          <cell r="H767" t="str">
            <v>2031</v>
          </cell>
          <cell r="I767" t="str">
            <v>20</v>
          </cell>
          <cell r="J767" t="str">
            <v xml:space="preserve"> </v>
          </cell>
          <cell r="K767" t="str">
            <v>OFF</v>
          </cell>
          <cell r="L767" t="str">
            <v>2015</v>
          </cell>
          <cell r="M767">
            <v>600000</v>
          </cell>
          <cell r="N767">
            <v>-390000</v>
          </cell>
          <cell r="O767">
            <v>0</v>
          </cell>
          <cell r="P767">
            <v>210000</v>
          </cell>
          <cell r="Q767">
            <v>0</v>
          </cell>
          <cell r="R767">
            <v>0</v>
          </cell>
          <cell r="S767">
            <v>0</v>
          </cell>
          <cell r="T767" t="str">
            <v>2018-OFF-14VF001-313-2031-20- -OFF</v>
          </cell>
        </row>
        <row r="768">
          <cell r="A768" t="str">
            <v>21</v>
          </cell>
          <cell r="B768" t="str">
            <v>D</v>
          </cell>
          <cell r="C768" t="str">
            <v>R</v>
          </cell>
          <cell r="D768" t="str">
            <v>I</v>
          </cell>
          <cell r="E768" t="str">
            <v>OFF</v>
          </cell>
          <cell r="F768" t="str">
            <v>14VF001</v>
          </cell>
          <cell r="G768" t="str">
            <v>313</v>
          </cell>
          <cell r="H768" t="str">
            <v>2031</v>
          </cell>
          <cell r="I768" t="str">
            <v>20</v>
          </cell>
          <cell r="J768" t="str">
            <v xml:space="preserve"> </v>
          </cell>
          <cell r="K768" t="str">
            <v>OFF</v>
          </cell>
          <cell r="L768" t="str">
            <v>2016</v>
          </cell>
          <cell r="M768">
            <v>0</v>
          </cell>
          <cell r="N768">
            <v>0</v>
          </cell>
          <cell r="O768">
            <v>172596</v>
          </cell>
          <cell r="P768">
            <v>172596</v>
          </cell>
          <cell r="Q768">
            <v>0</v>
          </cell>
          <cell r="R768">
            <v>0</v>
          </cell>
          <cell r="S768">
            <v>0</v>
          </cell>
          <cell r="T768" t="str">
            <v>2018-OFF-14VF001-313-2031-20- -OFF</v>
          </cell>
        </row>
        <row r="769">
          <cell r="A769" t="str">
            <v>21</v>
          </cell>
          <cell r="B769" t="str">
            <v>D</v>
          </cell>
          <cell r="C769" t="str">
            <v>R</v>
          </cell>
          <cell r="D769" t="str">
            <v>I</v>
          </cell>
          <cell r="E769" t="str">
            <v>OFF</v>
          </cell>
          <cell r="F769" t="str">
            <v>14VF001</v>
          </cell>
          <cell r="G769" t="str">
            <v>313</v>
          </cell>
          <cell r="H769" t="str">
            <v>2031</v>
          </cell>
          <cell r="I769" t="str">
            <v>20</v>
          </cell>
          <cell r="J769" t="str">
            <v xml:space="preserve"> </v>
          </cell>
          <cell r="K769" t="str">
            <v>OFF</v>
          </cell>
          <cell r="L769" t="str">
            <v>2017</v>
          </cell>
          <cell r="M769">
            <v>240000</v>
          </cell>
          <cell r="N769">
            <v>0</v>
          </cell>
          <cell r="O769">
            <v>172596</v>
          </cell>
          <cell r="P769">
            <v>412596</v>
          </cell>
          <cell r="Q769">
            <v>0</v>
          </cell>
          <cell r="R769">
            <v>0</v>
          </cell>
          <cell r="S769">
            <v>0</v>
          </cell>
          <cell r="T769" t="str">
            <v>2018-OFF-14VF001-313-2031-20- -OFF</v>
          </cell>
        </row>
        <row r="770">
          <cell r="A770" t="str">
            <v>21</v>
          </cell>
          <cell r="B770" t="str">
            <v>D</v>
          </cell>
          <cell r="C770" t="str">
            <v>R</v>
          </cell>
          <cell r="D770" t="str">
            <v>I</v>
          </cell>
          <cell r="E770" t="str">
            <v>OFF</v>
          </cell>
          <cell r="F770" t="str">
            <v>14VF001</v>
          </cell>
          <cell r="G770" t="str">
            <v>313</v>
          </cell>
          <cell r="H770" t="str">
            <v>2031</v>
          </cell>
          <cell r="I770" t="str">
            <v>20</v>
          </cell>
          <cell r="J770" t="str">
            <v xml:space="preserve"> </v>
          </cell>
          <cell r="K770" t="str">
            <v>OFF</v>
          </cell>
          <cell r="L770" t="str">
            <v>2018</v>
          </cell>
          <cell r="M770">
            <v>0</v>
          </cell>
          <cell r="N770">
            <v>0</v>
          </cell>
          <cell r="O770">
            <v>3027.2</v>
          </cell>
          <cell r="P770">
            <v>3027.2</v>
          </cell>
          <cell r="Q770">
            <v>0</v>
          </cell>
          <cell r="R770">
            <v>1164.79</v>
          </cell>
          <cell r="S770">
            <v>9027.2000000000007</v>
          </cell>
          <cell r="T770" t="str">
            <v>2018-OFF-14VF001-313-2031-20- -OFF</v>
          </cell>
        </row>
        <row r="771">
          <cell r="A771" t="str">
            <v>21</v>
          </cell>
          <cell r="B771" t="str">
            <v>D</v>
          </cell>
          <cell r="C771" t="str">
            <v>R</v>
          </cell>
          <cell r="D771" t="str">
            <v>I</v>
          </cell>
          <cell r="E771" t="str">
            <v>OFF</v>
          </cell>
          <cell r="F771" t="str">
            <v>14VF001</v>
          </cell>
          <cell r="G771" t="str">
            <v>313</v>
          </cell>
          <cell r="H771" t="str">
            <v>2033</v>
          </cell>
          <cell r="I771" t="str">
            <v>20</v>
          </cell>
          <cell r="J771" t="str">
            <v xml:space="preserve"> </v>
          </cell>
          <cell r="K771" t="str">
            <v>OFF</v>
          </cell>
          <cell r="L771" t="str">
            <v>2015</v>
          </cell>
          <cell r="M771">
            <v>0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R771">
            <v>5805.84</v>
          </cell>
          <cell r="S771">
            <v>0</v>
          </cell>
          <cell r="T771" t="str">
            <v>2018-OFF-14VF001-313-2033-20- -OFF</v>
          </cell>
        </row>
        <row r="772">
          <cell r="A772" t="str">
            <v>21</v>
          </cell>
          <cell r="B772" t="str">
            <v>D</v>
          </cell>
          <cell r="C772" t="str">
            <v>R</v>
          </cell>
          <cell r="D772" t="str">
            <v>I</v>
          </cell>
          <cell r="E772" t="str">
            <v>OFF</v>
          </cell>
          <cell r="F772" t="str">
            <v>14VF001</v>
          </cell>
          <cell r="G772" t="str">
            <v>313</v>
          </cell>
          <cell r="H772" t="str">
            <v>2033</v>
          </cell>
          <cell r="I772" t="str">
            <v>20</v>
          </cell>
          <cell r="J772" t="str">
            <v xml:space="preserve"> </v>
          </cell>
          <cell r="K772" t="str">
            <v>OFF</v>
          </cell>
          <cell r="L772" t="str">
            <v>2016</v>
          </cell>
          <cell r="M772">
            <v>0</v>
          </cell>
          <cell r="N772">
            <v>0</v>
          </cell>
          <cell r="O772">
            <v>1740</v>
          </cell>
          <cell r="P772">
            <v>1740</v>
          </cell>
          <cell r="Q772">
            <v>0</v>
          </cell>
          <cell r="R772">
            <v>0</v>
          </cell>
          <cell r="S772">
            <v>0</v>
          </cell>
          <cell r="T772" t="str">
            <v>2018-OFF-14VF001-313-2033-20- -OFF</v>
          </cell>
        </row>
        <row r="773">
          <cell r="A773" t="str">
            <v>21</v>
          </cell>
          <cell r="B773" t="str">
            <v>D</v>
          </cell>
          <cell r="C773" t="str">
            <v>R</v>
          </cell>
          <cell r="D773" t="str">
            <v>I</v>
          </cell>
          <cell r="E773" t="str">
            <v>OFF</v>
          </cell>
          <cell r="F773" t="str">
            <v>14VF001</v>
          </cell>
          <cell r="G773" t="str">
            <v>313</v>
          </cell>
          <cell r="H773" t="str">
            <v>2033</v>
          </cell>
          <cell r="I773" t="str">
            <v>20</v>
          </cell>
          <cell r="J773" t="str">
            <v xml:space="preserve"> </v>
          </cell>
          <cell r="K773" t="str">
            <v>OFF</v>
          </cell>
          <cell r="L773" t="str">
            <v>2017</v>
          </cell>
          <cell r="M773">
            <v>20000</v>
          </cell>
          <cell r="N773">
            <v>0</v>
          </cell>
          <cell r="O773">
            <v>0</v>
          </cell>
          <cell r="P773">
            <v>20000</v>
          </cell>
          <cell r="Q773">
            <v>0</v>
          </cell>
          <cell r="R773">
            <v>1435.7</v>
          </cell>
          <cell r="S773">
            <v>0</v>
          </cell>
          <cell r="T773" t="str">
            <v>2018-OFF-14VF001-313-2033-20- -OFF</v>
          </cell>
        </row>
        <row r="774">
          <cell r="A774" t="str">
            <v>21</v>
          </cell>
          <cell r="B774" t="str">
            <v>D</v>
          </cell>
          <cell r="C774" t="str">
            <v>R</v>
          </cell>
          <cell r="D774" t="str">
            <v>I</v>
          </cell>
          <cell r="E774" t="str">
            <v>ON</v>
          </cell>
          <cell r="F774" t="str">
            <v>15JT001</v>
          </cell>
          <cell r="G774" t="str">
            <v>311</v>
          </cell>
          <cell r="H774" t="str">
            <v>2033</v>
          </cell>
          <cell r="I774" t="str">
            <v>20</v>
          </cell>
          <cell r="J774" t="str">
            <v xml:space="preserve"> </v>
          </cell>
          <cell r="K774" t="str">
            <v>ON</v>
          </cell>
          <cell r="L774" t="str">
            <v>2015</v>
          </cell>
          <cell r="M774">
            <v>0</v>
          </cell>
          <cell r="N774">
            <v>0</v>
          </cell>
          <cell r="O774">
            <v>0</v>
          </cell>
          <cell r="P774">
            <v>0</v>
          </cell>
          <cell r="Q774">
            <v>0</v>
          </cell>
          <cell r="R774">
            <v>2440.54</v>
          </cell>
          <cell r="S774">
            <v>0</v>
          </cell>
          <cell r="T774" t="str">
            <v>2018-ON-15JT001-311-2033-20- -ON</v>
          </cell>
        </row>
        <row r="775">
          <cell r="A775" t="str">
            <v>21</v>
          </cell>
          <cell r="B775" t="str">
            <v>D</v>
          </cell>
          <cell r="C775" t="str">
            <v>R</v>
          </cell>
          <cell r="D775" t="str">
            <v>I</v>
          </cell>
          <cell r="E775" t="str">
            <v>OUV ART</v>
          </cell>
          <cell r="F775" t="str">
            <v>17UR006</v>
          </cell>
          <cell r="G775" t="str">
            <v>822</v>
          </cell>
          <cell r="H775" t="str">
            <v>2031</v>
          </cell>
          <cell r="I775" t="str">
            <v>20</v>
          </cell>
          <cell r="J775" t="str">
            <v xml:space="preserve"> </v>
          </cell>
          <cell r="K775" t="str">
            <v>EXTE</v>
          </cell>
          <cell r="L775" t="str">
            <v>2017</v>
          </cell>
          <cell r="M775">
            <v>0</v>
          </cell>
          <cell r="N775">
            <v>100000</v>
          </cell>
          <cell r="O775">
            <v>0</v>
          </cell>
          <cell r="P775">
            <v>100000</v>
          </cell>
          <cell r="Q775">
            <v>0</v>
          </cell>
          <cell r="R775">
            <v>70945.2</v>
          </cell>
          <cell r="S775">
            <v>0</v>
          </cell>
          <cell r="T775" t="str">
            <v>2018-OUV ART-17UR006-822-2031-20- -EXTE</v>
          </cell>
        </row>
        <row r="776">
          <cell r="A776" t="str">
            <v>21</v>
          </cell>
          <cell r="B776" t="str">
            <v>D</v>
          </cell>
          <cell r="C776" t="str">
            <v>R</v>
          </cell>
          <cell r="D776" t="str">
            <v>I</v>
          </cell>
          <cell r="E776" t="str">
            <v>OUV ART</v>
          </cell>
          <cell r="F776" t="str">
            <v>17UR006</v>
          </cell>
          <cell r="G776" t="str">
            <v>822</v>
          </cell>
          <cell r="H776" t="str">
            <v>2031</v>
          </cell>
          <cell r="I776" t="str">
            <v>20</v>
          </cell>
          <cell r="J776" t="str">
            <v xml:space="preserve"> </v>
          </cell>
          <cell r="K776" t="str">
            <v>EXTE</v>
          </cell>
          <cell r="L776" t="str">
            <v>2018</v>
          </cell>
          <cell r="M776">
            <v>0</v>
          </cell>
          <cell r="N776">
            <v>0</v>
          </cell>
          <cell r="O776">
            <v>15345.53</v>
          </cell>
          <cell r="P776">
            <v>15345.53</v>
          </cell>
          <cell r="Q776">
            <v>0</v>
          </cell>
          <cell r="R776">
            <v>15345.53</v>
          </cell>
          <cell r="S776">
            <v>0</v>
          </cell>
          <cell r="T776" t="str">
            <v>2018-OUV ART-17UR006-822-2031-20- -EXTE</v>
          </cell>
        </row>
        <row r="777">
          <cell r="A777" t="str">
            <v>21</v>
          </cell>
          <cell r="B777" t="str">
            <v>D</v>
          </cell>
          <cell r="C777" t="str">
            <v>R</v>
          </cell>
          <cell r="D777" t="str">
            <v>I</v>
          </cell>
          <cell r="E777" t="str">
            <v>OUV ART</v>
          </cell>
          <cell r="F777" t="str">
            <v>18UR001</v>
          </cell>
          <cell r="G777" t="str">
            <v>822</v>
          </cell>
          <cell r="H777" t="str">
            <v>2031</v>
          </cell>
          <cell r="I777" t="str">
            <v>20</v>
          </cell>
          <cell r="J777" t="str">
            <v xml:space="preserve"> </v>
          </cell>
          <cell r="K777" t="str">
            <v>EXTE</v>
          </cell>
          <cell r="L777" t="str">
            <v>2018</v>
          </cell>
          <cell r="M777">
            <v>10000</v>
          </cell>
          <cell r="N777">
            <v>30000</v>
          </cell>
          <cell r="O777">
            <v>0</v>
          </cell>
          <cell r="P777">
            <v>40000</v>
          </cell>
          <cell r="Q777">
            <v>0</v>
          </cell>
          <cell r="R777">
            <v>0</v>
          </cell>
          <cell r="S777">
            <v>2758.8</v>
          </cell>
          <cell r="T777" t="str">
            <v>2018-OUV ART-18UR001-822-2031-20- -EXTE</v>
          </cell>
        </row>
        <row r="778">
          <cell r="A778" t="str">
            <v>21</v>
          </cell>
          <cell r="B778" t="str">
            <v>D</v>
          </cell>
          <cell r="C778" t="str">
            <v>R</v>
          </cell>
          <cell r="D778" t="str">
            <v>I</v>
          </cell>
          <cell r="E778" t="str">
            <v>PICAS</v>
          </cell>
          <cell r="F778" t="str">
            <v>11RB001</v>
          </cell>
          <cell r="G778" t="str">
            <v>322</v>
          </cell>
          <cell r="H778" t="str">
            <v>2033</v>
          </cell>
          <cell r="I778" t="str">
            <v>20</v>
          </cell>
          <cell r="J778" t="str">
            <v xml:space="preserve"> </v>
          </cell>
          <cell r="K778" t="str">
            <v>BATI</v>
          </cell>
          <cell r="L778" t="str">
            <v>2015</v>
          </cell>
          <cell r="M778">
            <v>0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R778">
            <v>864</v>
          </cell>
          <cell r="S778">
            <v>0</v>
          </cell>
          <cell r="T778" t="str">
            <v>2018-PICAS-11RB001-322-2033-20- -BATI</v>
          </cell>
        </row>
        <row r="779">
          <cell r="A779" t="str">
            <v>21</v>
          </cell>
          <cell r="B779" t="str">
            <v>D</v>
          </cell>
          <cell r="C779" t="str">
            <v>R</v>
          </cell>
          <cell r="D779" t="str">
            <v>I</v>
          </cell>
          <cell r="E779" t="str">
            <v>PICAS</v>
          </cell>
          <cell r="F779" t="str">
            <v>11RB001</v>
          </cell>
          <cell r="G779" t="str">
            <v>322</v>
          </cell>
          <cell r="H779" t="str">
            <v>2033</v>
          </cell>
          <cell r="I779" t="str">
            <v>20</v>
          </cell>
          <cell r="J779" t="str">
            <v xml:space="preserve"> </v>
          </cell>
          <cell r="K779" t="str">
            <v>BATI</v>
          </cell>
          <cell r="L779" t="str">
            <v>2016</v>
          </cell>
          <cell r="M779">
            <v>0</v>
          </cell>
          <cell r="N779">
            <v>0</v>
          </cell>
          <cell r="O779">
            <v>1620</v>
          </cell>
          <cell r="P779">
            <v>1620</v>
          </cell>
          <cell r="Q779">
            <v>0</v>
          </cell>
          <cell r="R779">
            <v>1341.82</v>
          </cell>
          <cell r="S779">
            <v>0</v>
          </cell>
          <cell r="T779" t="str">
            <v>2018-PICAS-11RB001-322-2033-20- -BATI</v>
          </cell>
        </row>
        <row r="780">
          <cell r="A780" t="str">
            <v>21</v>
          </cell>
          <cell r="B780" t="str">
            <v>D</v>
          </cell>
          <cell r="C780" t="str">
            <v>R</v>
          </cell>
          <cell r="D780" t="str">
            <v>I</v>
          </cell>
          <cell r="E780" t="str">
            <v>SIG</v>
          </cell>
          <cell r="F780" t="str">
            <v>17SI002</v>
          </cell>
          <cell r="G780" t="str">
            <v>822</v>
          </cell>
          <cell r="H780" t="str">
            <v>2031</v>
          </cell>
          <cell r="I780" t="str">
            <v>20</v>
          </cell>
          <cell r="J780" t="str">
            <v xml:space="preserve"> </v>
          </cell>
          <cell r="K780" t="str">
            <v>SIG</v>
          </cell>
          <cell r="L780" t="str">
            <v>2017</v>
          </cell>
          <cell r="M780">
            <v>30000</v>
          </cell>
          <cell r="N780">
            <v>-30000</v>
          </cell>
          <cell r="O780">
            <v>0</v>
          </cell>
          <cell r="P780">
            <v>0</v>
          </cell>
          <cell r="Q780">
            <v>0</v>
          </cell>
          <cell r="R780">
            <v>0</v>
          </cell>
          <cell r="S780">
            <v>0</v>
          </cell>
          <cell r="T780" t="str">
            <v>2018-SIG-17SI002-822-2031-20- -SIG</v>
          </cell>
        </row>
        <row r="781">
          <cell r="A781" t="str">
            <v>21</v>
          </cell>
          <cell r="B781" t="str">
            <v>D</v>
          </cell>
          <cell r="C781" t="str">
            <v>R</v>
          </cell>
          <cell r="D781" t="str">
            <v>I</v>
          </cell>
          <cell r="E781" t="str">
            <v>SIG</v>
          </cell>
          <cell r="F781" t="str">
            <v>18SI001</v>
          </cell>
          <cell r="G781" t="str">
            <v>822</v>
          </cell>
          <cell r="H781" t="str">
            <v>2031</v>
          </cell>
          <cell r="I781" t="str">
            <v>20</v>
          </cell>
          <cell r="J781" t="str">
            <v xml:space="preserve"> </v>
          </cell>
          <cell r="K781" t="str">
            <v>SIG</v>
          </cell>
          <cell r="L781" t="str">
            <v>2018</v>
          </cell>
          <cell r="M781">
            <v>15000</v>
          </cell>
          <cell r="N781">
            <v>0</v>
          </cell>
          <cell r="O781">
            <v>0</v>
          </cell>
          <cell r="P781">
            <v>15000</v>
          </cell>
          <cell r="Q781">
            <v>0</v>
          </cell>
          <cell r="R781">
            <v>688.08</v>
          </cell>
          <cell r="S781">
            <v>5209.08</v>
          </cell>
          <cell r="T781" t="str">
            <v>2018-SIG-18SI001-822-2031-20- -SIG</v>
          </cell>
        </row>
        <row r="782">
          <cell r="A782" t="str">
            <v>21</v>
          </cell>
          <cell r="B782" t="str">
            <v>D</v>
          </cell>
          <cell r="C782" t="str">
            <v>R</v>
          </cell>
          <cell r="D782" t="str">
            <v>I</v>
          </cell>
          <cell r="E782" t="str">
            <v>TX ECOLE</v>
          </cell>
          <cell r="F782" t="str">
            <v>17SC005</v>
          </cell>
          <cell r="G782" t="str">
            <v>211</v>
          </cell>
          <cell r="H782" t="str">
            <v>2033</v>
          </cell>
          <cell r="I782" t="str">
            <v>20</v>
          </cell>
          <cell r="J782" t="str">
            <v xml:space="preserve"> </v>
          </cell>
          <cell r="K782" t="str">
            <v>BATI</v>
          </cell>
          <cell r="L782" t="str">
            <v>2017</v>
          </cell>
          <cell r="M782">
            <v>0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R782">
            <v>909.54</v>
          </cell>
          <cell r="S782">
            <v>0</v>
          </cell>
          <cell r="T782" t="str">
            <v>2018-TX ECOLE-17SC005-211-2033-20- -BATI</v>
          </cell>
        </row>
        <row r="783">
          <cell r="A783" t="str">
            <v>21</v>
          </cell>
          <cell r="B783" t="str">
            <v>D</v>
          </cell>
          <cell r="C783" t="str">
            <v>R</v>
          </cell>
          <cell r="D783" t="str">
            <v>I</v>
          </cell>
          <cell r="E783" t="str">
            <v>TX ECOLE</v>
          </cell>
          <cell r="F783" t="str">
            <v>18SC002</v>
          </cell>
          <cell r="G783" t="str">
            <v>213</v>
          </cell>
          <cell r="H783" t="str">
            <v>2031</v>
          </cell>
          <cell r="I783" t="str">
            <v>20</v>
          </cell>
          <cell r="J783" t="str">
            <v xml:space="preserve"> </v>
          </cell>
          <cell r="K783" t="str">
            <v>BATI</v>
          </cell>
          <cell r="L783" t="str">
            <v>2018</v>
          </cell>
          <cell r="M783">
            <v>100000</v>
          </cell>
          <cell r="N783">
            <v>0</v>
          </cell>
          <cell r="O783">
            <v>0</v>
          </cell>
          <cell r="P783">
            <v>100000</v>
          </cell>
          <cell r="Q783">
            <v>0</v>
          </cell>
          <cell r="R783">
            <v>0</v>
          </cell>
          <cell r="S783">
            <v>0</v>
          </cell>
          <cell r="T783" t="str">
            <v>2018-TX ECOLE-18SC002-213-2031-20- -BATI</v>
          </cell>
        </row>
        <row r="784">
          <cell r="A784" t="str">
            <v>21</v>
          </cell>
          <cell r="B784" t="str">
            <v>D</v>
          </cell>
          <cell r="C784" t="str">
            <v>R</v>
          </cell>
          <cell r="D784" t="str">
            <v>I</v>
          </cell>
          <cell r="E784" t="str">
            <v>TX ECOLE</v>
          </cell>
          <cell r="F784" t="str">
            <v>18SC003</v>
          </cell>
          <cell r="G784" t="str">
            <v>213</v>
          </cell>
          <cell r="H784" t="str">
            <v>2031</v>
          </cell>
          <cell r="I784" t="str">
            <v>20</v>
          </cell>
          <cell r="J784" t="str">
            <v xml:space="preserve"> </v>
          </cell>
          <cell r="K784" t="str">
            <v>BATI</v>
          </cell>
          <cell r="L784" t="str">
            <v>2018</v>
          </cell>
          <cell r="M784">
            <v>35000</v>
          </cell>
          <cell r="N784">
            <v>0</v>
          </cell>
          <cell r="O784">
            <v>0</v>
          </cell>
          <cell r="P784">
            <v>35000</v>
          </cell>
          <cell r="Q784">
            <v>0</v>
          </cell>
          <cell r="R784">
            <v>0</v>
          </cell>
          <cell r="S784">
            <v>0</v>
          </cell>
          <cell r="T784" t="str">
            <v>2018-TX ECOLE-18SC003-213-2031-20- -BATI</v>
          </cell>
        </row>
        <row r="785">
          <cell r="A785" t="str">
            <v>21</v>
          </cell>
          <cell r="B785" t="str">
            <v>D</v>
          </cell>
          <cell r="C785" t="str">
            <v>R</v>
          </cell>
          <cell r="D785" t="str">
            <v>I</v>
          </cell>
          <cell r="E785" t="str">
            <v>VIDEO</v>
          </cell>
          <cell r="F785" t="str">
            <v>17VP001</v>
          </cell>
          <cell r="G785" t="str">
            <v>824</v>
          </cell>
          <cell r="H785" t="str">
            <v>2031</v>
          </cell>
          <cell r="I785" t="str">
            <v>20</v>
          </cell>
          <cell r="J785" t="str">
            <v xml:space="preserve"> </v>
          </cell>
          <cell r="K785" t="str">
            <v>VCAM</v>
          </cell>
          <cell r="L785" t="str">
            <v>2017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14436</v>
          </cell>
          <cell r="S785">
            <v>0</v>
          </cell>
          <cell r="T785" t="str">
            <v>2018-VIDEO-17VP001-824-2031-20- -VCAM</v>
          </cell>
        </row>
        <row r="786">
          <cell r="A786" t="str">
            <v>21</v>
          </cell>
          <cell r="B786" t="str">
            <v>D</v>
          </cell>
          <cell r="C786" t="str">
            <v>R</v>
          </cell>
          <cell r="D786" t="str">
            <v>I</v>
          </cell>
          <cell r="E786" t="str">
            <v>VIDEO</v>
          </cell>
          <cell r="F786" t="str">
            <v>17VP001</v>
          </cell>
          <cell r="G786" t="str">
            <v>824</v>
          </cell>
          <cell r="H786" t="str">
            <v>2031</v>
          </cell>
          <cell r="I786" t="str">
            <v>20</v>
          </cell>
          <cell r="J786" t="str">
            <v xml:space="preserve"> </v>
          </cell>
          <cell r="K786" t="str">
            <v>VCAM</v>
          </cell>
          <cell r="L786" t="str">
            <v>2018</v>
          </cell>
          <cell r="M786">
            <v>0</v>
          </cell>
          <cell r="N786">
            <v>15000</v>
          </cell>
          <cell r="O786">
            <v>4980</v>
          </cell>
          <cell r="P786">
            <v>19980</v>
          </cell>
          <cell r="Q786">
            <v>0</v>
          </cell>
          <cell r="R786">
            <v>10638</v>
          </cell>
          <cell r="S786">
            <v>14706</v>
          </cell>
          <cell r="T786" t="str">
            <v>2018-VIDEO-17VP001-824-2031-20- -VCAM</v>
          </cell>
        </row>
        <row r="787">
          <cell r="A787" t="str">
            <v>21</v>
          </cell>
          <cell r="B787" t="str">
            <v>D</v>
          </cell>
          <cell r="C787" t="str">
            <v>R</v>
          </cell>
          <cell r="D787" t="str">
            <v>I</v>
          </cell>
          <cell r="E787" t="str">
            <v>VOIRIE</v>
          </cell>
          <cell r="F787" t="str">
            <v>18VO006</v>
          </cell>
          <cell r="G787" t="str">
            <v>822</v>
          </cell>
          <cell r="H787" t="str">
            <v>2031</v>
          </cell>
          <cell r="I787" t="str">
            <v>20</v>
          </cell>
          <cell r="J787" t="str">
            <v xml:space="preserve"> </v>
          </cell>
          <cell r="K787" t="str">
            <v>EXTE</v>
          </cell>
          <cell r="L787" t="str">
            <v>2018</v>
          </cell>
          <cell r="M787">
            <v>30000</v>
          </cell>
          <cell r="N787">
            <v>0</v>
          </cell>
          <cell r="O787">
            <v>0</v>
          </cell>
          <cell r="P787">
            <v>30000</v>
          </cell>
          <cell r="Q787">
            <v>0</v>
          </cell>
          <cell r="R787">
            <v>0</v>
          </cell>
          <cell r="S787">
            <v>0</v>
          </cell>
          <cell r="T787" t="str">
            <v>2018-VOIRIE-18VO006-822-2031-20- -EXTE</v>
          </cell>
        </row>
        <row r="788">
          <cell r="A788" t="str">
            <v>21</v>
          </cell>
          <cell r="B788" t="str">
            <v>D</v>
          </cell>
          <cell r="C788" t="str">
            <v>R</v>
          </cell>
          <cell r="D788" t="str">
            <v>I</v>
          </cell>
          <cell r="E788" t="str">
            <v>VOIRIE-ENT</v>
          </cell>
          <cell r="F788" t="str">
            <v>18VO017</v>
          </cell>
          <cell r="G788" t="str">
            <v>821</v>
          </cell>
          <cell r="H788" t="str">
            <v>2031</v>
          </cell>
          <cell r="I788" t="str">
            <v>20</v>
          </cell>
          <cell r="J788" t="str">
            <v xml:space="preserve"> </v>
          </cell>
          <cell r="K788" t="str">
            <v>EXTE</v>
          </cell>
          <cell r="L788" t="str">
            <v>2018</v>
          </cell>
          <cell r="M788">
            <v>15000</v>
          </cell>
          <cell r="N788">
            <v>0</v>
          </cell>
          <cell r="O788">
            <v>0</v>
          </cell>
          <cell r="P788">
            <v>15000</v>
          </cell>
          <cell r="Q788">
            <v>0</v>
          </cell>
          <cell r="R788">
            <v>0</v>
          </cell>
          <cell r="S788">
            <v>0</v>
          </cell>
          <cell r="T788" t="str">
            <v>2018-VOIRIE-ENT-18VO017-821-2031-20- -EXTE</v>
          </cell>
        </row>
        <row r="789">
          <cell r="A789" t="str">
            <v>24</v>
          </cell>
          <cell r="B789" t="str">
            <v>D</v>
          </cell>
          <cell r="C789" t="str">
            <v>R</v>
          </cell>
          <cell r="D789" t="str">
            <v>I</v>
          </cell>
          <cell r="E789" t="str">
            <v xml:space="preserve"> </v>
          </cell>
          <cell r="F789" t="str">
            <v xml:space="preserve"> </v>
          </cell>
          <cell r="G789" t="str">
            <v>90</v>
          </cell>
          <cell r="H789" t="str">
            <v>2088</v>
          </cell>
          <cell r="I789" t="str">
            <v>20</v>
          </cell>
          <cell r="J789" t="str">
            <v xml:space="preserve"> </v>
          </cell>
          <cell r="K789" t="str">
            <v>FONC</v>
          </cell>
          <cell r="L789" t="str">
            <v>2017</v>
          </cell>
          <cell r="M789">
            <v>0</v>
          </cell>
          <cell r="N789">
            <v>0</v>
          </cell>
          <cell r="O789">
            <v>0</v>
          </cell>
          <cell r="P789">
            <v>65000</v>
          </cell>
          <cell r="Q789">
            <v>0</v>
          </cell>
          <cell r="R789">
            <v>0</v>
          </cell>
          <cell r="S789">
            <v>0</v>
          </cell>
          <cell r="T789" t="str">
            <v>2018- - -90-2088-20- -FONC</v>
          </cell>
        </row>
        <row r="790">
          <cell r="A790" t="str">
            <v>24</v>
          </cell>
          <cell r="B790" t="str">
            <v>D</v>
          </cell>
          <cell r="C790" t="str">
            <v>R</v>
          </cell>
          <cell r="D790" t="str">
            <v>I</v>
          </cell>
          <cell r="E790" t="str">
            <v xml:space="preserve"> </v>
          </cell>
          <cell r="F790" t="str">
            <v xml:space="preserve"> </v>
          </cell>
          <cell r="G790" t="str">
            <v>90</v>
          </cell>
          <cell r="H790" t="str">
            <v>2088</v>
          </cell>
          <cell r="I790" t="str">
            <v>20</v>
          </cell>
          <cell r="J790" t="str">
            <v xml:space="preserve"> </v>
          </cell>
          <cell r="K790" t="str">
            <v>FONC</v>
          </cell>
          <cell r="L790" t="str">
            <v>2018</v>
          </cell>
          <cell r="M790">
            <v>0</v>
          </cell>
          <cell r="N790">
            <v>-10205</v>
          </cell>
          <cell r="O790">
            <v>65000</v>
          </cell>
          <cell r="P790">
            <v>54795</v>
          </cell>
          <cell r="Q790">
            <v>0</v>
          </cell>
          <cell r="R790">
            <v>61219.59</v>
          </cell>
          <cell r="S790">
            <v>3780.41</v>
          </cell>
          <cell r="T790" t="str">
            <v>2018- - -90-2088-20- -FONC</v>
          </cell>
        </row>
        <row r="791">
          <cell r="A791" t="str">
            <v>28</v>
          </cell>
          <cell r="B791" t="str">
            <v>D</v>
          </cell>
          <cell r="C791" t="str">
            <v>R</v>
          </cell>
          <cell r="D791" t="str">
            <v>I</v>
          </cell>
          <cell r="E791" t="str">
            <v xml:space="preserve"> </v>
          </cell>
          <cell r="F791" t="str">
            <v xml:space="preserve"> </v>
          </cell>
          <cell r="G791" t="str">
            <v>64</v>
          </cell>
          <cell r="H791" t="str">
            <v>2033</v>
          </cell>
          <cell r="I791" t="str">
            <v>20</v>
          </cell>
          <cell r="J791" t="str">
            <v>RESERVE</v>
          </cell>
          <cell r="K791" t="str">
            <v>FINA</v>
          </cell>
          <cell r="L791" t="str">
            <v>2018</v>
          </cell>
          <cell r="M791">
            <v>1200</v>
          </cell>
          <cell r="N791">
            <v>0</v>
          </cell>
          <cell r="O791">
            <v>0</v>
          </cell>
          <cell r="P791">
            <v>1200</v>
          </cell>
          <cell r="Q791">
            <v>0</v>
          </cell>
          <cell r="R791">
            <v>0</v>
          </cell>
          <cell r="S791">
            <v>0</v>
          </cell>
          <cell r="T791" t="str">
            <v>2018- - -64-2033-20-RESERVE-FINA</v>
          </cell>
        </row>
        <row r="792">
          <cell r="A792" t="str">
            <v>28</v>
          </cell>
          <cell r="B792" t="str">
            <v>D</v>
          </cell>
          <cell r="C792" t="str">
            <v>R</v>
          </cell>
          <cell r="D792" t="str">
            <v>I</v>
          </cell>
          <cell r="E792" t="str">
            <v xml:space="preserve"> </v>
          </cell>
          <cell r="F792" t="str">
            <v>15FA005</v>
          </cell>
          <cell r="G792" t="str">
            <v>64</v>
          </cell>
          <cell r="H792" t="str">
            <v>2051</v>
          </cell>
          <cell r="I792" t="str">
            <v>20</v>
          </cell>
          <cell r="J792" t="str">
            <v>COMMUNPE</v>
          </cell>
          <cell r="K792" t="str">
            <v>DSI</v>
          </cell>
          <cell r="L792" t="str">
            <v>2016</v>
          </cell>
          <cell r="M792">
            <v>0</v>
          </cell>
          <cell r="N792">
            <v>9696</v>
          </cell>
          <cell r="O792">
            <v>0</v>
          </cell>
          <cell r="P792">
            <v>9696</v>
          </cell>
          <cell r="Q792">
            <v>0</v>
          </cell>
          <cell r="R792">
            <v>0</v>
          </cell>
          <cell r="S792">
            <v>0</v>
          </cell>
          <cell r="T792" t="str">
            <v>2018- -15FA005-64-2051-20-COMMUNPE-DSI</v>
          </cell>
        </row>
        <row r="793">
          <cell r="A793" t="str">
            <v>28</v>
          </cell>
          <cell r="B793" t="str">
            <v>D</v>
          </cell>
          <cell r="C793" t="str">
            <v>R</v>
          </cell>
          <cell r="D793" t="str">
            <v>I</v>
          </cell>
          <cell r="E793" t="str">
            <v xml:space="preserve"> </v>
          </cell>
          <cell r="F793" t="str">
            <v>16FA006</v>
          </cell>
          <cell r="G793" t="str">
            <v>64</v>
          </cell>
          <cell r="H793" t="str">
            <v>2051</v>
          </cell>
          <cell r="I793" t="str">
            <v>20</v>
          </cell>
          <cell r="J793" t="str">
            <v xml:space="preserve"> </v>
          </cell>
          <cell r="K793" t="str">
            <v>DSI</v>
          </cell>
          <cell r="L793" t="str">
            <v>2016</v>
          </cell>
          <cell r="M793">
            <v>4550</v>
          </cell>
          <cell r="N793">
            <v>0</v>
          </cell>
          <cell r="O793">
            <v>0</v>
          </cell>
          <cell r="P793">
            <v>4550</v>
          </cell>
          <cell r="Q793">
            <v>0</v>
          </cell>
          <cell r="R793">
            <v>0</v>
          </cell>
          <cell r="S793">
            <v>0</v>
          </cell>
          <cell r="T793" t="str">
            <v>2018- -16FA006-64-2051-20- -DSI</v>
          </cell>
        </row>
        <row r="794">
          <cell r="A794" t="str">
            <v>28</v>
          </cell>
          <cell r="B794" t="str">
            <v>D</v>
          </cell>
          <cell r="C794" t="str">
            <v>R</v>
          </cell>
          <cell r="D794" t="str">
            <v>I</v>
          </cell>
          <cell r="E794" t="str">
            <v>DSI</v>
          </cell>
          <cell r="F794" t="str">
            <v>17FA001</v>
          </cell>
          <cell r="G794" t="str">
            <v>64</v>
          </cell>
          <cell r="H794" t="str">
            <v>2051</v>
          </cell>
          <cell r="I794" t="str">
            <v>20</v>
          </cell>
          <cell r="J794" t="str">
            <v xml:space="preserve"> </v>
          </cell>
          <cell r="K794" t="str">
            <v>DSI</v>
          </cell>
          <cell r="L794" t="str">
            <v>2017</v>
          </cell>
          <cell r="M794">
            <v>1500</v>
          </cell>
          <cell r="N794">
            <v>0</v>
          </cell>
          <cell r="O794">
            <v>0</v>
          </cell>
          <cell r="P794">
            <v>1500</v>
          </cell>
          <cell r="Q794">
            <v>0</v>
          </cell>
          <cell r="R794">
            <v>0</v>
          </cell>
          <cell r="S794">
            <v>0</v>
          </cell>
          <cell r="T794" t="str">
            <v>2018-DSI-17FA001-64-2051-20- -DSI</v>
          </cell>
        </row>
        <row r="795">
          <cell r="A795" t="str">
            <v>28</v>
          </cell>
          <cell r="B795" t="str">
            <v>D</v>
          </cell>
          <cell r="C795" t="str">
            <v>R</v>
          </cell>
          <cell r="D795" t="str">
            <v>I</v>
          </cell>
          <cell r="E795" t="str">
            <v>DSI</v>
          </cell>
          <cell r="F795" t="str">
            <v>18FA003</v>
          </cell>
          <cell r="G795" t="str">
            <v>64</v>
          </cell>
          <cell r="H795" t="str">
            <v>2051</v>
          </cell>
          <cell r="I795" t="str">
            <v>20</v>
          </cell>
          <cell r="J795" t="str">
            <v xml:space="preserve"> </v>
          </cell>
          <cell r="K795" t="str">
            <v>DSI</v>
          </cell>
          <cell r="L795" t="str">
            <v>2018</v>
          </cell>
          <cell r="M795">
            <v>1000</v>
          </cell>
          <cell r="N795">
            <v>0</v>
          </cell>
          <cell r="O795">
            <v>0</v>
          </cell>
          <cell r="P795">
            <v>1000</v>
          </cell>
          <cell r="Q795">
            <v>0</v>
          </cell>
          <cell r="R795">
            <v>0</v>
          </cell>
          <cell r="S795">
            <v>0</v>
          </cell>
          <cell r="T795" t="str">
            <v>2018-DSI-18FA003-64-2051-20- -DSI</v>
          </cell>
        </row>
        <row r="796">
          <cell r="A796" t="str">
            <v>21</v>
          </cell>
          <cell r="B796" t="str">
            <v>D</v>
          </cell>
          <cell r="C796" t="str">
            <v>R</v>
          </cell>
          <cell r="D796" t="str">
            <v>I</v>
          </cell>
          <cell r="E796" t="str">
            <v xml:space="preserve"> </v>
          </cell>
          <cell r="F796" t="str">
            <v xml:space="preserve"> </v>
          </cell>
          <cell r="G796" t="str">
            <v>020</v>
          </cell>
          <cell r="H796" t="str">
            <v>204172</v>
          </cell>
          <cell r="I796" t="str">
            <v>204</v>
          </cell>
          <cell r="J796" t="str">
            <v xml:space="preserve"> </v>
          </cell>
          <cell r="K796" t="str">
            <v>FINA</v>
          </cell>
          <cell r="L796" t="str">
            <v>2014</v>
          </cell>
          <cell r="M796">
            <v>10125</v>
          </cell>
          <cell r="N796">
            <v>0</v>
          </cell>
          <cell r="O796">
            <v>0</v>
          </cell>
          <cell r="P796">
            <v>10125</v>
          </cell>
          <cell r="Q796">
            <v>0</v>
          </cell>
          <cell r="R796">
            <v>10124.51</v>
          </cell>
          <cell r="S796">
            <v>0</v>
          </cell>
          <cell r="T796" t="str">
            <v>2018- - -020-204172-204- -FINA</v>
          </cell>
        </row>
        <row r="797">
          <cell r="A797" t="str">
            <v>21</v>
          </cell>
          <cell r="B797" t="str">
            <v>D</v>
          </cell>
          <cell r="C797" t="str">
            <v>R</v>
          </cell>
          <cell r="D797" t="str">
            <v>I</v>
          </cell>
          <cell r="E797" t="str">
            <v xml:space="preserve"> </v>
          </cell>
          <cell r="F797" t="str">
            <v xml:space="preserve"> </v>
          </cell>
          <cell r="G797" t="str">
            <v>020</v>
          </cell>
          <cell r="H797" t="str">
            <v>204172</v>
          </cell>
          <cell r="I797" t="str">
            <v>204</v>
          </cell>
          <cell r="J797" t="str">
            <v xml:space="preserve"> </v>
          </cell>
          <cell r="K797" t="str">
            <v>FINA</v>
          </cell>
          <cell r="L797" t="str">
            <v>2015</v>
          </cell>
          <cell r="M797">
            <v>10125</v>
          </cell>
          <cell r="N797">
            <v>0</v>
          </cell>
          <cell r="O797">
            <v>0</v>
          </cell>
          <cell r="P797">
            <v>10125</v>
          </cell>
          <cell r="Q797">
            <v>0</v>
          </cell>
          <cell r="R797">
            <v>10124.51</v>
          </cell>
          <cell r="S797">
            <v>0</v>
          </cell>
          <cell r="T797" t="str">
            <v>2018- - -020-204172-204- -FINA</v>
          </cell>
        </row>
        <row r="798">
          <cell r="A798" t="str">
            <v>21</v>
          </cell>
          <cell r="B798" t="str">
            <v>D</v>
          </cell>
          <cell r="C798" t="str">
            <v>R</v>
          </cell>
          <cell r="D798" t="str">
            <v>I</v>
          </cell>
          <cell r="E798" t="str">
            <v xml:space="preserve"> </v>
          </cell>
          <cell r="F798" t="str">
            <v xml:space="preserve"> </v>
          </cell>
          <cell r="G798" t="str">
            <v>020</v>
          </cell>
          <cell r="H798" t="str">
            <v>204172</v>
          </cell>
          <cell r="I798" t="str">
            <v>204</v>
          </cell>
          <cell r="J798" t="str">
            <v xml:space="preserve"> </v>
          </cell>
          <cell r="K798" t="str">
            <v>FINA</v>
          </cell>
          <cell r="L798" t="str">
            <v>2016</v>
          </cell>
          <cell r="M798">
            <v>10125</v>
          </cell>
          <cell r="N798">
            <v>0</v>
          </cell>
          <cell r="O798">
            <v>0</v>
          </cell>
          <cell r="P798">
            <v>10125</v>
          </cell>
          <cell r="Q798">
            <v>0</v>
          </cell>
          <cell r="R798">
            <v>0</v>
          </cell>
          <cell r="S798">
            <v>0</v>
          </cell>
          <cell r="T798" t="str">
            <v>2018- - -020-204172-204- -FINA</v>
          </cell>
        </row>
        <row r="799">
          <cell r="A799" t="str">
            <v>21</v>
          </cell>
          <cell r="B799" t="str">
            <v>D</v>
          </cell>
          <cell r="C799" t="str">
            <v>R</v>
          </cell>
          <cell r="D799" t="str">
            <v>I</v>
          </cell>
          <cell r="E799" t="str">
            <v xml:space="preserve"> </v>
          </cell>
          <cell r="F799" t="str">
            <v xml:space="preserve"> </v>
          </cell>
          <cell r="G799" t="str">
            <v>020</v>
          </cell>
          <cell r="H799" t="str">
            <v>204172</v>
          </cell>
          <cell r="I799" t="str">
            <v>204</v>
          </cell>
          <cell r="J799" t="str">
            <v xml:space="preserve"> </v>
          </cell>
          <cell r="K799" t="str">
            <v>FINA</v>
          </cell>
          <cell r="L799" t="str">
            <v>2017</v>
          </cell>
          <cell r="M799">
            <v>10125</v>
          </cell>
          <cell r="N799">
            <v>10125</v>
          </cell>
          <cell r="O799">
            <v>0</v>
          </cell>
          <cell r="P799">
            <v>20250</v>
          </cell>
          <cell r="Q799">
            <v>0</v>
          </cell>
          <cell r="R799">
            <v>20249</v>
          </cell>
          <cell r="S799">
            <v>0</v>
          </cell>
          <cell r="T799" t="str">
            <v>2018- - -020-204172-204- -FINA</v>
          </cell>
        </row>
        <row r="800">
          <cell r="A800" t="str">
            <v>21</v>
          </cell>
          <cell r="B800" t="str">
            <v>D</v>
          </cell>
          <cell r="C800" t="str">
            <v>R</v>
          </cell>
          <cell r="D800" t="str">
            <v>I</v>
          </cell>
          <cell r="E800" t="str">
            <v xml:space="preserve"> </v>
          </cell>
          <cell r="F800" t="str">
            <v xml:space="preserve"> </v>
          </cell>
          <cell r="G800" t="str">
            <v>020</v>
          </cell>
          <cell r="H800" t="str">
            <v>204172</v>
          </cell>
          <cell r="I800" t="str">
            <v>204</v>
          </cell>
          <cell r="J800" t="str">
            <v xml:space="preserve"> </v>
          </cell>
          <cell r="K800" t="str">
            <v>FINA</v>
          </cell>
          <cell r="L800" t="str">
            <v>2018</v>
          </cell>
          <cell r="M800">
            <v>21000</v>
          </cell>
          <cell r="N800">
            <v>0</v>
          </cell>
          <cell r="O800">
            <v>0</v>
          </cell>
          <cell r="P800">
            <v>21000</v>
          </cell>
          <cell r="Q800">
            <v>0</v>
          </cell>
          <cell r="R800">
            <v>0</v>
          </cell>
          <cell r="S800">
            <v>0</v>
          </cell>
          <cell r="T800" t="str">
            <v>2018- - -020-204172-204- -FINA</v>
          </cell>
        </row>
        <row r="801">
          <cell r="A801" t="str">
            <v>21</v>
          </cell>
          <cell r="B801" t="str">
            <v>D</v>
          </cell>
          <cell r="C801" t="str">
            <v>R</v>
          </cell>
          <cell r="D801" t="str">
            <v>I</v>
          </cell>
          <cell r="E801" t="str">
            <v xml:space="preserve"> </v>
          </cell>
          <cell r="F801" t="str">
            <v xml:space="preserve"> </v>
          </cell>
          <cell r="G801" t="str">
            <v>023</v>
          </cell>
          <cell r="H801" t="str">
            <v>20422</v>
          </cell>
          <cell r="I801" t="str">
            <v>204</v>
          </cell>
          <cell r="J801" t="str">
            <v xml:space="preserve"> </v>
          </cell>
          <cell r="K801" t="str">
            <v>SUBV</v>
          </cell>
          <cell r="L801" t="str">
            <v>2017</v>
          </cell>
          <cell r="M801">
            <v>0</v>
          </cell>
          <cell r="N801">
            <v>0</v>
          </cell>
          <cell r="O801">
            <v>0</v>
          </cell>
          <cell r="P801">
            <v>0</v>
          </cell>
          <cell r="Q801">
            <v>0</v>
          </cell>
          <cell r="R801">
            <v>15000</v>
          </cell>
          <cell r="S801">
            <v>0</v>
          </cell>
          <cell r="T801" t="str">
            <v>2018- - -023-20422-204- -SUBV</v>
          </cell>
        </row>
        <row r="802">
          <cell r="A802" t="str">
            <v>21</v>
          </cell>
          <cell r="B802" t="str">
            <v>D</v>
          </cell>
          <cell r="C802" t="str">
            <v>R</v>
          </cell>
          <cell r="D802" t="str">
            <v>I</v>
          </cell>
          <cell r="E802" t="str">
            <v xml:space="preserve"> </v>
          </cell>
          <cell r="F802" t="str">
            <v xml:space="preserve"> </v>
          </cell>
          <cell r="G802" t="str">
            <v>025</v>
          </cell>
          <cell r="H802" t="str">
            <v>20421</v>
          </cell>
          <cell r="I802" t="str">
            <v>204</v>
          </cell>
          <cell r="J802" t="str">
            <v xml:space="preserve"> </v>
          </cell>
          <cell r="K802" t="str">
            <v>FINA</v>
          </cell>
          <cell r="L802" t="str">
            <v>2014</v>
          </cell>
          <cell r="M802">
            <v>0</v>
          </cell>
          <cell r="N802">
            <v>0</v>
          </cell>
          <cell r="O802">
            <v>0</v>
          </cell>
          <cell r="P802">
            <v>0</v>
          </cell>
          <cell r="Q802">
            <v>0</v>
          </cell>
          <cell r="R802">
            <v>15000</v>
          </cell>
          <cell r="S802">
            <v>0</v>
          </cell>
          <cell r="T802" t="str">
            <v>2018- - -025-20421-204- -FINA</v>
          </cell>
        </row>
        <row r="803">
          <cell r="A803" t="str">
            <v>21</v>
          </cell>
          <cell r="B803" t="str">
            <v>D</v>
          </cell>
          <cell r="C803" t="str">
            <v>R</v>
          </cell>
          <cell r="D803" t="str">
            <v>I</v>
          </cell>
          <cell r="E803" t="str">
            <v xml:space="preserve"> </v>
          </cell>
          <cell r="F803" t="str">
            <v xml:space="preserve"> </v>
          </cell>
          <cell r="G803" t="str">
            <v>311</v>
          </cell>
          <cell r="H803" t="str">
            <v>20422</v>
          </cell>
          <cell r="I803" t="str">
            <v>204</v>
          </cell>
          <cell r="J803" t="str">
            <v xml:space="preserve"> </v>
          </cell>
          <cell r="K803" t="str">
            <v>FINA</v>
          </cell>
          <cell r="L803" t="str">
            <v>2014</v>
          </cell>
          <cell r="M803">
            <v>56000</v>
          </cell>
          <cell r="N803">
            <v>0</v>
          </cell>
          <cell r="O803">
            <v>0</v>
          </cell>
          <cell r="P803">
            <v>56000</v>
          </cell>
          <cell r="Q803">
            <v>0</v>
          </cell>
          <cell r="R803">
            <v>32000</v>
          </cell>
          <cell r="S803">
            <v>0</v>
          </cell>
          <cell r="T803" t="str">
            <v>2018- - -311-20422-204- -FINA</v>
          </cell>
        </row>
        <row r="804">
          <cell r="A804" t="str">
            <v>21</v>
          </cell>
          <cell r="B804" t="str">
            <v>D</v>
          </cell>
          <cell r="C804" t="str">
            <v>R</v>
          </cell>
          <cell r="D804" t="str">
            <v>I</v>
          </cell>
          <cell r="E804" t="str">
            <v xml:space="preserve"> </v>
          </cell>
          <cell r="F804" t="str">
            <v xml:space="preserve"> </v>
          </cell>
          <cell r="G804" t="str">
            <v>311</v>
          </cell>
          <cell r="H804" t="str">
            <v>20422</v>
          </cell>
          <cell r="I804" t="str">
            <v>204</v>
          </cell>
          <cell r="J804" t="str">
            <v xml:space="preserve"> </v>
          </cell>
          <cell r="K804" t="str">
            <v>SUBV</v>
          </cell>
          <cell r="L804" t="str">
            <v>2015</v>
          </cell>
          <cell r="M804">
            <v>27000</v>
          </cell>
          <cell r="N804">
            <v>0</v>
          </cell>
          <cell r="O804">
            <v>0</v>
          </cell>
          <cell r="P804">
            <v>27000</v>
          </cell>
          <cell r="Q804">
            <v>0</v>
          </cell>
          <cell r="R804">
            <v>27000</v>
          </cell>
          <cell r="S804">
            <v>0</v>
          </cell>
          <cell r="T804" t="str">
            <v>2018- - -311-20422-204- -SUBV</v>
          </cell>
        </row>
        <row r="805">
          <cell r="A805" t="str">
            <v>21</v>
          </cell>
          <cell r="B805" t="str">
            <v>D</v>
          </cell>
          <cell r="C805" t="str">
            <v>R</v>
          </cell>
          <cell r="D805" t="str">
            <v>I</v>
          </cell>
          <cell r="E805" t="str">
            <v xml:space="preserve"> </v>
          </cell>
          <cell r="F805" t="str">
            <v xml:space="preserve"> </v>
          </cell>
          <cell r="G805" t="str">
            <v>311</v>
          </cell>
          <cell r="H805" t="str">
            <v>20422</v>
          </cell>
          <cell r="I805" t="str">
            <v>204</v>
          </cell>
          <cell r="J805" t="str">
            <v xml:space="preserve"> </v>
          </cell>
          <cell r="K805" t="str">
            <v>SUBV</v>
          </cell>
          <cell r="L805" t="str">
            <v>2016</v>
          </cell>
          <cell r="M805">
            <v>27000</v>
          </cell>
          <cell r="N805">
            <v>0</v>
          </cell>
          <cell r="O805">
            <v>0</v>
          </cell>
          <cell r="P805">
            <v>27000</v>
          </cell>
          <cell r="Q805">
            <v>0</v>
          </cell>
          <cell r="R805">
            <v>27000</v>
          </cell>
          <cell r="S805">
            <v>0</v>
          </cell>
          <cell r="T805" t="str">
            <v>2018- - -311-20422-204- -SUBV</v>
          </cell>
        </row>
        <row r="806">
          <cell r="A806" t="str">
            <v>21</v>
          </cell>
          <cell r="B806" t="str">
            <v>D</v>
          </cell>
          <cell r="C806" t="str">
            <v>R</v>
          </cell>
          <cell r="D806" t="str">
            <v>I</v>
          </cell>
          <cell r="E806" t="str">
            <v xml:space="preserve"> </v>
          </cell>
          <cell r="F806" t="str">
            <v xml:space="preserve"> </v>
          </cell>
          <cell r="G806" t="str">
            <v>311</v>
          </cell>
          <cell r="H806" t="str">
            <v>20422</v>
          </cell>
          <cell r="I806" t="str">
            <v>204</v>
          </cell>
          <cell r="J806" t="str">
            <v xml:space="preserve"> </v>
          </cell>
          <cell r="K806" t="str">
            <v>SUBV</v>
          </cell>
          <cell r="L806" t="str">
            <v>2017</v>
          </cell>
          <cell r="M806">
            <v>27000</v>
          </cell>
          <cell r="N806">
            <v>0</v>
          </cell>
          <cell r="O806">
            <v>0</v>
          </cell>
          <cell r="P806">
            <v>12000</v>
          </cell>
          <cell r="Q806">
            <v>0</v>
          </cell>
          <cell r="R806">
            <v>12000</v>
          </cell>
          <cell r="S806">
            <v>0</v>
          </cell>
          <cell r="T806" t="str">
            <v>2018- - -311-20422-204- -SUBV</v>
          </cell>
        </row>
        <row r="807">
          <cell r="A807" t="str">
            <v>21</v>
          </cell>
          <cell r="B807" t="str">
            <v>D</v>
          </cell>
          <cell r="C807" t="str">
            <v>R</v>
          </cell>
          <cell r="D807" t="str">
            <v>I</v>
          </cell>
          <cell r="E807" t="str">
            <v xml:space="preserve"> </v>
          </cell>
          <cell r="F807" t="str">
            <v xml:space="preserve"> </v>
          </cell>
          <cell r="G807" t="str">
            <v>313</v>
          </cell>
          <cell r="H807" t="str">
            <v>20421</v>
          </cell>
          <cell r="I807" t="str">
            <v>204</v>
          </cell>
          <cell r="J807" t="str">
            <v xml:space="preserve"> </v>
          </cell>
          <cell r="K807" t="str">
            <v>FINA</v>
          </cell>
          <cell r="L807" t="str">
            <v>2014</v>
          </cell>
          <cell r="M807">
            <v>0</v>
          </cell>
          <cell r="N807">
            <v>0</v>
          </cell>
          <cell r="O807">
            <v>0</v>
          </cell>
          <cell r="P807">
            <v>0</v>
          </cell>
          <cell r="Q807">
            <v>0</v>
          </cell>
          <cell r="R807">
            <v>19208.39</v>
          </cell>
          <cell r="S807">
            <v>0</v>
          </cell>
          <cell r="T807" t="str">
            <v>2018- - -313-20421-204- -FINA</v>
          </cell>
        </row>
        <row r="808">
          <cell r="A808" t="str">
            <v>21</v>
          </cell>
          <cell r="B808" t="str">
            <v>D</v>
          </cell>
          <cell r="C808" t="str">
            <v>R</v>
          </cell>
          <cell r="D808" t="str">
            <v>I</v>
          </cell>
          <cell r="E808" t="str">
            <v xml:space="preserve"> </v>
          </cell>
          <cell r="F808" t="str">
            <v xml:space="preserve"> </v>
          </cell>
          <cell r="G808" t="str">
            <v>313</v>
          </cell>
          <cell r="H808" t="str">
            <v>20421</v>
          </cell>
          <cell r="I808" t="str">
            <v>204</v>
          </cell>
          <cell r="J808" t="str">
            <v>GRAALS</v>
          </cell>
          <cell r="K808" t="str">
            <v>SUBV</v>
          </cell>
          <cell r="L808" t="str">
            <v>2018</v>
          </cell>
          <cell r="M808">
            <v>145000</v>
          </cell>
          <cell r="N808">
            <v>0</v>
          </cell>
          <cell r="O808">
            <v>0</v>
          </cell>
          <cell r="P808">
            <v>145000</v>
          </cell>
          <cell r="Q808">
            <v>0</v>
          </cell>
          <cell r="R808">
            <v>145000</v>
          </cell>
          <cell r="S808">
            <v>0</v>
          </cell>
          <cell r="T808" t="str">
            <v>2018- - -313-20421-204-GRAALS-SUBV</v>
          </cell>
        </row>
        <row r="809">
          <cell r="A809" t="str">
            <v>21</v>
          </cell>
          <cell r="B809" t="str">
            <v>D</v>
          </cell>
          <cell r="C809" t="str">
            <v>R</v>
          </cell>
          <cell r="D809" t="str">
            <v>I</v>
          </cell>
          <cell r="E809" t="str">
            <v xml:space="preserve"> </v>
          </cell>
          <cell r="F809" t="str">
            <v xml:space="preserve"> </v>
          </cell>
          <cell r="G809" t="str">
            <v>313</v>
          </cell>
          <cell r="H809" t="str">
            <v>20422</v>
          </cell>
          <cell r="I809" t="str">
            <v>204</v>
          </cell>
          <cell r="J809" t="str">
            <v xml:space="preserve"> </v>
          </cell>
          <cell r="K809" t="str">
            <v>FINA</v>
          </cell>
          <cell r="L809" t="str">
            <v>2014</v>
          </cell>
          <cell r="M809">
            <v>20000</v>
          </cell>
          <cell r="N809">
            <v>0</v>
          </cell>
          <cell r="O809">
            <v>0</v>
          </cell>
          <cell r="P809">
            <v>20000</v>
          </cell>
          <cell r="Q809">
            <v>0</v>
          </cell>
          <cell r="R809">
            <v>0</v>
          </cell>
          <cell r="S809">
            <v>0</v>
          </cell>
          <cell r="T809" t="str">
            <v>2018- - -313-20422-204- -FINA</v>
          </cell>
        </row>
        <row r="810">
          <cell r="A810" t="str">
            <v>21</v>
          </cell>
          <cell r="B810" t="str">
            <v>D</v>
          </cell>
          <cell r="C810" t="str">
            <v>R</v>
          </cell>
          <cell r="D810" t="str">
            <v>I</v>
          </cell>
          <cell r="E810" t="str">
            <v xml:space="preserve"> </v>
          </cell>
          <cell r="F810" t="str">
            <v xml:space="preserve"> </v>
          </cell>
          <cell r="G810" t="str">
            <v>313</v>
          </cell>
          <cell r="H810" t="str">
            <v>20422</v>
          </cell>
          <cell r="I810" t="str">
            <v>204</v>
          </cell>
          <cell r="J810" t="str">
            <v xml:space="preserve"> </v>
          </cell>
          <cell r="K810" t="str">
            <v>SUBV</v>
          </cell>
          <cell r="L810" t="str">
            <v>2015</v>
          </cell>
          <cell r="M810">
            <v>20000</v>
          </cell>
          <cell r="N810">
            <v>7600</v>
          </cell>
          <cell r="O810">
            <v>0</v>
          </cell>
          <cell r="P810">
            <v>27600</v>
          </cell>
          <cell r="Q810">
            <v>0</v>
          </cell>
          <cell r="R810">
            <v>27597.91</v>
          </cell>
          <cell r="S810">
            <v>0</v>
          </cell>
          <cell r="T810" t="str">
            <v>2018- - -313-20422-204- -SUBV</v>
          </cell>
        </row>
        <row r="811">
          <cell r="A811" t="str">
            <v>21</v>
          </cell>
          <cell r="B811" t="str">
            <v>D</v>
          </cell>
          <cell r="C811" t="str">
            <v>R</v>
          </cell>
          <cell r="D811" t="str">
            <v>I</v>
          </cell>
          <cell r="E811" t="str">
            <v xml:space="preserve"> </v>
          </cell>
          <cell r="F811" t="str">
            <v xml:space="preserve"> </v>
          </cell>
          <cell r="G811" t="str">
            <v>313</v>
          </cell>
          <cell r="H811" t="str">
            <v>20422</v>
          </cell>
          <cell r="I811" t="str">
            <v>204</v>
          </cell>
          <cell r="J811" t="str">
            <v xml:space="preserve"> </v>
          </cell>
          <cell r="K811" t="str">
            <v>SUBV</v>
          </cell>
          <cell r="L811" t="str">
            <v>2016</v>
          </cell>
          <cell r="M811">
            <v>20000</v>
          </cell>
          <cell r="N811">
            <v>0</v>
          </cell>
          <cell r="O811">
            <v>0</v>
          </cell>
          <cell r="P811">
            <v>20000</v>
          </cell>
          <cell r="Q811">
            <v>0</v>
          </cell>
          <cell r="R811">
            <v>19452</v>
          </cell>
          <cell r="S811">
            <v>0</v>
          </cell>
          <cell r="T811" t="str">
            <v>2018- - -313-20422-204- -SUBV</v>
          </cell>
        </row>
        <row r="812">
          <cell r="A812" t="str">
            <v>21</v>
          </cell>
          <cell r="B812" t="str">
            <v>D</v>
          </cell>
          <cell r="C812" t="str">
            <v>R</v>
          </cell>
          <cell r="D812" t="str">
            <v>I</v>
          </cell>
          <cell r="E812" t="str">
            <v xml:space="preserve"> </v>
          </cell>
          <cell r="F812" t="str">
            <v xml:space="preserve"> </v>
          </cell>
          <cell r="G812" t="str">
            <v>313</v>
          </cell>
          <cell r="H812" t="str">
            <v>20422</v>
          </cell>
          <cell r="I812" t="str">
            <v>204</v>
          </cell>
          <cell r="J812" t="str">
            <v xml:space="preserve"> </v>
          </cell>
          <cell r="K812" t="str">
            <v>SUBV</v>
          </cell>
          <cell r="L812" t="str">
            <v>2017</v>
          </cell>
          <cell r="M812">
            <v>20000</v>
          </cell>
          <cell r="N812">
            <v>0</v>
          </cell>
          <cell r="O812">
            <v>0</v>
          </cell>
          <cell r="P812">
            <v>33500</v>
          </cell>
          <cell r="Q812">
            <v>0</v>
          </cell>
          <cell r="R812">
            <v>33500</v>
          </cell>
          <cell r="S812">
            <v>0</v>
          </cell>
          <cell r="T812" t="str">
            <v>2018- - -313-20422-204- -SUBV</v>
          </cell>
        </row>
        <row r="813">
          <cell r="A813" t="str">
            <v>21</v>
          </cell>
          <cell r="B813" t="str">
            <v>D</v>
          </cell>
          <cell r="C813" t="str">
            <v>R</v>
          </cell>
          <cell r="D813" t="str">
            <v>I</v>
          </cell>
          <cell r="E813" t="str">
            <v xml:space="preserve"> </v>
          </cell>
          <cell r="F813" t="str">
            <v xml:space="preserve"> </v>
          </cell>
          <cell r="G813" t="str">
            <v>313</v>
          </cell>
          <cell r="H813" t="str">
            <v>20422</v>
          </cell>
          <cell r="I813" t="str">
            <v>204</v>
          </cell>
          <cell r="J813" t="str">
            <v xml:space="preserve"> </v>
          </cell>
          <cell r="K813" t="str">
            <v>SUBV</v>
          </cell>
          <cell r="L813" t="str">
            <v>2018</v>
          </cell>
          <cell r="M813">
            <v>20000</v>
          </cell>
          <cell r="N813">
            <v>0</v>
          </cell>
          <cell r="O813">
            <v>0</v>
          </cell>
          <cell r="P813">
            <v>20000</v>
          </cell>
          <cell r="Q813">
            <v>0</v>
          </cell>
          <cell r="R813">
            <v>14530</v>
          </cell>
          <cell r="S813">
            <v>0</v>
          </cell>
          <cell r="T813" t="str">
            <v>2018- - -313-20422-204- -SUBV</v>
          </cell>
        </row>
        <row r="814">
          <cell r="A814" t="str">
            <v>21</v>
          </cell>
          <cell r="B814" t="str">
            <v>D</v>
          </cell>
          <cell r="C814" t="str">
            <v>R</v>
          </cell>
          <cell r="D814" t="str">
            <v>I</v>
          </cell>
          <cell r="E814" t="str">
            <v xml:space="preserve"> </v>
          </cell>
          <cell r="F814" t="str">
            <v xml:space="preserve"> </v>
          </cell>
          <cell r="G814" t="str">
            <v>314</v>
          </cell>
          <cell r="H814" t="str">
            <v>20422</v>
          </cell>
          <cell r="I814" t="str">
            <v>204</v>
          </cell>
          <cell r="J814" t="str">
            <v xml:space="preserve"> </v>
          </cell>
          <cell r="K814" t="str">
            <v>FINA</v>
          </cell>
          <cell r="L814" t="str">
            <v>2014</v>
          </cell>
          <cell r="M814">
            <v>200000</v>
          </cell>
          <cell r="N814">
            <v>0</v>
          </cell>
          <cell r="O814">
            <v>0</v>
          </cell>
          <cell r="P814">
            <v>200000</v>
          </cell>
          <cell r="Q814">
            <v>0</v>
          </cell>
          <cell r="R814">
            <v>0</v>
          </cell>
          <cell r="S814">
            <v>0</v>
          </cell>
          <cell r="T814" t="str">
            <v>2018- - -314-20422-204- -FINA</v>
          </cell>
        </row>
        <row r="815">
          <cell r="A815" t="str">
            <v>21</v>
          </cell>
          <cell r="B815" t="str">
            <v>D</v>
          </cell>
          <cell r="C815" t="str">
            <v>R</v>
          </cell>
          <cell r="D815" t="str">
            <v>I</v>
          </cell>
          <cell r="E815" t="str">
            <v xml:space="preserve"> </v>
          </cell>
          <cell r="F815" t="str">
            <v xml:space="preserve"> </v>
          </cell>
          <cell r="G815" t="str">
            <v>314</v>
          </cell>
          <cell r="H815" t="str">
            <v>20422</v>
          </cell>
          <cell r="I815" t="str">
            <v>204</v>
          </cell>
          <cell r="J815" t="str">
            <v xml:space="preserve"> </v>
          </cell>
          <cell r="K815" t="str">
            <v>FINA</v>
          </cell>
          <cell r="L815" t="str">
            <v>2015</v>
          </cell>
          <cell r="M815">
            <v>250000</v>
          </cell>
          <cell r="N815">
            <v>0</v>
          </cell>
          <cell r="O815">
            <v>0</v>
          </cell>
          <cell r="P815">
            <v>480000</v>
          </cell>
          <cell r="Q815">
            <v>0</v>
          </cell>
          <cell r="R815">
            <v>0</v>
          </cell>
          <cell r="S815">
            <v>0</v>
          </cell>
          <cell r="T815" t="str">
            <v>2018- - -314-20422-204- -FINA</v>
          </cell>
        </row>
        <row r="816">
          <cell r="A816" t="str">
            <v>21</v>
          </cell>
          <cell r="B816" t="str">
            <v>D</v>
          </cell>
          <cell r="C816" t="str">
            <v>R</v>
          </cell>
          <cell r="D816" t="str">
            <v>I</v>
          </cell>
          <cell r="E816" t="str">
            <v xml:space="preserve"> </v>
          </cell>
          <cell r="F816" t="str">
            <v xml:space="preserve"> </v>
          </cell>
          <cell r="G816" t="str">
            <v>314</v>
          </cell>
          <cell r="H816" t="str">
            <v>20422</v>
          </cell>
          <cell r="I816" t="str">
            <v>204</v>
          </cell>
          <cell r="J816" t="str">
            <v xml:space="preserve"> </v>
          </cell>
          <cell r="K816" t="str">
            <v>FINA</v>
          </cell>
          <cell r="L816" t="str">
            <v>2016</v>
          </cell>
          <cell r="M816">
            <v>0</v>
          </cell>
          <cell r="N816">
            <v>0</v>
          </cell>
          <cell r="O816">
            <v>250000</v>
          </cell>
          <cell r="P816">
            <v>250000</v>
          </cell>
          <cell r="Q816">
            <v>0</v>
          </cell>
          <cell r="R816">
            <v>125000</v>
          </cell>
          <cell r="S816">
            <v>0</v>
          </cell>
          <cell r="T816" t="str">
            <v>2018- - -314-20422-204- -FINA</v>
          </cell>
        </row>
        <row r="817">
          <cell r="A817" t="str">
            <v>21</v>
          </cell>
          <cell r="B817" t="str">
            <v>D</v>
          </cell>
          <cell r="C817" t="str">
            <v>R</v>
          </cell>
          <cell r="D817" t="str">
            <v>I</v>
          </cell>
          <cell r="E817" t="str">
            <v xml:space="preserve"> </v>
          </cell>
          <cell r="F817" t="str">
            <v xml:space="preserve"> </v>
          </cell>
          <cell r="G817" t="str">
            <v>314</v>
          </cell>
          <cell r="H817" t="str">
            <v>20422</v>
          </cell>
          <cell r="I817" t="str">
            <v>204</v>
          </cell>
          <cell r="J817" t="str">
            <v xml:space="preserve"> </v>
          </cell>
          <cell r="K817" t="str">
            <v>FINA</v>
          </cell>
          <cell r="L817" t="str">
            <v>2017</v>
          </cell>
          <cell r="M817">
            <v>0</v>
          </cell>
          <cell r="N817">
            <v>0</v>
          </cell>
          <cell r="O817">
            <v>125000</v>
          </cell>
          <cell r="P817">
            <v>125000</v>
          </cell>
          <cell r="Q817">
            <v>0</v>
          </cell>
          <cell r="R817">
            <v>125000</v>
          </cell>
          <cell r="S817">
            <v>0</v>
          </cell>
          <cell r="T817" t="str">
            <v>2018- - -314-20422-204- -FINA</v>
          </cell>
        </row>
        <row r="818">
          <cell r="A818" t="str">
            <v>21</v>
          </cell>
          <cell r="B818" t="str">
            <v>D</v>
          </cell>
          <cell r="C818" t="str">
            <v>R</v>
          </cell>
          <cell r="D818" t="str">
            <v>I</v>
          </cell>
          <cell r="E818" t="str">
            <v xml:space="preserve"> </v>
          </cell>
          <cell r="F818" t="str">
            <v xml:space="preserve"> </v>
          </cell>
          <cell r="G818" t="str">
            <v>40</v>
          </cell>
          <cell r="H818" t="str">
            <v>20422</v>
          </cell>
          <cell r="I818" t="str">
            <v>204</v>
          </cell>
          <cell r="J818" t="str">
            <v xml:space="preserve"> </v>
          </cell>
          <cell r="K818" t="str">
            <v>FINA</v>
          </cell>
          <cell r="L818" t="str">
            <v>2014</v>
          </cell>
          <cell r="M818">
            <v>0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R818">
            <v>4320</v>
          </cell>
          <cell r="S818">
            <v>0</v>
          </cell>
          <cell r="T818" t="str">
            <v>2018- - -40-20422-204- -FINA</v>
          </cell>
        </row>
        <row r="819">
          <cell r="A819" t="str">
            <v>21</v>
          </cell>
          <cell r="B819" t="str">
            <v>D</v>
          </cell>
          <cell r="C819" t="str">
            <v>R</v>
          </cell>
          <cell r="D819" t="str">
            <v>I</v>
          </cell>
          <cell r="E819" t="str">
            <v xml:space="preserve"> </v>
          </cell>
          <cell r="F819" t="str">
            <v xml:space="preserve"> </v>
          </cell>
          <cell r="G819" t="str">
            <v>40</v>
          </cell>
          <cell r="H819" t="str">
            <v>20422</v>
          </cell>
          <cell r="I819" t="str">
            <v>204</v>
          </cell>
          <cell r="J819" t="str">
            <v xml:space="preserve"> </v>
          </cell>
          <cell r="K819" t="str">
            <v>SUBV</v>
          </cell>
          <cell r="L819" t="str">
            <v>2015</v>
          </cell>
          <cell r="M819">
            <v>0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R819">
            <v>230000</v>
          </cell>
          <cell r="S819">
            <v>0</v>
          </cell>
          <cell r="T819" t="str">
            <v>2018- - -40-20422-204- -SUBV</v>
          </cell>
        </row>
        <row r="820">
          <cell r="A820" t="str">
            <v>21</v>
          </cell>
          <cell r="B820" t="str">
            <v>D</v>
          </cell>
          <cell r="C820" t="str">
            <v>R</v>
          </cell>
          <cell r="D820" t="str">
            <v>I</v>
          </cell>
          <cell r="E820" t="str">
            <v xml:space="preserve"> </v>
          </cell>
          <cell r="F820" t="str">
            <v xml:space="preserve"> </v>
          </cell>
          <cell r="G820" t="str">
            <v>40</v>
          </cell>
          <cell r="H820" t="str">
            <v>20422</v>
          </cell>
          <cell r="I820" t="str">
            <v>204</v>
          </cell>
          <cell r="J820" t="str">
            <v xml:space="preserve"> </v>
          </cell>
          <cell r="K820" t="str">
            <v>SUBV</v>
          </cell>
          <cell r="L820" t="str">
            <v>2018</v>
          </cell>
          <cell r="M820">
            <v>0</v>
          </cell>
          <cell r="N820">
            <v>71000</v>
          </cell>
          <cell r="O820">
            <v>0</v>
          </cell>
          <cell r="P820">
            <v>71000</v>
          </cell>
          <cell r="Q820">
            <v>0</v>
          </cell>
          <cell r="R820">
            <v>70470</v>
          </cell>
          <cell r="S820">
            <v>0</v>
          </cell>
          <cell r="T820" t="str">
            <v>2018- - -40-20422-204- -SUBV</v>
          </cell>
        </row>
        <row r="821">
          <cell r="A821" t="str">
            <v>21</v>
          </cell>
          <cell r="B821" t="str">
            <v>D</v>
          </cell>
          <cell r="C821" t="str">
            <v>R</v>
          </cell>
          <cell r="D821" t="str">
            <v>I</v>
          </cell>
          <cell r="E821" t="str">
            <v xml:space="preserve"> </v>
          </cell>
          <cell r="F821" t="str">
            <v xml:space="preserve"> </v>
          </cell>
          <cell r="G821" t="str">
            <v>411</v>
          </cell>
          <cell r="H821" t="str">
            <v>204122</v>
          </cell>
          <cell r="I821" t="str">
            <v>204</v>
          </cell>
          <cell r="J821" t="str">
            <v xml:space="preserve"> </v>
          </cell>
          <cell r="K821" t="str">
            <v>FINA</v>
          </cell>
          <cell r="L821" t="str">
            <v>2014</v>
          </cell>
          <cell r="M821">
            <v>0</v>
          </cell>
          <cell r="N821">
            <v>0</v>
          </cell>
          <cell r="O821">
            <v>26725</v>
          </cell>
          <cell r="P821">
            <v>26725</v>
          </cell>
          <cell r="Q821">
            <v>0</v>
          </cell>
          <cell r="R821">
            <v>0</v>
          </cell>
          <cell r="S821">
            <v>0</v>
          </cell>
          <cell r="T821" t="str">
            <v>2018- - -411-204122-204- -FINA</v>
          </cell>
        </row>
        <row r="822">
          <cell r="A822" t="str">
            <v>21</v>
          </cell>
          <cell r="B822" t="str">
            <v>D</v>
          </cell>
          <cell r="C822" t="str">
            <v>R</v>
          </cell>
          <cell r="D822" t="str">
            <v>I</v>
          </cell>
          <cell r="E822" t="str">
            <v xml:space="preserve"> </v>
          </cell>
          <cell r="F822" t="str">
            <v xml:space="preserve"> </v>
          </cell>
          <cell r="G822" t="str">
            <v>520</v>
          </cell>
          <cell r="H822" t="str">
            <v>2041622</v>
          </cell>
          <cell r="I822" t="str">
            <v>204</v>
          </cell>
          <cell r="J822" t="str">
            <v xml:space="preserve"> </v>
          </cell>
          <cell r="K822" t="str">
            <v>FINA</v>
          </cell>
          <cell r="L822" t="str">
            <v>2017</v>
          </cell>
          <cell r="M822">
            <v>0</v>
          </cell>
          <cell r="N822">
            <v>32000</v>
          </cell>
          <cell r="O822">
            <v>0</v>
          </cell>
          <cell r="P822">
            <v>32000</v>
          </cell>
          <cell r="Q822">
            <v>0</v>
          </cell>
          <cell r="R822">
            <v>32000</v>
          </cell>
          <cell r="S822">
            <v>0</v>
          </cell>
          <cell r="T822" t="str">
            <v>2018- - -520-2041622-204- -FINA</v>
          </cell>
        </row>
        <row r="823">
          <cell r="A823" t="str">
            <v>21</v>
          </cell>
          <cell r="B823" t="str">
            <v>D</v>
          </cell>
          <cell r="C823" t="str">
            <v>R</v>
          </cell>
          <cell r="D823" t="str">
            <v>I</v>
          </cell>
          <cell r="E823" t="str">
            <v xml:space="preserve"> </v>
          </cell>
          <cell r="F823" t="str">
            <v xml:space="preserve"> </v>
          </cell>
          <cell r="G823" t="str">
            <v>824</v>
          </cell>
          <cell r="H823" t="str">
            <v>20422</v>
          </cell>
          <cell r="I823" t="str">
            <v>204</v>
          </cell>
          <cell r="J823" t="str">
            <v xml:space="preserve"> </v>
          </cell>
          <cell r="K823" t="str">
            <v>AMEN</v>
          </cell>
          <cell r="L823" t="str">
            <v>2016</v>
          </cell>
          <cell r="M823">
            <v>40000</v>
          </cell>
          <cell r="N823">
            <v>0</v>
          </cell>
          <cell r="O823">
            <v>0</v>
          </cell>
          <cell r="P823">
            <v>40000</v>
          </cell>
          <cell r="Q823">
            <v>0</v>
          </cell>
          <cell r="R823">
            <v>0</v>
          </cell>
          <cell r="S823">
            <v>0</v>
          </cell>
          <cell r="T823" t="str">
            <v>2018- - -824-20422-204- -AMEN</v>
          </cell>
        </row>
        <row r="824">
          <cell r="A824" t="str">
            <v>21</v>
          </cell>
          <cell r="B824" t="str">
            <v>D</v>
          </cell>
          <cell r="C824" t="str">
            <v>R</v>
          </cell>
          <cell r="D824" t="str">
            <v>I</v>
          </cell>
          <cell r="E824" t="str">
            <v xml:space="preserve"> </v>
          </cell>
          <cell r="F824" t="str">
            <v xml:space="preserve"> </v>
          </cell>
          <cell r="G824" t="str">
            <v>824</v>
          </cell>
          <cell r="H824" t="str">
            <v>20422</v>
          </cell>
          <cell r="I824" t="str">
            <v>204</v>
          </cell>
          <cell r="J824" t="str">
            <v xml:space="preserve"> </v>
          </cell>
          <cell r="K824" t="str">
            <v>AMEN</v>
          </cell>
          <cell r="L824" t="str">
            <v>2017</v>
          </cell>
          <cell r="M824">
            <v>140000</v>
          </cell>
          <cell r="N824">
            <v>40000</v>
          </cell>
          <cell r="O824">
            <v>0</v>
          </cell>
          <cell r="P824">
            <v>35000</v>
          </cell>
          <cell r="Q824">
            <v>0</v>
          </cell>
          <cell r="R824">
            <v>0</v>
          </cell>
          <cell r="S824">
            <v>0</v>
          </cell>
          <cell r="T824" t="str">
            <v>2018- - -824-20422-204- -AMEN</v>
          </cell>
        </row>
        <row r="825">
          <cell r="A825" t="str">
            <v>21</v>
          </cell>
          <cell r="B825" t="str">
            <v>D</v>
          </cell>
          <cell r="C825" t="str">
            <v>R</v>
          </cell>
          <cell r="D825" t="str">
            <v>I</v>
          </cell>
          <cell r="E825" t="str">
            <v xml:space="preserve"> </v>
          </cell>
          <cell r="F825" t="str">
            <v xml:space="preserve"> </v>
          </cell>
          <cell r="G825" t="str">
            <v>824</v>
          </cell>
          <cell r="H825" t="str">
            <v>20422</v>
          </cell>
          <cell r="I825" t="str">
            <v>204</v>
          </cell>
          <cell r="J825" t="str">
            <v xml:space="preserve"> </v>
          </cell>
          <cell r="K825" t="str">
            <v>AMEN</v>
          </cell>
          <cell r="L825" t="str">
            <v>2018</v>
          </cell>
          <cell r="M825">
            <v>150000</v>
          </cell>
          <cell r="N825">
            <v>0</v>
          </cell>
          <cell r="O825">
            <v>0</v>
          </cell>
          <cell r="P825">
            <v>150000</v>
          </cell>
          <cell r="Q825">
            <v>0</v>
          </cell>
          <cell r="R825">
            <v>16279</v>
          </cell>
          <cell r="S825">
            <v>0</v>
          </cell>
          <cell r="T825" t="str">
            <v>2018- - -824-20422-204- -AMEN</v>
          </cell>
        </row>
        <row r="826">
          <cell r="A826" t="str">
            <v>21</v>
          </cell>
          <cell r="B826" t="str">
            <v>D</v>
          </cell>
          <cell r="C826" t="str">
            <v>R</v>
          </cell>
          <cell r="D826" t="str">
            <v>I</v>
          </cell>
          <cell r="E826" t="str">
            <v xml:space="preserve"> </v>
          </cell>
          <cell r="F826" t="str">
            <v xml:space="preserve"> </v>
          </cell>
          <cell r="G826" t="str">
            <v>020</v>
          </cell>
          <cell r="H826" t="str">
            <v>2188</v>
          </cell>
          <cell r="I826" t="str">
            <v>21</v>
          </cell>
          <cell r="J826" t="str">
            <v>RESERVE</v>
          </cell>
          <cell r="K826" t="str">
            <v>FINA</v>
          </cell>
          <cell r="L826" t="str">
            <v>2018</v>
          </cell>
          <cell r="M826">
            <v>10000</v>
          </cell>
          <cell r="N826">
            <v>0</v>
          </cell>
          <cell r="O826">
            <v>0</v>
          </cell>
          <cell r="P826">
            <v>0</v>
          </cell>
          <cell r="Q826">
            <v>-10000</v>
          </cell>
          <cell r="R826">
            <v>0</v>
          </cell>
          <cell r="S826">
            <v>0</v>
          </cell>
          <cell r="T826" t="str">
            <v>2018- - -020-2188-21-RESERVE-FINA</v>
          </cell>
        </row>
        <row r="827">
          <cell r="A827" t="str">
            <v>21</v>
          </cell>
          <cell r="B827" t="str">
            <v>D</v>
          </cell>
          <cell r="C827" t="str">
            <v>R</v>
          </cell>
          <cell r="D827" t="str">
            <v>I</v>
          </cell>
          <cell r="E827" t="str">
            <v xml:space="preserve"> </v>
          </cell>
          <cell r="F827" t="str">
            <v xml:space="preserve"> </v>
          </cell>
          <cell r="G827" t="str">
            <v>211</v>
          </cell>
          <cell r="H827" t="str">
            <v>2188</v>
          </cell>
          <cell r="I827" t="str">
            <v>21</v>
          </cell>
          <cell r="J827" t="str">
            <v xml:space="preserve"> </v>
          </cell>
          <cell r="K827" t="str">
            <v>11</v>
          </cell>
          <cell r="L827" t="str">
            <v>2014</v>
          </cell>
          <cell r="M827">
            <v>0</v>
          </cell>
          <cell r="N827">
            <v>0</v>
          </cell>
          <cell r="O827">
            <v>0</v>
          </cell>
          <cell r="P827">
            <v>230</v>
          </cell>
          <cell r="Q827">
            <v>0</v>
          </cell>
          <cell r="R827">
            <v>229.5</v>
          </cell>
          <cell r="S827">
            <v>0</v>
          </cell>
          <cell r="T827" t="str">
            <v>2018- - -211-2188-21- -11</v>
          </cell>
        </row>
        <row r="828">
          <cell r="A828" t="str">
            <v>21</v>
          </cell>
          <cell r="B828" t="str">
            <v>D</v>
          </cell>
          <cell r="C828" t="str">
            <v>R</v>
          </cell>
          <cell r="D828" t="str">
            <v>I</v>
          </cell>
          <cell r="E828" t="str">
            <v xml:space="preserve"> </v>
          </cell>
          <cell r="F828" t="str">
            <v xml:space="preserve"> </v>
          </cell>
          <cell r="G828" t="str">
            <v>211</v>
          </cell>
          <cell r="H828" t="str">
            <v>2188</v>
          </cell>
          <cell r="I828" t="str">
            <v>21</v>
          </cell>
          <cell r="J828" t="str">
            <v xml:space="preserve"> </v>
          </cell>
          <cell r="K828" t="str">
            <v>29</v>
          </cell>
          <cell r="L828" t="str">
            <v>2015</v>
          </cell>
          <cell r="M828">
            <v>0</v>
          </cell>
          <cell r="N828">
            <v>65</v>
          </cell>
          <cell r="O828">
            <v>0</v>
          </cell>
          <cell r="P828">
            <v>65</v>
          </cell>
          <cell r="Q828">
            <v>0</v>
          </cell>
          <cell r="R828">
            <v>0</v>
          </cell>
          <cell r="S828">
            <v>0</v>
          </cell>
          <cell r="T828" t="str">
            <v>2018- - -211-2188-21- -29</v>
          </cell>
        </row>
        <row r="829">
          <cell r="A829" t="str">
            <v>21</v>
          </cell>
          <cell r="B829" t="str">
            <v>D</v>
          </cell>
          <cell r="C829" t="str">
            <v>R</v>
          </cell>
          <cell r="D829" t="str">
            <v>I</v>
          </cell>
          <cell r="E829" t="str">
            <v xml:space="preserve"> </v>
          </cell>
          <cell r="F829" t="str">
            <v xml:space="preserve"> </v>
          </cell>
          <cell r="G829" t="str">
            <v>211</v>
          </cell>
          <cell r="H829" t="str">
            <v>2188</v>
          </cell>
          <cell r="I829" t="str">
            <v>21</v>
          </cell>
          <cell r="J829" t="str">
            <v xml:space="preserve"> </v>
          </cell>
          <cell r="K829" t="str">
            <v>4</v>
          </cell>
          <cell r="L829" t="str">
            <v>2014</v>
          </cell>
          <cell r="M829">
            <v>0</v>
          </cell>
          <cell r="N829">
            <v>0</v>
          </cell>
          <cell r="O829">
            <v>0</v>
          </cell>
          <cell r="P829">
            <v>0</v>
          </cell>
          <cell r="Q829">
            <v>0</v>
          </cell>
          <cell r="R829">
            <v>921.57</v>
          </cell>
          <cell r="S829">
            <v>0</v>
          </cell>
          <cell r="T829" t="str">
            <v>2018- - -211-2188-21- -4</v>
          </cell>
        </row>
        <row r="830">
          <cell r="A830" t="str">
            <v>21</v>
          </cell>
          <cell r="B830" t="str">
            <v>D</v>
          </cell>
          <cell r="C830" t="str">
            <v>R</v>
          </cell>
          <cell r="D830" t="str">
            <v>I</v>
          </cell>
          <cell r="E830" t="str">
            <v xml:space="preserve"> </v>
          </cell>
          <cell r="F830" t="str">
            <v xml:space="preserve"> </v>
          </cell>
          <cell r="G830" t="str">
            <v>211</v>
          </cell>
          <cell r="H830" t="str">
            <v>2188</v>
          </cell>
          <cell r="I830" t="str">
            <v>21</v>
          </cell>
          <cell r="J830" t="str">
            <v xml:space="preserve"> </v>
          </cell>
          <cell r="K830" t="str">
            <v>5</v>
          </cell>
          <cell r="L830" t="str">
            <v>2014</v>
          </cell>
          <cell r="M830">
            <v>0</v>
          </cell>
          <cell r="N830">
            <v>450</v>
          </cell>
          <cell r="O830">
            <v>0</v>
          </cell>
          <cell r="P830">
            <v>450</v>
          </cell>
          <cell r="Q830">
            <v>0</v>
          </cell>
          <cell r="R830">
            <v>435.26</v>
          </cell>
          <cell r="S830">
            <v>0</v>
          </cell>
          <cell r="T830" t="str">
            <v>2018- - -211-2188-21- -5</v>
          </cell>
        </row>
        <row r="831">
          <cell r="A831" t="str">
            <v>21</v>
          </cell>
          <cell r="B831" t="str">
            <v>D</v>
          </cell>
          <cell r="C831" t="str">
            <v>R</v>
          </cell>
          <cell r="D831" t="str">
            <v>I</v>
          </cell>
          <cell r="E831" t="str">
            <v xml:space="preserve"> </v>
          </cell>
          <cell r="F831" t="str">
            <v xml:space="preserve"> </v>
          </cell>
          <cell r="G831" t="str">
            <v>211</v>
          </cell>
          <cell r="H831" t="str">
            <v>2188</v>
          </cell>
          <cell r="I831" t="str">
            <v>21</v>
          </cell>
          <cell r="J831" t="str">
            <v xml:space="preserve"> </v>
          </cell>
          <cell r="K831" t="str">
            <v>7</v>
          </cell>
          <cell r="L831" t="str">
            <v>2015</v>
          </cell>
          <cell r="M831">
            <v>0</v>
          </cell>
          <cell r="N831">
            <v>0</v>
          </cell>
          <cell r="O831">
            <v>569.80999999999995</v>
          </cell>
          <cell r="P831">
            <v>569.80999999999995</v>
          </cell>
          <cell r="Q831">
            <v>0</v>
          </cell>
          <cell r="R831">
            <v>569.79999999999995</v>
          </cell>
          <cell r="S831">
            <v>0</v>
          </cell>
          <cell r="T831" t="str">
            <v>2018- - -211-2188-21- -7</v>
          </cell>
        </row>
        <row r="832">
          <cell r="A832" t="str">
            <v>21</v>
          </cell>
          <cell r="B832" t="str">
            <v>D</v>
          </cell>
          <cell r="C832" t="str">
            <v>R</v>
          </cell>
          <cell r="D832" t="str">
            <v>I</v>
          </cell>
          <cell r="E832" t="str">
            <v xml:space="preserve"> </v>
          </cell>
          <cell r="F832" t="str">
            <v xml:space="preserve"> </v>
          </cell>
          <cell r="G832" t="str">
            <v>212</v>
          </cell>
          <cell r="H832" t="str">
            <v>2188</v>
          </cell>
          <cell r="I832" t="str">
            <v>21</v>
          </cell>
          <cell r="J832" t="str">
            <v xml:space="preserve"> </v>
          </cell>
          <cell r="K832" t="str">
            <v>28</v>
          </cell>
          <cell r="L832" t="str">
            <v>2014</v>
          </cell>
          <cell r="M832">
            <v>0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R832">
            <v>270.31</v>
          </cell>
          <cell r="S832">
            <v>0</v>
          </cell>
          <cell r="T832" t="str">
            <v>2018- - -212-2188-21- -28</v>
          </cell>
        </row>
        <row r="833">
          <cell r="A833" t="str">
            <v>21</v>
          </cell>
          <cell r="B833" t="str">
            <v>D</v>
          </cell>
          <cell r="C833" t="str">
            <v>R</v>
          </cell>
          <cell r="D833" t="str">
            <v>I</v>
          </cell>
          <cell r="E833" t="str">
            <v xml:space="preserve"> </v>
          </cell>
          <cell r="F833" t="str">
            <v xml:space="preserve"> </v>
          </cell>
          <cell r="G833" t="str">
            <v>212</v>
          </cell>
          <cell r="H833" t="str">
            <v>2188</v>
          </cell>
          <cell r="I833" t="str">
            <v>21</v>
          </cell>
          <cell r="J833" t="str">
            <v xml:space="preserve"> </v>
          </cell>
          <cell r="K833" t="str">
            <v>37</v>
          </cell>
          <cell r="L833" t="str">
            <v>2014</v>
          </cell>
          <cell r="M833">
            <v>0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R833">
            <v>121.96</v>
          </cell>
          <cell r="S833">
            <v>0</v>
          </cell>
          <cell r="T833" t="str">
            <v>2018- - -212-2188-21- -37</v>
          </cell>
        </row>
        <row r="834">
          <cell r="A834" t="str">
            <v>21</v>
          </cell>
          <cell r="B834" t="str">
            <v>D</v>
          </cell>
          <cell r="C834" t="str">
            <v>R</v>
          </cell>
          <cell r="D834" t="str">
            <v>I</v>
          </cell>
          <cell r="E834" t="str">
            <v xml:space="preserve"> </v>
          </cell>
          <cell r="F834" t="str">
            <v xml:space="preserve"> </v>
          </cell>
          <cell r="G834" t="str">
            <v>212</v>
          </cell>
          <cell r="H834" t="str">
            <v>2188</v>
          </cell>
          <cell r="I834" t="str">
            <v>21</v>
          </cell>
          <cell r="J834" t="str">
            <v xml:space="preserve"> </v>
          </cell>
          <cell r="K834" t="str">
            <v>37</v>
          </cell>
          <cell r="L834" t="str">
            <v>2015</v>
          </cell>
          <cell r="M834">
            <v>0</v>
          </cell>
          <cell r="N834">
            <v>119</v>
          </cell>
          <cell r="O834">
            <v>0</v>
          </cell>
          <cell r="P834">
            <v>119</v>
          </cell>
          <cell r="Q834">
            <v>0</v>
          </cell>
          <cell r="R834">
            <v>0</v>
          </cell>
          <cell r="S834">
            <v>0</v>
          </cell>
          <cell r="T834" t="str">
            <v>2018- - -212-2188-21- -37</v>
          </cell>
        </row>
        <row r="835">
          <cell r="A835" t="str">
            <v>21</v>
          </cell>
          <cell r="B835" t="str">
            <v>D</v>
          </cell>
          <cell r="C835" t="str">
            <v>R</v>
          </cell>
          <cell r="D835" t="str">
            <v>I</v>
          </cell>
          <cell r="E835" t="str">
            <v xml:space="preserve"> </v>
          </cell>
          <cell r="F835" t="str">
            <v xml:space="preserve"> </v>
          </cell>
          <cell r="G835" t="str">
            <v>213</v>
          </cell>
          <cell r="H835" t="str">
            <v>2188</v>
          </cell>
          <cell r="I835" t="str">
            <v>21</v>
          </cell>
          <cell r="J835" t="str">
            <v xml:space="preserve"> </v>
          </cell>
          <cell r="K835" t="str">
            <v>ECOL</v>
          </cell>
          <cell r="L835" t="str">
            <v>2015</v>
          </cell>
          <cell r="M835">
            <v>0</v>
          </cell>
          <cell r="N835">
            <v>195</v>
          </cell>
          <cell r="O835">
            <v>0</v>
          </cell>
          <cell r="P835">
            <v>195</v>
          </cell>
          <cell r="Q835">
            <v>0</v>
          </cell>
          <cell r="R835">
            <v>0</v>
          </cell>
          <cell r="S835">
            <v>0</v>
          </cell>
          <cell r="T835" t="str">
            <v>2018- - -213-2188-21- -ECOL</v>
          </cell>
        </row>
        <row r="836">
          <cell r="A836" t="str">
            <v>21</v>
          </cell>
          <cell r="B836" t="str">
            <v>D</v>
          </cell>
          <cell r="C836" t="str">
            <v>R</v>
          </cell>
          <cell r="D836" t="str">
            <v>I</v>
          </cell>
          <cell r="E836" t="str">
            <v xml:space="preserve"> </v>
          </cell>
          <cell r="F836" t="str">
            <v xml:space="preserve"> </v>
          </cell>
          <cell r="G836" t="str">
            <v>821</v>
          </cell>
          <cell r="H836" t="str">
            <v>2112</v>
          </cell>
          <cell r="I836" t="str">
            <v>21</v>
          </cell>
          <cell r="J836" t="str">
            <v xml:space="preserve"> </v>
          </cell>
          <cell r="K836" t="str">
            <v>EXTE</v>
          </cell>
          <cell r="L836" t="str">
            <v>2014</v>
          </cell>
          <cell r="M836">
            <v>0</v>
          </cell>
          <cell r="N836">
            <v>0</v>
          </cell>
          <cell r="O836">
            <v>0</v>
          </cell>
          <cell r="P836">
            <v>4500</v>
          </cell>
          <cell r="Q836">
            <v>0</v>
          </cell>
          <cell r="R836">
            <v>4354.3599999999997</v>
          </cell>
          <cell r="S836">
            <v>0</v>
          </cell>
          <cell r="T836" t="str">
            <v>2018- - -821-2112-21- -EXTE</v>
          </cell>
        </row>
        <row r="837">
          <cell r="A837" t="str">
            <v>21</v>
          </cell>
          <cell r="B837" t="str">
            <v>D</v>
          </cell>
          <cell r="C837" t="str">
            <v>R</v>
          </cell>
          <cell r="D837" t="str">
            <v>I</v>
          </cell>
          <cell r="E837" t="str">
            <v xml:space="preserve"> </v>
          </cell>
          <cell r="F837" t="str">
            <v xml:space="preserve"> </v>
          </cell>
          <cell r="G837" t="str">
            <v>824</v>
          </cell>
          <cell r="H837" t="str">
            <v>2111</v>
          </cell>
          <cell r="I837" t="str">
            <v>21</v>
          </cell>
          <cell r="J837" t="str">
            <v xml:space="preserve"> </v>
          </cell>
          <cell r="K837" t="str">
            <v>FONC</v>
          </cell>
          <cell r="L837" t="str">
            <v>2018</v>
          </cell>
          <cell r="M837">
            <v>0</v>
          </cell>
          <cell r="N837">
            <v>0</v>
          </cell>
          <cell r="O837">
            <v>2448</v>
          </cell>
          <cell r="P837">
            <v>2448</v>
          </cell>
          <cell r="Q837">
            <v>0</v>
          </cell>
          <cell r="R837">
            <v>0</v>
          </cell>
          <cell r="S837">
            <v>3714</v>
          </cell>
          <cell r="T837" t="str">
            <v>2018- - -824-2111-21- -FONC</v>
          </cell>
        </row>
        <row r="838">
          <cell r="A838" t="str">
            <v>21</v>
          </cell>
          <cell r="B838" t="str">
            <v>D</v>
          </cell>
          <cell r="C838" t="str">
            <v>R</v>
          </cell>
          <cell r="D838" t="str">
            <v>I</v>
          </cell>
          <cell r="E838" t="str">
            <v xml:space="preserve"> </v>
          </cell>
          <cell r="F838" t="str">
            <v xml:space="preserve"> </v>
          </cell>
          <cell r="G838" t="str">
            <v>824</v>
          </cell>
          <cell r="H838" t="str">
            <v>2188</v>
          </cell>
          <cell r="I838" t="str">
            <v>21</v>
          </cell>
          <cell r="J838" t="str">
            <v xml:space="preserve"> </v>
          </cell>
          <cell r="K838" t="str">
            <v>URBA</v>
          </cell>
          <cell r="L838" t="str">
            <v>2018</v>
          </cell>
          <cell r="M838">
            <v>0</v>
          </cell>
          <cell r="N838">
            <v>1000</v>
          </cell>
          <cell r="O838">
            <v>0</v>
          </cell>
          <cell r="P838">
            <v>1000</v>
          </cell>
          <cell r="Q838">
            <v>0</v>
          </cell>
          <cell r="R838">
            <v>0</v>
          </cell>
          <cell r="S838">
            <v>0</v>
          </cell>
          <cell r="T838" t="str">
            <v>2018- - -824-2188-21- -URBA</v>
          </cell>
        </row>
        <row r="839">
          <cell r="A839" t="str">
            <v>21</v>
          </cell>
          <cell r="B839" t="str">
            <v>D</v>
          </cell>
          <cell r="C839" t="str">
            <v>R</v>
          </cell>
          <cell r="D839" t="str">
            <v>I</v>
          </cell>
          <cell r="E839" t="str">
            <v xml:space="preserve"> </v>
          </cell>
          <cell r="F839" t="str">
            <v>02GI004</v>
          </cell>
          <cell r="G839" t="str">
            <v>321</v>
          </cell>
          <cell r="H839" t="str">
            <v>21318</v>
          </cell>
          <cell r="I839" t="str">
            <v>21</v>
          </cell>
          <cell r="J839" t="str">
            <v xml:space="preserve"> </v>
          </cell>
          <cell r="K839" t="str">
            <v>FONC</v>
          </cell>
          <cell r="L839" t="str">
            <v>2014</v>
          </cell>
          <cell r="M839">
            <v>0</v>
          </cell>
          <cell r="N839">
            <v>0</v>
          </cell>
          <cell r="O839">
            <v>91165.1</v>
          </cell>
          <cell r="P839">
            <v>91165.1</v>
          </cell>
          <cell r="Q839">
            <v>0</v>
          </cell>
          <cell r="R839">
            <v>0</v>
          </cell>
          <cell r="S839">
            <v>0</v>
          </cell>
          <cell r="T839" t="str">
            <v>2018- -02GI004-321-21318-21- -FONC</v>
          </cell>
        </row>
        <row r="840">
          <cell r="A840" t="str">
            <v>21</v>
          </cell>
          <cell r="B840" t="str">
            <v>D</v>
          </cell>
          <cell r="C840" t="str">
            <v>R</v>
          </cell>
          <cell r="D840" t="str">
            <v>I</v>
          </cell>
          <cell r="E840" t="str">
            <v xml:space="preserve"> </v>
          </cell>
          <cell r="F840" t="str">
            <v>03HD001</v>
          </cell>
          <cell r="G840" t="str">
            <v>824</v>
          </cell>
          <cell r="H840" t="str">
            <v>2184</v>
          </cell>
          <cell r="I840" t="str">
            <v>21</v>
          </cell>
          <cell r="J840" t="str">
            <v>GSN</v>
          </cell>
          <cell r="K840" t="str">
            <v>BATI</v>
          </cell>
          <cell r="L840" t="str">
            <v>2014</v>
          </cell>
          <cell r="M840">
            <v>0</v>
          </cell>
          <cell r="N840">
            <v>0</v>
          </cell>
          <cell r="O840">
            <v>1049.1300000000001</v>
          </cell>
          <cell r="P840">
            <v>1049.1300000000001</v>
          </cell>
          <cell r="Q840">
            <v>0</v>
          </cell>
          <cell r="R840">
            <v>0</v>
          </cell>
          <cell r="S840">
            <v>0</v>
          </cell>
          <cell r="T840" t="str">
            <v>2018- -03HD001-824-2184-21-GSN-BATI</v>
          </cell>
        </row>
        <row r="841">
          <cell r="A841" t="str">
            <v>21</v>
          </cell>
          <cell r="B841" t="str">
            <v>D</v>
          </cell>
          <cell r="C841" t="str">
            <v>R</v>
          </cell>
          <cell r="D841" t="str">
            <v>I</v>
          </cell>
          <cell r="E841" t="str">
            <v xml:space="preserve"> </v>
          </cell>
          <cell r="F841" t="str">
            <v>06DA005</v>
          </cell>
          <cell r="G841" t="str">
            <v>024</v>
          </cell>
          <cell r="H841" t="str">
            <v>2188</v>
          </cell>
          <cell r="I841" t="str">
            <v>21</v>
          </cell>
          <cell r="J841" t="str">
            <v xml:space="preserve"> </v>
          </cell>
          <cell r="K841" t="str">
            <v>DEA</v>
          </cell>
          <cell r="L841" t="str">
            <v>2017</v>
          </cell>
          <cell r="M841">
            <v>0</v>
          </cell>
          <cell r="N841">
            <v>0</v>
          </cell>
          <cell r="O841">
            <v>2999.64</v>
          </cell>
          <cell r="P841">
            <v>2999.64</v>
          </cell>
          <cell r="Q841">
            <v>0</v>
          </cell>
          <cell r="R841">
            <v>2999.64</v>
          </cell>
          <cell r="S841">
            <v>0</v>
          </cell>
          <cell r="T841" t="str">
            <v>2018- -06DA005-024-2188-21- -DEA</v>
          </cell>
        </row>
        <row r="842">
          <cell r="A842" t="str">
            <v>21</v>
          </cell>
          <cell r="B842" t="str">
            <v>D</v>
          </cell>
          <cell r="C842" t="str">
            <v>R</v>
          </cell>
          <cell r="D842" t="str">
            <v>I</v>
          </cell>
          <cell r="E842" t="str">
            <v xml:space="preserve"> </v>
          </cell>
          <cell r="F842" t="str">
            <v>10FA001</v>
          </cell>
          <cell r="G842" t="str">
            <v>020</v>
          </cell>
          <cell r="H842" t="str">
            <v>2183</v>
          </cell>
          <cell r="I842" t="str">
            <v>21</v>
          </cell>
          <cell r="J842" t="str">
            <v xml:space="preserve"> </v>
          </cell>
          <cell r="K842" t="str">
            <v>DSI</v>
          </cell>
          <cell r="L842" t="str">
            <v>2014</v>
          </cell>
          <cell r="M842">
            <v>0</v>
          </cell>
          <cell r="N842">
            <v>0</v>
          </cell>
          <cell r="O842">
            <v>684.12</v>
          </cell>
          <cell r="P842">
            <v>684.12</v>
          </cell>
          <cell r="Q842">
            <v>0</v>
          </cell>
          <cell r="R842">
            <v>0</v>
          </cell>
          <cell r="S842">
            <v>0</v>
          </cell>
          <cell r="T842" t="str">
            <v>2018- -10FA001-020-2183-21- -DSI</v>
          </cell>
        </row>
        <row r="843">
          <cell r="A843" t="str">
            <v>21</v>
          </cell>
          <cell r="B843" t="str">
            <v>D</v>
          </cell>
          <cell r="C843" t="str">
            <v>R</v>
          </cell>
          <cell r="D843" t="str">
            <v>I</v>
          </cell>
          <cell r="E843" t="str">
            <v xml:space="preserve"> </v>
          </cell>
          <cell r="F843" t="str">
            <v>10PU001</v>
          </cell>
          <cell r="G843" t="str">
            <v>824</v>
          </cell>
          <cell r="H843" t="str">
            <v>2138</v>
          </cell>
          <cell r="I843" t="str">
            <v>21</v>
          </cell>
          <cell r="J843" t="str">
            <v xml:space="preserve"> </v>
          </cell>
          <cell r="K843" t="str">
            <v>FONC</v>
          </cell>
          <cell r="L843" t="str">
            <v>2014</v>
          </cell>
          <cell r="M843">
            <v>0</v>
          </cell>
          <cell r="N843">
            <v>0</v>
          </cell>
          <cell r="O843">
            <v>2000</v>
          </cell>
          <cell r="P843">
            <v>2000</v>
          </cell>
          <cell r="Q843">
            <v>0</v>
          </cell>
          <cell r="R843">
            <v>0</v>
          </cell>
          <cell r="S843">
            <v>0</v>
          </cell>
          <cell r="T843" t="str">
            <v>2018- -10PU001-824-2138-21- -FONC</v>
          </cell>
        </row>
        <row r="844">
          <cell r="A844" t="str">
            <v>21</v>
          </cell>
          <cell r="B844" t="str">
            <v>D</v>
          </cell>
          <cell r="C844" t="str">
            <v>R</v>
          </cell>
          <cell r="D844" t="str">
            <v>I</v>
          </cell>
          <cell r="E844" t="str">
            <v xml:space="preserve"> </v>
          </cell>
          <cell r="F844" t="str">
            <v>11FA001</v>
          </cell>
          <cell r="G844" t="str">
            <v>020</v>
          </cell>
          <cell r="H844" t="str">
            <v>2183</v>
          </cell>
          <cell r="I844" t="str">
            <v>21</v>
          </cell>
          <cell r="J844" t="str">
            <v xml:space="preserve"> </v>
          </cell>
          <cell r="K844" t="str">
            <v>DSI</v>
          </cell>
          <cell r="L844" t="str">
            <v>2014</v>
          </cell>
          <cell r="M844">
            <v>0</v>
          </cell>
          <cell r="N844">
            <v>0</v>
          </cell>
          <cell r="O844">
            <v>3521.02</v>
          </cell>
          <cell r="P844">
            <v>3521.02</v>
          </cell>
          <cell r="Q844">
            <v>0</v>
          </cell>
          <cell r="R844">
            <v>0</v>
          </cell>
          <cell r="S844">
            <v>0</v>
          </cell>
          <cell r="T844" t="str">
            <v>2018- -11FA001-020-2183-21- -DSI</v>
          </cell>
        </row>
        <row r="845">
          <cell r="A845" t="str">
            <v>21</v>
          </cell>
          <cell r="B845" t="str">
            <v>D</v>
          </cell>
          <cell r="C845" t="str">
            <v>R</v>
          </cell>
          <cell r="D845" t="str">
            <v>I</v>
          </cell>
          <cell r="E845" t="str">
            <v xml:space="preserve"> </v>
          </cell>
          <cell r="F845" t="str">
            <v>11RG001</v>
          </cell>
          <cell r="G845" t="str">
            <v>020</v>
          </cell>
          <cell r="H845" t="str">
            <v>2135</v>
          </cell>
          <cell r="I845" t="str">
            <v>21</v>
          </cell>
          <cell r="J845" t="str">
            <v xml:space="preserve"> </v>
          </cell>
          <cell r="K845" t="str">
            <v>ACHA</v>
          </cell>
          <cell r="L845" t="str">
            <v>2017</v>
          </cell>
          <cell r="M845">
            <v>10000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 t="str">
            <v>2018- -11RG001-020-2135-21- -ACHA</v>
          </cell>
        </row>
        <row r="846">
          <cell r="A846" t="str">
            <v>21</v>
          </cell>
          <cell r="B846" t="str">
            <v>D</v>
          </cell>
          <cell r="C846" t="str">
            <v>R</v>
          </cell>
          <cell r="D846" t="str">
            <v>I</v>
          </cell>
          <cell r="E846" t="str">
            <v xml:space="preserve"> </v>
          </cell>
          <cell r="F846" t="str">
            <v>11RG001</v>
          </cell>
          <cell r="G846" t="str">
            <v>020</v>
          </cell>
          <cell r="H846" t="str">
            <v>2135</v>
          </cell>
          <cell r="I846" t="str">
            <v>21</v>
          </cell>
          <cell r="J846" t="str">
            <v xml:space="preserve"> </v>
          </cell>
          <cell r="K846" t="str">
            <v>BIBL</v>
          </cell>
          <cell r="L846" t="str">
            <v>2018</v>
          </cell>
          <cell r="M846">
            <v>12500</v>
          </cell>
          <cell r="N846">
            <v>0</v>
          </cell>
          <cell r="O846">
            <v>0</v>
          </cell>
          <cell r="P846">
            <v>12500</v>
          </cell>
          <cell r="Q846">
            <v>0</v>
          </cell>
          <cell r="R846">
            <v>0</v>
          </cell>
          <cell r="S846">
            <v>0</v>
          </cell>
          <cell r="T846" t="str">
            <v>2018- -11RG001-020-2135-21- -BIBL</v>
          </cell>
        </row>
        <row r="847">
          <cell r="A847" t="str">
            <v>21</v>
          </cell>
          <cell r="B847" t="str">
            <v>D</v>
          </cell>
          <cell r="C847" t="str">
            <v>R</v>
          </cell>
          <cell r="D847" t="str">
            <v>I</v>
          </cell>
          <cell r="E847" t="str">
            <v xml:space="preserve"> </v>
          </cell>
          <cell r="F847" t="str">
            <v>11RG001</v>
          </cell>
          <cell r="G847" t="str">
            <v>020</v>
          </cell>
          <cell r="H847" t="str">
            <v>2145</v>
          </cell>
          <cell r="I847" t="str">
            <v>21</v>
          </cell>
          <cell r="J847" t="str">
            <v>FORAD</v>
          </cell>
          <cell r="K847" t="str">
            <v>BATI</v>
          </cell>
          <cell r="L847" t="str">
            <v>2014</v>
          </cell>
          <cell r="M847">
            <v>200000</v>
          </cell>
          <cell r="N847">
            <v>106000</v>
          </cell>
          <cell r="O847">
            <v>4903.6000000000004</v>
          </cell>
          <cell r="P847">
            <v>310903.59999999998</v>
          </cell>
          <cell r="Q847">
            <v>0</v>
          </cell>
          <cell r="R847">
            <v>280720.17</v>
          </cell>
          <cell r="S847">
            <v>0</v>
          </cell>
          <cell r="T847" t="str">
            <v>2018- -11RG001-020-2145-21-FORAD-BATI</v>
          </cell>
        </row>
        <row r="848">
          <cell r="A848" t="str">
            <v>21</v>
          </cell>
          <cell r="B848" t="str">
            <v>D</v>
          </cell>
          <cell r="C848" t="str">
            <v>R</v>
          </cell>
          <cell r="D848" t="str">
            <v>I</v>
          </cell>
          <cell r="E848" t="str">
            <v xml:space="preserve"> </v>
          </cell>
          <cell r="F848" t="str">
            <v>11RG001</v>
          </cell>
          <cell r="G848" t="str">
            <v>020</v>
          </cell>
          <cell r="H848" t="str">
            <v>2145</v>
          </cell>
          <cell r="I848" t="str">
            <v>21</v>
          </cell>
          <cell r="J848" t="str">
            <v>FORAD</v>
          </cell>
          <cell r="K848" t="str">
            <v>COMM</v>
          </cell>
          <cell r="L848" t="str">
            <v>2014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996</v>
          </cell>
          <cell r="S848">
            <v>0</v>
          </cell>
          <cell r="T848" t="str">
            <v>2018- -11RG001-020-2145-21-FORAD-COMM</v>
          </cell>
        </row>
        <row r="849">
          <cell r="A849" t="str">
            <v>21</v>
          </cell>
          <cell r="B849" t="str">
            <v>D</v>
          </cell>
          <cell r="C849" t="str">
            <v>R</v>
          </cell>
          <cell r="D849" t="str">
            <v>I</v>
          </cell>
          <cell r="E849" t="str">
            <v xml:space="preserve"> </v>
          </cell>
          <cell r="F849" t="str">
            <v>11RG001</v>
          </cell>
          <cell r="G849" t="str">
            <v>020</v>
          </cell>
          <cell r="H849" t="str">
            <v>2145</v>
          </cell>
          <cell r="I849" t="str">
            <v>21</v>
          </cell>
          <cell r="J849" t="str">
            <v>PICHARD</v>
          </cell>
          <cell r="K849" t="str">
            <v>DSI</v>
          </cell>
          <cell r="L849" t="str">
            <v>2014</v>
          </cell>
          <cell r="M849">
            <v>0</v>
          </cell>
          <cell r="N849">
            <v>-2632.88</v>
          </cell>
          <cell r="O849">
            <v>2632.88</v>
          </cell>
          <cell r="P849">
            <v>0</v>
          </cell>
          <cell r="Q849">
            <v>0</v>
          </cell>
          <cell r="R849">
            <v>0</v>
          </cell>
          <cell r="S849">
            <v>0</v>
          </cell>
          <cell r="T849" t="str">
            <v>2018- -11RG001-020-2145-21-PICHARD-DSI</v>
          </cell>
        </row>
        <row r="850">
          <cell r="A850" t="str">
            <v>21</v>
          </cell>
          <cell r="B850" t="str">
            <v>D</v>
          </cell>
          <cell r="C850" t="str">
            <v>R</v>
          </cell>
          <cell r="D850" t="str">
            <v>I</v>
          </cell>
          <cell r="E850" t="str">
            <v xml:space="preserve"> </v>
          </cell>
          <cell r="F850" t="str">
            <v>11RG001</v>
          </cell>
          <cell r="G850" t="str">
            <v>020</v>
          </cell>
          <cell r="H850" t="str">
            <v>2145</v>
          </cell>
          <cell r="I850" t="str">
            <v>21</v>
          </cell>
          <cell r="J850" t="str">
            <v>FORAD</v>
          </cell>
          <cell r="K850" t="str">
            <v>PADM</v>
          </cell>
          <cell r="L850" t="str">
            <v>2015</v>
          </cell>
          <cell r="M850">
            <v>0</v>
          </cell>
          <cell r="N850">
            <v>0</v>
          </cell>
          <cell r="O850">
            <v>3439.65</v>
          </cell>
          <cell r="P850">
            <v>8983.65</v>
          </cell>
          <cell r="Q850">
            <v>0</v>
          </cell>
          <cell r="R850">
            <v>6499.03</v>
          </cell>
          <cell r="S850">
            <v>0</v>
          </cell>
          <cell r="T850" t="str">
            <v>2018- -11RG001-020-2145-21-FORAD-PADM</v>
          </cell>
        </row>
        <row r="851">
          <cell r="A851" t="str">
            <v>21</v>
          </cell>
          <cell r="B851" t="str">
            <v>D</v>
          </cell>
          <cell r="C851" t="str">
            <v>R</v>
          </cell>
          <cell r="D851" t="str">
            <v>I</v>
          </cell>
          <cell r="E851" t="str">
            <v xml:space="preserve"> </v>
          </cell>
          <cell r="F851" t="str">
            <v>11RG001</v>
          </cell>
          <cell r="G851" t="str">
            <v>020</v>
          </cell>
          <cell r="H851" t="str">
            <v>2145</v>
          </cell>
          <cell r="I851" t="str">
            <v>21</v>
          </cell>
          <cell r="J851" t="str">
            <v>FORAD</v>
          </cell>
          <cell r="K851" t="str">
            <v>PADM</v>
          </cell>
          <cell r="L851" t="str">
            <v>2016</v>
          </cell>
          <cell r="M851">
            <v>0</v>
          </cell>
          <cell r="N851">
            <v>0</v>
          </cell>
          <cell r="O851">
            <v>2502.2199999999998</v>
          </cell>
          <cell r="P851">
            <v>2502.2199999999998</v>
          </cell>
          <cell r="Q851">
            <v>0</v>
          </cell>
          <cell r="R851">
            <v>108</v>
          </cell>
          <cell r="S851">
            <v>0</v>
          </cell>
          <cell r="T851" t="str">
            <v>2018- -11RG001-020-2145-21-FORAD-PADM</v>
          </cell>
        </row>
        <row r="852">
          <cell r="A852" t="str">
            <v>21</v>
          </cell>
          <cell r="B852" t="str">
            <v>D</v>
          </cell>
          <cell r="C852" t="str">
            <v>R</v>
          </cell>
          <cell r="D852" t="str">
            <v>I</v>
          </cell>
          <cell r="E852" t="str">
            <v xml:space="preserve"> </v>
          </cell>
          <cell r="F852" t="str">
            <v>11RG001</v>
          </cell>
          <cell r="G852" t="str">
            <v>020</v>
          </cell>
          <cell r="H852" t="str">
            <v>2145</v>
          </cell>
          <cell r="I852" t="str">
            <v>21</v>
          </cell>
          <cell r="J852" t="str">
            <v>FORAD</v>
          </cell>
          <cell r="K852" t="str">
            <v>PADM</v>
          </cell>
          <cell r="L852" t="str">
            <v>2017</v>
          </cell>
          <cell r="M852">
            <v>0</v>
          </cell>
          <cell r="N852">
            <v>0</v>
          </cell>
          <cell r="O852">
            <v>2502.2199999999998</v>
          </cell>
          <cell r="P852">
            <v>2502.2199999999998</v>
          </cell>
          <cell r="Q852">
            <v>0</v>
          </cell>
          <cell r="R852">
            <v>0</v>
          </cell>
          <cell r="S852">
            <v>0</v>
          </cell>
          <cell r="T852" t="str">
            <v>2018- -11RG001-020-2145-21-FORAD-PADM</v>
          </cell>
        </row>
        <row r="853">
          <cell r="A853" t="str">
            <v>21</v>
          </cell>
          <cell r="B853" t="str">
            <v>D</v>
          </cell>
          <cell r="C853" t="str">
            <v>R</v>
          </cell>
          <cell r="D853" t="str">
            <v>I</v>
          </cell>
          <cell r="E853" t="str">
            <v xml:space="preserve"> </v>
          </cell>
          <cell r="F853" t="str">
            <v>11RG001</v>
          </cell>
          <cell r="G853" t="str">
            <v>020</v>
          </cell>
          <cell r="H853" t="str">
            <v>21533</v>
          </cell>
          <cell r="I853" t="str">
            <v>21</v>
          </cell>
          <cell r="J853" t="str">
            <v xml:space="preserve"> </v>
          </cell>
          <cell r="K853" t="str">
            <v>DSI</v>
          </cell>
          <cell r="L853" t="str">
            <v>2018</v>
          </cell>
          <cell r="M853">
            <v>147800</v>
          </cell>
          <cell r="N853">
            <v>0</v>
          </cell>
          <cell r="O853">
            <v>0</v>
          </cell>
          <cell r="P853">
            <v>147800</v>
          </cell>
          <cell r="Q853">
            <v>0</v>
          </cell>
          <cell r="R853">
            <v>0</v>
          </cell>
          <cell r="S853">
            <v>0</v>
          </cell>
          <cell r="T853" t="str">
            <v>2018- -11RG001-020-21533-21- -DSI</v>
          </cell>
        </row>
        <row r="854">
          <cell r="A854" t="str">
            <v>21</v>
          </cell>
          <cell r="B854" t="str">
            <v>D</v>
          </cell>
          <cell r="C854" t="str">
            <v>R</v>
          </cell>
          <cell r="D854" t="str">
            <v>I</v>
          </cell>
          <cell r="E854" t="str">
            <v xml:space="preserve"> </v>
          </cell>
          <cell r="F854" t="str">
            <v>11RG001</v>
          </cell>
          <cell r="G854" t="str">
            <v>020</v>
          </cell>
          <cell r="H854" t="str">
            <v>2183</v>
          </cell>
          <cell r="I854" t="str">
            <v>21</v>
          </cell>
          <cell r="J854" t="str">
            <v xml:space="preserve"> </v>
          </cell>
          <cell r="K854" t="str">
            <v>DSI</v>
          </cell>
          <cell r="L854" t="str">
            <v>2016</v>
          </cell>
          <cell r="M854">
            <v>115000</v>
          </cell>
          <cell r="N854">
            <v>0</v>
          </cell>
          <cell r="O854">
            <v>0</v>
          </cell>
          <cell r="P854">
            <v>115000</v>
          </cell>
          <cell r="Q854">
            <v>0</v>
          </cell>
          <cell r="R854">
            <v>0</v>
          </cell>
          <cell r="S854">
            <v>0</v>
          </cell>
          <cell r="T854" t="str">
            <v>2018- -11RG001-020-2183-21- -DSI</v>
          </cell>
        </row>
        <row r="855">
          <cell r="A855" t="str">
            <v>21</v>
          </cell>
          <cell r="B855" t="str">
            <v>D</v>
          </cell>
          <cell r="C855" t="str">
            <v>R</v>
          </cell>
          <cell r="D855" t="str">
            <v>I</v>
          </cell>
          <cell r="E855" t="str">
            <v xml:space="preserve"> </v>
          </cell>
          <cell r="F855" t="str">
            <v>11RG001</v>
          </cell>
          <cell r="G855" t="str">
            <v>020</v>
          </cell>
          <cell r="H855" t="str">
            <v>2183</v>
          </cell>
          <cell r="I855" t="str">
            <v>21</v>
          </cell>
          <cell r="J855" t="str">
            <v xml:space="preserve"> </v>
          </cell>
          <cell r="K855" t="str">
            <v>DSI</v>
          </cell>
          <cell r="L855" t="str">
            <v>2017</v>
          </cell>
          <cell r="M855">
            <v>887944</v>
          </cell>
          <cell r="N855">
            <v>-40000</v>
          </cell>
          <cell r="O855">
            <v>0</v>
          </cell>
          <cell r="P855">
            <v>847944</v>
          </cell>
          <cell r="Q855">
            <v>0</v>
          </cell>
          <cell r="R855">
            <v>146125.56</v>
          </cell>
          <cell r="S855">
            <v>0</v>
          </cell>
          <cell r="T855" t="str">
            <v>2018- -11RG001-020-2183-21- -DSI</v>
          </cell>
        </row>
        <row r="856">
          <cell r="A856" t="str">
            <v>21</v>
          </cell>
          <cell r="B856" t="str">
            <v>D</v>
          </cell>
          <cell r="C856" t="str">
            <v>R</v>
          </cell>
          <cell r="D856" t="str">
            <v>I</v>
          </cell>
          <cell r="E856" t="str">
            <v xml:space="preserve"> </v>
          </cell>
          <cell r="F856" t="str">
            <v>11RG001</v>
          </cell>
          <cell r="G856" t="str">
            <v>020</v>
          </cell>
          <cell r="H856" t="str">
            <v>2183</v>
          </cell>
          <cell r="I856" t="str">
            <v>21</v>
          </cell>
          <cell r="J856" t="str">
            <v xml:space="preserve"> </v>
          </cell>
          <cell r="K856" t="str">
            <v>DSI</v>
          </cell>
          <cell r="L856" t="str">
            <v>2018</v>
          </cell>
          <cell r="M856">
            <v>447750</v>
          </cell>
          <cell r="N856">
            <v>-2300</v>
          </cell>
          <cell r="O856">
            <v>281068.87</v>
          </cell>
          <cell r="P856">
            <v>726518.87</v>
          </cell>
          <cell r="Q856">
            <v>0</v>
          </cell>
          <cell r="R856">
            <v>255019.27</v>
          </cell>
          <cell r="S856">
            <v>26049.599999999999</v>
          </cell>
          <cell r="T856" t="str">
            <v>2018- -11RG001-020-2183-21- -DSI</v>
          </cell>
        </row>
        <row r="857">
          <cell r="A857" t="str">
            <v>21</v>
          </cell>
          <cell r="B857" t="str">
            <v>D</v>
          </cell>
          <cell r="C857" t="str">
            <v>R</v>
          </cell>
          <cell r="D857" t="str">
            <v>I</v>
          </cell>
          <cell r="E857" t="str">
            <v xml:space="preserve"> </v>
          </cell>
          <cell r="F857" t="str">
            <v>11RG001</v>
          </cell>
          <cell r="G857" t="str">
            <v>020</v>
          </cell>
          <cell r="H857" t="str">
            <v>2183</v>
          </cell>
          <cell r="I857" t="str">
            <v>21</v>
          </cell>
          <cell r="J857" t="str">
            <v>DIVERS</v>
          </cell>
          <cell r="K857" t="str">
            <v>PADM</v>
          </cell>
          <cell r="L857" t="str">
            <v>2017</v>
          </cell>
          <cell r="M857">
            <v>1000000</v>
          </cell>
          <cell r="N857">
            <v>0</v>
          </cell>
          <cell r="O857">
            <v>0</v>
          </cell>
          <cell r="P857">
            <v>1000000</v>
          </cell>
          <cell r="Q857">
            <v>0</v>
          </cell>
          <cell r="R857">
            <v>2316.0500000000002</v>
          </cell>
          <cell r="S857">
            <v>0</v>
          </cell>
          <cell r="T857" t="str">
            <v>2018- -11RG001-020-2183-21-DIVERS-PADM</v>
          </cell>
        </row>
        <row r="858">
          <cell r="A858" t="str">
            <v>21</v>
          </cell>
          <cell r="B858" t="str">
            <v>D</v>
          </cell>
          <cell r="C858" t="str">
            <v>R</v>
          </cell>
          <cell r="D858" t="str">
            <v>I</v>
          </cell>
          <cell r="E858" t="str">
            <v xml:space="preserve"> </v>
          </cell>
          <cell r="F858" t="str">
            <v>11RG001</v>
          </cell>
          <cell r="G858" t="str">
            <v>020</v>
          </cell>
          <cell r="H858" t="str">
            <v>2183</v>
          </cell>
          <cell r="I858" t="str">
            <v>21</v>
          </cell>
          <cell r="J858" t="str">
            <v>DIVERS</v>
          </cell>
          <cell r="K858" t="str">
            <v>PADM</v>
          </cell>
          <cell r="L858" t="str">
            <v>2018</v>
          </cell>
          <cell r="M858">
            <v>0</v>
          </cell>
          <cell r="N858">
            <v>0</v>
          </cell>
          <cell r="O858">
            <v>1643.95</v>
          </cell>
          <cell r="P858">
            <v>1643.95</v>
          </cell>
          <cell r="Q858">
            <v>0</v>
          </cell>
          <cell r="R858">
            <v>4798.2</v>
          </cell>
          <cell r="S858">
            <v>1643.95</v>
          </cell>
          <cell r="T858" t="str">
            <v>2018- -11RG001-020-2183-21-DIVERS-PADM</v>
          </cell>
        </row>
        <row r="859">
          <cell r="A859" t="str">
            <v>21</v>
          </cell>
          <cell r="B859" t="str">
            <v>D</v>
          </cell>
          <cell r="C859" t="str">
            <v>R</v>
          </cell>
          <cell r="D859" t="str">
            <v>I</v>
          </cell>
          <cell r="E859" t="str">
            <v xml:space="preserve"> </v>
          </cell>
          <cell r="F859" t="str">
            <v>11RG001</v>
          </cell>
          <cell r="G859" t="str">
            <v>020</v>
          </cell>
          <cell r="H859" t="str">
            <v>2184</v>
          </cell>
          <cell r="I859" t="str">
            <v>21</v>
          </cell>
          <cell r="J859" t="str">
            <v xml:space="preserve"> </v>
          </cell>
          <cell r="K859" t="str">
            <v>ACHA</v>
          </cell>
          <cell r="L859" t="str">
            <v>2014</v>
          </cell>
          <cell r="M859">
            <v>0</v>
          </cell>
          <cell r="N859">
            <v>3500</v>
          </cell>
          <cell r="O859">
            <v>0</v>
          </cell>
          <cell r="P859">
            <v>3500</v>
          </cell>
          <cell r="Q859">
            <v>0</v>
          </cell>
          <cell r="R859">
            <v>3280.2</v>
          </cell>
          <cell r="S859">
            <v>0</v>
          </cell>
          <cell r="T859" t="str">
            <v>2018- -11RG001-020-2184-21- -ACHA</v>
          </cell>
        </row>
        <row r="860">
          <cell r="A860" t="str">
            <v>21</v>
          </cell>
          <cell r="B860" t="str">
            <v>D</v>
          </cell>
          <cell r="C860" t="str">
            <v>R</v>
          </cell>
          <cell r="D860" t="str">
            <v>I</v>
          </cell>
          <cell r="E860" t="str">
            <v xml:space="preserve"> </v>
          </cell>
          <cell r="F860" t="str">
            <v>11RG001</v>
          </cell>
          <cell r="G860" t="str">
            <v>020</v>
          </cell>
          <cell r="H860" t="str">
            <v>2184</v>
          </cell>
          <cell r="I860" t="str">
            <v>21</v>
          </cell>
          <cell r="J860" t="str">
            <v xml:space="preserve"> </v>
          </cell>
          <cell r="K860" t="str">
            <v>ACHA</v>
          </cell>
          <cell r="L860" t="str">
            <v>2017</v>
          </cell>
          <cell r="M860">
            <v>412000</v>
          </cell>
          <cell r="N860">
            <v>0</v>
          </cell>
          <cell r="O860">
            <v>0</v>
          </cell>
          <cell r="P860">
            <v>79000</v>
          </cell>
          <cell r="Q860">
            <v>0</v>
          </cell>
          <cell r="R860">
            <v>5038.8</v>
          </cell>
          <cell r="S860">
            <v>0</v>
          </cell>
          <cell r="T860" t="str">
            <v>2018- -11RG001-020-2184-21- -ACHA</v>
          </cell>
        </row>
        <row r="861">
          <cell r="A861" t="str">
            <v>21</v>
          </cell>
          <cell r="B861" t="str">
            <v>D</v>
          </cell>
          <cell r="C861" t="str">
            <v>R</v>
          </cell>
          <cell r="D861" t="str">
            <v>I</v>
          </cell>
          <cell r="E861" t="str">
            <v xml:space="preserve"> </v>
          </cell>
          <cell r="F861" t="str">
            <v>11RG001</v>
          </cell>
          <cell r="G861" t="str">
            <v>020</v>
          </cell>
          <cell r="H861" t="str">
            <v>2184</v>
          </cell>
          <cell r="I861" t="str">
            <v>21</v>
          </cell>
          <cell r="J861" t="str">
            <v xml:space="preserve"> </v>
          </cell>
          <cell r="K861" t="str">
            <v>ACHA</v>
          </cell>
          <cell r="L861" t="str">
            <v>2018</v>
          </cell>
          <cell r="M861">
            <v>0</v>
          </cell>
          <cell r="N861">
            <v>0</v>
          </cell>
          <cell r="O861">
            <v>132959.5</v>
          </cell>
          <cell r="P861">
            <v>132959.5</v>
          </cell>
          <cell r="Q861">
            <v>0</v>
          </cell>
          <cell r="R861">
            <v>36448.39</v>
          </cell>
          <cell r="S861">
            <v>97617.7</v>
          </cell>
          <cell r="T861" t="str">
            <v>2018- -11RG001-020-2184-21- -ACHA</v>
          </cell>
        </row>
        <row r="862">
          <cell r="A862" t="str">
            <v>21</v>
          </cell>
          <cell r="B862" t="str">
            <v>D</v>
          </cell>
          <cell r="C862" t="str">
            <v>R</v>
          </cell>
          <cell r="D862" t="str">
            <v>I</v>
          </cell>
          <cell r="E862" t="str">
            <v xml:space="preserve"> </v>
          </cell>
          <cell r="F862" t="str">
            <v>11RG001</v>
          </cell>
          <cell r="G862" t="str">
            <v>020</v>
          </cell>
          <cell r="H862" t="str">
            <v>2184</v>
          </cell>
          <cell r="I862" t="str">
            <v>21</v>
          </cell>
          <cell r="J862" t="str">
            <v>FORAD</v>
          </cell>
          <cell r="K862" t="str">
            <v>ACHA</v>
          </cell>
          <cell r="L862" t="str">
            <v>2014</v>
          </cell>
          <cell r="M862">
            <v>0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R862">
            <v>34944.15</v>
          </cell>
          <cell r="S862">
            <v>0</v>
          </cell>
          <cell r="T862" t="str">
            <v>2018- -11RG001-020-2184-21-FORAD-ACHA</v>
          </cell>
        </row>
        <row r="863">
          <cell r="A863" t="str">
            <v>21</v>
          </cell>
          <cell r="B863" t="str">
            <v>D</v>
          </cell>
          <cell r="C863" t="str">
            <v>R</v>
          </cell>
          <cell r="D863" t="str">
            <v>I</v>
          </cell>
          <cell r="E863" t="str">
            <v xml:space="preserve"> </v>
          </cell>
          <cell r="F863" t="str">
            <v>11RG001</v>
          </cell>
          <cell r="G863" t="str">
            <v>020</v>
          </cell>
          <cell r="H863" t="str">
            <v>2184</v>
          </cell>
          <cell r="I863" t="str">
            <v>21</v>
          </cell>
          <cell r="J863" t="str">
            <v>FORAD</v>
          </cell>
          <cell r="K863" t="str">
            <v>ACHA</v>
          </cell>
          <cell r="L863" t="str">
            <v>2015</v>
          </cell>
          <cell r="M863">
            <v>0</v>
          </cell>
          <cell r="N863">
            <v>0</v>
          </cell>
          <cell r="O863">
            <v>2583.3200000000002</v>
          </cell>
          <cell r="P863">
            <v>2583.3200000000002</v>
          </cell>
          <cell r="Q863">
            <v>0</v>
          </cell>
          <cell r="R863">
            <v>2593.7199999999998</v>
          </cell>
          <cell r="S863">
            <v>0</v>
          </cell>
          <cell r="T863" t="str">
            <v>2018- -11RG001-020-2184-21-FORAD-ACHA</v>
          </cell>
        </row>
        <row r="864">
          <cell r="A864" t="str">
            <v>21</v>
          </cell>
          <cell r="B864" t="str">
            <v>D</v>
          </cell>
          <cell r="C864" t="str">
            <v>R</v>
          </cell>
          <cell r="D864" t="str">
            <v>I</v>
          </cell>
          <cell r="E864" t="str">
            <v xml:space="preserve"> </v>
          </cell>
          <cell r="F864" t="str">
            <v>11RG001</v>
          </cell>
          <cell r="G864" t="str">
            <v>020</v>
          </cell>
          <cell r="H864" t="str">
            <v>2184</v>
          </cell>
          <cell r="I864" t="str">
            <v>21</v>
          </cell>
          <cell r="J864" t="str">
            <v xml:space="preserve"> </v>
          </cell>
          <cell r="K864" t="str">
            <v>PADM</v>
          </cell>
          <cell r="L864" t="str">
            <v>2016</v>
          </cell>
          <cell r="M864">
            <v>200000</v>
          </cell>
          <cell r="N864">
            <v>0</v>
          </cell>
          <cell r="O864">
            <v>0</v>
          </cell>
          <cell r="P864">
            <v>200000</v>
          </cell>
          <cell r="Q864">
            <v>0</v>
          </cell>
          <cell r="R864">
            <v>0</v>
          </cell>
          <cell r="S864">
            <v>0</v>
          </cell>
          <cell r="T864" t="str">
            <v>2018- -11RG001-020-2184-21- -PADM</v>
          </cell>
        </row>
        <row r="865">
          <cell r="A865" t="str">
            <v>21</v>
          </cell>
          <cell r="B865" t="str">
            <v>D</v>
          </cell>
          <cell r="C865" t="str">
            <v>R</v>
          </cell>
          <cell r="D865" t="str">
            <v>I</v>
          </cell>
          <cell r="E865" t="str">
            <v xml:space="preserve"> </v>
          </cell>
          <cell r="F865" t="str">
            <v>11RG001</v>
          </cell>
          <cell r="G865" t="str">
            <v>020</v>
          </cell>
          <cell r="H865" t="str">
            <v>2184</v>
          </cell>
          <cell r="I865" t="str">
            <v>21</v>
          </cell>
          <cell r="J865" t="str">
            <v xml:space="preserve"> </v>
          </cell>
          <cell r="K865" t="str">
            <v>PADM</v>
          </cell>
          <cell r="L865" t="str">
            <v>2018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1596</v>
          </cell>
          <cell r="S865">
            <v>0</v>
          </cell>
          <cell r="T865" t="str">
            <v>2018- -11RG001-020-2184-21- -PADM</v>
          </cell>
        </row>
        <row r="866">
          <cell r="A866" t="str">
            <v>21</v>
          </cell>
          <cell r="B866" t="str">
            <v>D</v>
          </cell>
          <cell r="C866" t="str">
            <v>R</v>
          </cell>
          <cell r="D866" t="str">
            <v>I</v>
          </cell>
          <cell r="E866" t="str">
            <v xml:space="preserve"> </v>
          </cell>
          <cell r="F866" t="str">
            <v>11RG001</v>
          </cell>
          <cell r="G866" t="str">
            <v>020</v>
          </cell>
          <cell r="H866" t="str">
            <v>2188</v>
          </cell>
          <cell r="I866" t="str">
            <v>21</v>
          </cell>
          <cell r="J866" t="str">
            <v xml:space="preserve"> </v>
          </cell>
          <cell r="K866" t="str">
            <v>ACHA</v>
          </cell>
          <cell r="L866" t="str">
            <v>2014</v>
          </cell>
          <cell r="M866">
            <v>0</v>
          </cell>
          <cell r="N866">
            <v>600</v>
          </cell>
          <cell r="O866">
            <v>0</v>
          </cell>
          <cell r="P866">
            <v>600</v>
          </cell>
          <cell r="Q866">
            <v>0</v>
          </cell>
          <cell r="R866">
            <v>568.98</v>
          </cell>
          <cell r="S866">
            <v>0</v>
          </cell>
          <cell r="T866" t="str">
            <v>2018- -11RG001-020-2188-21- -ACHA</v>
          </cell>
        </row>
        <row r="867">
          <cell r="A867" t="str">
            <v>21</v>
          </cell>
          <cell r="B867" t="str">
            <v>D</v>
          </cell>
          <cell r="C867" t="str">
            <v>R</v>
          </cell>
          <cell r="D867" t="str">
            <v>I</v>
          </cell>
          <cell r="E867" t="str">
            <v xml:space="preserve"> </v>
          </cell>
          <cell r="F867" t="str">
            <v>11RG001</v>
          </cell>
          <cell r="G867" t="str">
            <v>020</v>
          </cell>
          <cell r="H867" t="str">
            <v>2188</v>
          </cell>
          <cell r="I867" t="str">
            <v>21</v>
          </cell>
          <cell r="J867" t="str">
            <v xml:space="preserve"> </v>
          </cell>
          <cell r="K867" t="str">
            <v>ACHA</v>
          </cell>
          <cell r="L867" t="str">
            <v>2017</v>
          </cell>
          <cell r="M867">
            <v>20000</v>
          </cell>
          <cell r="N867">
            <v>0</v>
          </cell>
          <cell r="O867">
            <v>0</v>
          </cell>
          <cell r="P867">
            <v>0</v>
          </cell>
          <cell r="Q867">
            <v>0</v>
          </cell>
          <cell r="R867">
            <v>143.63999999999999</v>
          </cell>
          <cell r="S867">
            <v>0</v>
          </cell>
          <cell r="T867" t="str">
            <v>2018- -11RG001-020-2188-21- -ACHA</v>
          </cell>
        </row>
        <row r="868">
          <cell r="A868" t="str">
            <v>21</v>
          </cell>
          <cell r="B868" t="str">
            <v>D</v>
          </cell>
          <cell r="C868" t="str">
            <v>R</v>
          </cell>
          <cell r="D868" t="str">
            <v>I</v>
          </cell>
          <cell r="E868" t="str">
            <v xml:space="preserve"> </v>
          </cell>
          <cell r="F868" t="str">
            <v>11RG001</v>
          </cell>
          <cell r="G868" t="str">
            <v>020</v>
          </cell>
          <cell r="H868" t="str">
            <v>2188</v>
          </cell>
          <cell r="I868" t="str">
            <v>21</v>
          </cell>
          <cell r="J868" t="str">
            <v xml:space="preserve"> </v>
          </cell>
          <cell r="K868" t="str">
            <v>COMM</v>
          </cell>
          <cell r="L868" t="str">
            <v>2017</v>
          </cell>
          <cell r="M868">
            <v>32000</v>
          </cell>
          <cell r="N868">
            <v>0</v>
          </cell>
          <cell r="O868">
            <v>0</v>
          </cell>
          <cell r="P868">
            <v>32000</v>
          </cell>
          <cell r="Q868">
            <v>0</v>
          </cell>
          <cell r="R868">
            <v>828</v>
          </cell>
          <cell r="S868">
            <v>0</v>
          </cell>
          <cell r="T868" t="str">
            <v>2018- -11RG001-020-2188-21- -COMM</v>
          </cell>
        </row>
        <row r="869">
          <cell r="A869" t="str">
            <v>21</v>
          </cell>
          <cell r="B869" t="str">
            <v>D</v>
          </cell>
          <cell r="C869" t="str">
            <v>R</v>
          </cell>
          <cell r="D869" t="str">
            <v>I</v>
          </cell>
          <cell r="E869" t="str">
            <v xml:space="preserve"> </v>
          </cell>
          <cell r="F869" t="str">
            <v>11RG001</v>
          </cell>
          <cell r="G869" t="str">
            <v>020</v>
          </cell>
          <cell r="H869" t="str">
            <v>2188</v>
          </cell>
          <cell r="I869" t="str">
            <v>21</v>
          </cell>
          <cell r="J869" t="str">
            <v xml:space="preserve"> </v>
          </cell>
          <cell r="K869" t="str">
            <v>PADM</v>
          </cell>
          <cell r="L869" t="str">
            <v>2017</v>
          </cell>
          <cell r="M869">
            <v>400000</v>
          </cell>
          <cell r="N869">
            <v>0</v>
          </cell>
          <cell r="O869">
            <v>200000</v>
          </cell>
          <cell r="P869">
            <v>600000</v>
          </cell>
          <cell r="Q869">
            <v>0</v>
          </cell>
          <cell r="R869">
            <v>4409.1099999999997</v>
          </cell>
          <cell r="S869">
            <v>0</v>
          </cell>
          <cell r="T869" t="str">
            <v>2018- -11RG001-020-2188-21- -PADM</v>
          </cell>
        </row>
        <row r="870">
          <cell r="A870" t="str">
            <v>21</v>
          </cell>
          <cell r="B870" t="str">
            <v>D</v>
          </cell>
          <cell r="C870" t="str">
            <v>R</v>
          </cell>
          <cell r="D870" t="str">
            <v>I</v>
          </cell>
          <cell r="E870" t="str">
            <v xml:space="preserve"> </v>
          </cell>
          <cell r="F870" t="str">
            <v>11RG001</v>
          </cell>
          <cell r="G870" t="str">
            <v>020</v>
          </cell>
          <cell r="H870" t="str">
            <v>2188</v>
          </cell>
          <cell r="I870" t="str">
            <v>21</v>
          </cell>
          <cell r="J870" t="str">
            <v xml:space="preserve"> </v>
          </cell>
          <cell r="K870" t="str">
            <v>PADM</v>
          </cell>
          <cell r="L870" t="str">
            <v>2018</v>
          </cell>
          <cell r="M870">
            <v>0</v>
          </cell>
          <cell r="N870">
            <v>0</v>
          </cell>
          <cell r="O870">
            <v>291033</v>
          </cell>
          <cell r="P870">
            <v>291033</v>
          </cell>
          <cell r="Q870">
            <v>0</v>
          </cell>
          <cell r="R870">
            <v>0</v>
          </cell>
          <cell r="S870">
            <v>291033</v>
          </cell>
          <cell r="T870" t="str">
            <v>2018- -11RG001-020-2188-21- -PADM</v>
          </cell>
        </row>
        <row r="871">
          <cell r="A871" t="str">
            <v>21</v>
          </cell>
          <cell r="B871" t="str">
            <v>D</v>
          </cell>
          <cell r="C871" t="str">
            <v>R</v>
          </cell>
          <cell r="D871" t="str">
            <v>I</v>
          </cell>
          <cell r="E871" t="str">
            <v xml:space="preserve"> </v>
          </cell>
          <cell r="F871" t="str">
            <v>12AA002</v>
          </cell>
          <cell r="G871" t="str">
            <v>020</v>
          </cell>
          <cell r="H871" t="str">
            <v>2188</v>
          </cell>
          <cell r="I871" t="str">
            <v>21</v>
          </cell>
          <cell r="J871" t="str">
            <v xml:space="preserve"> </v>
          </cell>
          <cell r="K871" t="str">
            <v>BATI</v>
          </cell>
          <cell r="L871" t="str">
            <v>2014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110.99</v>
          </cell>
          <cell r="S871">
            <v>0</v>
          </cell>
          <cell r="T871" t="str">
            <v>2018- -12AA002-020-2188-21- -BATI</v>
          </cell>
        </row>
        <row r="872">
          <cell r="A872" t="str">
            <v>21</v>
          </cell>
          <cell r="B872" t="str">
            <v>D</v>
          </cell>
          <cell r="C872" t="str">
            <v>R</v>
          </cell>
          <cell r="D872" t="str">
            <v>I</v>
          </cell>
          <cell r="E872" t="str">
            <v xml:space="preserve"> </v>
          </cell>
          <cell r="F872" t="str">
            <v>12AA002</v>
          </cell>
          <cell r="G872" t="str">
            <v>212</v>
          </cell>
          <cell r="H872" t="str">
            <v>2188</v>
          </cell>
          <cell r="I872" t="str">
            <v>21</v>
          </cell>
          <cell r="J872" t="str">
            <v xml:space="preserve"> </v>
          </cell>
          <cell r="K872" t="str">
            <v>BATI</v>
          </cell>
          <cell r="L872" t="str">
            <v>2014</v>
          </cell>
          <cell r="M872">
            <v>0</v>
          </cell>
          <cell r="N872">
            <v>0</v>
          </cell>
          <cell r="O872">
            <v>514.27</v>
          </cell>
          <cell r="P872">
            <v>514.27</v>
          </cell>
          <cell r="Q872">
            <v>0</v>
          </cell>
          <cell r="R872">
            <v>0</v>
          </cell>
          <cell r="S872">
            <v>0</v>
          </cell>
          <cell r="T872" t="str">
            <v>2018- -12AA002-212-2188-21- -BATI</v>
          </cell>
        </row>
        <row r="873">
          <cell r="A873" t="str">
            <v>21</v>
          </cell>
          <cell r="B873" t="str">
            <v>D</v>
          </cell>
          <cell r="C873" t="str">
            <v>R</v>
          </cell>
          <cell r="D873" t="str">
            <v>I</v>
          </cell>
          <cell r="E873" t="str">
            <v xml:space="preserve"> </v>
          </cell>
          <cell r="F873" t="str">
            <v>12AA002</v>
          </cell>
          <cell r="G873" t="str">
            <v>321</v>
          </cell>
          <cell r="H873" t="str">
            <v>2188</v>
          </cell>
          <cell r="I873" t="str">
            <v>21</v>
          </cell>
          <cell r="J873" t="str">
            <v xml:space="preserve"> </v>
          </cell>
          <cell r="K873" t="str">
            <v>BATI</v>
          </cell>
          <cell r="L873" t="str">
            <v>2014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1777.14</v>
          </cell>
          <cell r="S873">
            <v>0</v>
          </cell>
          <cell r="T873" t="str">
            <v>2018- -12AA002-321-2188-21- -BATI</v>
          </cell>
        </row>
        <row r="874">
          <cell r="A874" t="str">
            <v>21</v>
          </cell>
          <cell r="B874" t="str">
            <v>D</v>
          </cell>
          <cell r="C874" t="str">
            <v>R</v>
          </cell>
          <cell r="D874" t="str">
            <v>I</v>
          </cell>
          <cell r="E874" t="str">
            <v xml:space="preserve"> </v>
          </cell>
          <cell r="F874" t="str">
            <v>12AA002</v>
          </cell>
          <cell r="G874" t="str">
            <v>422</v>
          </cell>
          <cell r="H874" t="str">
            <v>2188</v>
          </cell>
          <cell r="I874" t="str">
            <v>21</v>
          </cell>
          <cell r="J874" t="str">
            <v xml:space="preserve"> </v>
          </cell>
          <cell r="K874" t="str">
            <v>BATI</v>
          </cell>
          <cell r="L874" t="str">
            <v>2014</v>
          </cell>
          <cell r="M874">
            <v>0</v>
          </cell>
          <cell r="N874">
            <v>0</v>
          </cell>
          <cell r="O874">
            <v>2125.46</v>
          </cell>
          <cell r="P874">
            <v>2125.46</v>
          </cell>
          <cell r="Q874">
            <v>0</v>
          </cell>
          <cell r="R874">
            <v>0</v>
          </cell>
          <cell r="S874">
            <v>0</v>
          </cell>
          <cell r="T874" t="str">
            <v>2018- -12AA002-422-2188-21- -BATI</v>
          </cell>
        </row>
        <row r="875">
          <cell r="A875" t="str">
            <v>21</v>
          </cell>
          <cell r="B875" t="str">
            <v>D</v>
          </cell>
          <cell r="C875" t="str">
            <v>R</v>
          </cell>
          <cell r="D875" t="str">
            <v>I</v>
          </cell>
          <cell r="E875" t="str">
            <v xml:space="preserve"> </v>
          </cell>
          <cell r="F875" t="str">
            <v>12FA002</v>
          </cell>
          <cell r="G875" t="str">
            <v>020</v>
          </cell>
          <cell r="H875" t="str">
            <v>2183</v>
          </cell>
          <cell r="I875" t="str">
            <v>21</v>
          </cell>
          <cell r="J875" t="str">
            <v xml:space="preserve"> </v>
          </cell>
          <cell r="K875" t="str">
            <v>DSI</v>
          </cell>
          <cell r="L875" t="str">
            <v>2014</v>
          </cell>
          <cell r="M875">
            <v>0</v>
          </cell>
          <cell r="N875">
            <v>0</v>
          </cell>
          <cell r="O875">
            <v>499.42</v>
          </cell>
          <cell r="P875">
            <v>499.42</v>
          </cell>
          <cell r="Q875">
            <v>0</v>
          </cell>
          <cell r="R875">
            <v>0</v>
          </cell>
          <cell r="S875">
            <v>0</v>
          </cell>
          <cell r="T875" t="str">
            <v>2018- -12FA002-020-2183-21- -DSI</v>
          </cell>
        </row>
        <row r="876">
          <cell r="A876" t="str">
            <v>21</v>
          </cell>
          <cell r="B876" t="str">
            <v>D</v>
          </cell>
          <cell r="C876" t="str">
            <v>R</v>
          </cell>
          <cell r="D876" t="str">
            <v>I</v>
          </cell>
          <cell r="E876" t="str">
            <v xml:space="preserve"> </v>
          </cell>
          <cell r="F876" t="str">
            <v>12ST001</v>
          </cell>
          <cell r="G876" t="str">
            <v>824</v>
          </cell>
          <cell r="H876" t="str">
            <v>2118</v>
          </cell>
          <cell r="I876" t="str">
            <v>21</v>
          </cell>
          <cell r="J876" t="str">
            <v xml:space="preserve"> </v>
          </cell>
          <cell r="K876" t="str">
            <v>FONC</v>
          </cell>
          <cell r="L876" t="str">
            <v>2014</v>
          </cell>
          <cell r="M876">
            <v>0</v>
          </cell>
          <cell r="N876">
            <v>0</v>
          </cell>
          <cell r="O876">
            <v>24515.38</v>
          </cell>
          <cell r="P876">
            <v>24515.38</v>
          </cell>
          <cell r="Q876">
            <v>0</v>
          </cell>
          <cell r="R876">
            <v>23056.7</v>
          </cell>
          <cell r="S876">
            <v>0</v>
          </cell>
          <cell r="T876" t="str">
            <v>2018- -12ST001-824-2118-21- -FONC</v>
          </cell>
        </row>
        <row r="877">
          <cell r="A877" t="str">
            <v>21</v>
          </cell>
          <cell r="B877" t="str">
            <v>D</v>
          </cell>
          <cell r="C877" t="str">
            <v>R</v>
          </cell>
          <cell r="D877" t="str">
            <v>I</v>
          </cell>
          <cell r="E877" t="str">
            <v xml:space="preserve"> </v>
          </cell>
          <cell r="F877" t="str">
            <v>12ST001</v>
          </cell>
          <cell r="G877" t="str">
            <v>824</v>
          </cell>
          <cell r="H877" t="str">
            <v>2118</v>
          </cell>
          <cell r="I877" t="str">
            <v>21</v>
          </cell>
          <cell r="J877" t="str">
            <v xml:space="preserve"> </v>
          </cell>
          <cell r="K877" t="str">
            <v>FONC</v>
          </cell>
          <cell r="L877" t="str">
            <v>2015</v>
          </cell>
          <cell r="M877">
            <v>0</v>
          </cell>
          <cell r="N877">
            <v>0</v>
          </cell>
          <cell r="O877">
            <v>2106.48</v>
          </cell>
          <cell r="P877">
            <v>2106.48</v>
          </cell>
          <cell r="Q877">
            <v>0</v>
          </cell>
          <cell r="R877">
            <v>1817.3</v>
          </cell>
          <cell r="S877">
            <v>0</v>
          </cell>
          <cell r="T877" t="str">
            <v>2018- -12ST001-824-2118-21- -FONC</v>
          </cell>
        </row>
        <row r="878">
          <cell r="A878" t="str">
            <v>21</v>
          </cell>
          <cell r="B878" t="str">
            <v>D</v>
          </cell>
          <cell r="C878" t="str">
            <v>R</v>
          </cell>
          <cell r="D878" t="str">
            <v>I</v>
          </cell>
          <cell r="E878" t="str">
            <v xml:space="preserve"> </v>
          </cell>
          <cell r="F878" t="str">
            <v>12ST001</v>
          </cell>
          <cell r="G878" t="str">
            <v>824</v>
          </cell>
          <cell r="H878" t="str">
            <v>2138</v>
          </cell>
          <cell r="I878" t="str">
            <v>21</v>
          </cell>
          <cell r="J878" t="str">
            <v xml:space="preserve"> </v>
          </cell>
          <cell r="K878" t="str">
            <v>FONC</v>
          </cell>
          <cell r="L878" t="str">
            <v>2014</v>
          </cell>
          <cell r="M878">
            <v>0</v>
          </cell>
          <cell r="N878">
            <v>0</v>
          </cell>
          <cell r="O878">
            <v>216736</v>
          </cell>
          <cell r="P878">
            <v>216736</v>
          </cell>
          <cell r="Q878">
            <v>0</v>
          </cell>
          <cell r="R878">
            <v>174156</v>
          </cell>
          <cell r="S878">
            <v>0</v>
          </cell>
          <cell r="T878" t="str">
            <v>2018- -12ST001-824-2138-21- -FONC</v>
          </cell>
        </row>
        <row r="879">
          <cell r="A879" t="str">
            <v>21</v>
          </cell>
          <cell r="B879" t="str">
            <v>D</v>
          </cell>
          <cell r="C879" t="str">
            <v>R</v>
          </cell>
          <cell r="D879" t="str">
            <v>I</v>
          </cell>
          <cell r="E879" t="str">
            <v xml:space="preserve"> </v>
          </cell>
          <cell r="F879" t="str">
            <v>12ST001</v>
          </cell>
          <cell r="G879" t="str">
            <v>824</v>
          </cell>
          <cell r="H879" t="str">
            <v>2138</v>
          </cell>
          <cell r="I879" t="str">
            <v>21</v>
          </cell>
          <cell r="J879" t="str">
            <v xml:space="preserve"> </v>
          </cell>
          <cell r="K879" t="str">
            <v>FONC</v>
          </cell>
          <cell r="L879" t="str">
            <v>2015</v>
          </cell>
          <cell r="M879">
            <v>0</v>
          </cell>
          <cell r="N879">
            <v>0</v>
          </cell>
          <cell r="O879">
            <v>4780</v>
          </cell>
          <cell r="P879">
            <v>4780</v>
          </cell>
          <cell r="Q879">
            <v>0</v>
          </cell>
          <cell r="R879">
            <v>3915.9</v>
          </cell>
          <cell r="S879">
            <v>0</v>
          </cell>
          <cell r="T879" t="str">
            <v>2018- -12ST001-824-2138-21- -FONC</v>
          </cell>
        </row>
        <row r="880">
          <cell r="A880" t="str">
            <v>21</v>
          </cell>
          <cell r="B880" t="str">
            <v>D</v>
          </cell>
          <cell r="C880" t="str">
            <v>R</v>
          </cell>
          <cell r="D880" t="str">
            <v>I</v>
          </cell>
          <cell r="E880" t="str">
            <v xml:space="preserve"> </v>
          </cell>
          <cell r="F880" t="str">
            <v>12ST001</v>
          </cell>
          <cell r="G880" t="str">
            <v>824</v>
          </cell>
          <cell r="H880" t="str">
            <v>2138</v>
          </cell>
          <cell r="I880" t="str">
            <v>21</v>
          </cell>
          <cell r="J880" t="str">
            <v xml:space="preserve"> </v>
          </cell>
          <cell r="K880" t="str">
            <v>FONC</v>
          </cell>
          <cell r="L880" t="str">
            <v>2016</v>
          </cell>
          <cell r="M880">
            <v>0</v>
          </cell>
          <cell r="N880">
            <v>0</v>
          </cell>
          <cell r="O880">
            <v>936</v>
          </cell>
          <cell r="P880">
            <v>936</v>
          </cell>
          <cell r="Q880">
            <v>0</v>
          </cell>
          <cell r="R880">
            <v>0</v>
          </cell>
          <cell r="S880">
            <v>0</v>
          </cell>
          <cell r="T880" t="str">
            <v>2018- -12ST001-824-2138-21- -FONC</v>
          </cell>
        </row>
        <row r="881">
          <cell r="A881" t="str">
            <v>21</v>
          </cell>
          <cell r="B881" t="str">
            <v>D</v>
          </cell>
          <cell r="C881" t="str">
            <v>R</v>
          </cell>
          <cell r="D881" t="str">
            <v>I</v>
          </cell>
          <cell r="E881" t="str">
            <v xml:space="preserve"> </v>
          </cell>
          <cell r="F881" t="str">
            <v>12ST001</v>
          </cell>
          <cell r="G881" t="str">
            <v>824</v>
          </cell>
          <cell r="H881" t="str">
            <v>2138</v>
          </cell>
          <cell r="I881" t="str">
            <v>21</v>
          </cell>
          <cell r="J881" t="str">
            <v xml:space="preserve"> </v>
          </cell>
          <cell r="K881" t="str">
            <v>FONC</v>
          </cell>
          <cell r="L881" t="str">
            <v>2017</v>
          </cell>
          <cell r="M881">
            <v>0</v>
          </cell>
          <cell r="N881">
            <v>0</v>
          </cell>
          <cell r="O881">
            <v>936</v>
          </cell>
          <cell r="P881">
            <v>936</v>
          </cell>
          <cell r="Q881">
            <v>0</v>
          </cell>
          <cell r="R881">
            <v>0</v>
          </cell>
          <cell r="S881">
            <v>0</v>
          </cell>
          <cell r="T881" t="str">
            <v>2018- -12ST001-824-2138-21- -FONC</v>
          </cell>
        </row>
        <row r="882">
          <cell r="A882" t="str">
            <v>21</v>
          </cell>
          <cell r="B882" t="str">
            <v>D</v>
          </cell>
          <cell r="C882" t="str">
            <v>R</v>
          </cell>
          <cell r="D882" t="str">
            <v>I</v>
          </cell>
          <cell r="E882" t="str">
            <v xml:space="preserve"> </v>
          </cell>
          <cell r="F882" t="str">
            <v>13AA008</v>
          </cell>
          <cell r="G882" t="str">
            <v>020</v>
          </cell>
          <cell r="H882" t="str">
            <v>2188</v>
          </cell>
          <cell r="I882" t="str">
            <v>21</v>
          </cell>
          <cell r="J882" t="str">
            <v xml:space="preserve"> </v>
          </cell>
          <cell r="K882" t="str">
            <v>BATI</v>
          </cell>
          <cell r="L882" t="str">
            <v>2014</v>
          </cell>
          <cell r="M882">
            <v>0</v>
          </cell>
          <cell r="N882">
            <v>0</v>
          </cell>
          <cell r="O882">
            <v>3218.39</v>
          </cell>
          <cell r="P882">
            <v>3218.39</v>
          </cell>
          <cell r="Q882">
            <v>0</v>
          </cell>
          <cell r="R882">
            <v>3982.11</v>
          </cell>
          <cell r="S882">
            <v>0</v>
          </cell>
          <cell r="T882" t="str">
            <v>2018- -13AA008-020-2188-21- -BATI</v>
          </cell>
        </row>
        <row r="883">
          <cell r="A883" t="str">
            <v>21</v>
          </cell>
          <cell r="B883" t="str">
            <v>D</v>
          </cell>
          <cell r="C883" t="str">
            <v>R</v>
          </cell>
          <cell r="D883" t="str">
            <v>I</v>
          </cell>
          <cell r="E883" t="str">
            <v xml:space="preserve"> </v>
          </cell>
          <cell r="F883" t="str">
            <v>13AA008</v>
          </cell>
          <cell r="G883" t="str">
            <v>211</v>
          </cell>
          <cell r="H883" t="str">
            <v>2188</v>
          </cell>
          <cell r="I883" t="str">
            <v>21</v>
          </cell>
          <cell r="J883" t="str">
            <v xml:space="preserve"> </v>
          </cell>
          <cell r="K883" t="str">
            <v>BATI</v>
          </cell>
          <cell r="L883" t="str">
            <v>2014</v>
          </cell>
          <cell r="M883">
            <v>0</v>
          </cell>
          <cell r="N883">
            <v>0</v>
          </cell>
          <cell r="O883">
            <v>666.41</v>
          </cell>
          <cell r="P883">
            <v>666.41</v>
          </cell>
          <cell r="Q883">
            <v>0</v>
          </cell>
          <cell r="R883">
            <v>666.41</v>
          </cell>
          <cell r="S883">
            <v>0</v>
          </cell>
          <cell r="T883" t="str">
            <v>2018- -13AA008-211-2188-21- -BATI</v>
          </cell>
        </row>
        <row r="884">
          <cell r="A884" t="str">
            <v>21</v>
          </cell>
          <cell r="B884" t="str">
            <v>D</v>
          </cell>
          <cell r="C884" t="str">
            <v>R</v>
          </cell>
          <cell r="D884" t="str">
            <v>I</v>
          </cell>
          <cell r="E884" t="str">
            <v xml:space="preserve"> </v>
          </cell>
          <cell r="F884" t="str">
            <v>13AA008</v>
          </cell>
          <cell r="G884" t="str">
            <v>212</v>
          </cell>
          <cell r="H884" t="str">
            <v>2188</v>
          </cell>
          <cell r="I884" t="str">
            <v>21</v>
          </cell>
          <cell r="J884" t="str">
            <v xml:space="preserve"> </v>
          </cell>
          <cell r="K884" t="str">
            <v>BATI</v>
          </cell>
          <cell r="L884" t="str">
            <v>2014</v>
          </cell>
          <cell r="M884">
            <v>0</v>
          </cell>
          <cell r="N884">
            <v>0</v>
          </cell>
          <cell r="O884">
            <v>1372.59</v>
          </cell>
          <cell r="P884">
            <v>1372.59</v>
          </cell>
          <cell r="Q884">
            <v>0</v>
          </cell>
          <cell r="R884">
            <v>1372.59</v>
          </cell>
          <cell r="S884">
            <v>0</v>
          </cell>
          <cell r="T884" t="str">
            <v>2018- -13AA008-212-2188-21- -BATI</v>
          </cell>
        </row>
        <row r="885">
          <cell r="A885" t="str">
            <v>21</v>
          </cell>
          <cell r="B885" t="str">
            <v>D</v>
          </cell>
          <cell r="C885" t="str">
            <v>R</v>
          </cell>
          <cell r="D885" t="str">
            <v>I</v>
          </cell>
          <cell r="E885" t="str">
            <v xml:space="preserve"> </v>
          </cell>
          <cell r="F885" t="str">
            <v>13AA008</v>
          </cell>
          <cell r="G885" t="str">
            <v>213</v>
          </cell>
          <cell r="H885" t="str">
            <v>2188</v>
          </cell>
          <cell r="I885" t="str">
            <v>21</v>
          </cell>
          <cell r="J885" t="str">
            <v xml:space="preserve"> </v>
          </cell>
          <cell r="K885" t="str">
            <v>BATI</v>
          </cell>
          <cell r="L885" t="str">
            <v>2014</v>
          </cell>
          <cell r="M885">
            <v>0</v>
          </cell>
          <cell r="N885">
            <v>0</v>
          </cell>
          <cell r="O885">
            <v>49.99</v>
          </cell>
          <cell r="P885">
            <v>49.99</v>
          </cell>
          <cell r="Q885">
            <v>0</v>
          </cell>
          <cell r="R885">
            <v>49.99</v>
          </cell>
          <cell r="S885">
            <v>0</v>
          </cell>
          <cell r="T885" t="str">
            <v>2018- -13AA008-213-2188-21- -BATI</v>
          </cell>
        </row>
        <row r="886">
          <cell r="A886" t="str">
            <v>21</v>
          </cell>
          <cell r="B886" t="str">
            <v>D</v>
          </cell>
          <cell r="C886" t="str">
            <v>R</v>
          </cell>
          <cell r="D886" t="str">
            <v>I</v>
          </cell>
          <cell r="E886" t="str">
            <v xml:space="preserve"> </v>
          </cell>
          <cell r="F886" t="str">
            <v>13AA008</v>
          </cell>
          <cell r="G886" t="str">
            <v>30</v>
          </cell>
          <cell r="H886" t="str">
            <v>2188</v>
          </cell>
          <cell r="I886" t="str">
            <v>21</v>
          </cell>
          <cell r="J886" t="str">
            <v xml:space="preserve"> </v>
          </cell>
          <cell r="K886" t="str">
            <v>BATI</v>
          </cell>
          <cell r="L886" t="str">
            <v>2014</v>
          </cell>
          <cell r="M886">
            <v>0</v>
          </cell>
          <cell r="N886">
            <v>0</v>
          </cell>
          <cell r="O886">
            <v>99.99</v>
          </cell>
          <cell r="P886">
            <v>99.99</v>
          </cell>
          <cell r="Q886">
            <v>0</v>
          </cell>
          <cell r="R886">
            <v>99.99</v>
          </cell>
          <cell r="S886">
            <v>0</v>
          </cell>
          <cell r="T886" t="str">
            <v>2018- -13AA008-30-2188-21- -BATI</v>
          </cell>
        </row>
        <row r="887">
          <cell r="A887" t="str">
            <v>21</v>
          </cell>
          <cell r="B887" t="str">
            <v>D</v>
          </cell>
          <cell r="C887" t="str">
            <v>R</v>
          </cell>
          <cell r="D887" t="str">
            <v>I</v>
          </cell>
          <cell r="E887" t="str">
            <v xml:space="preserve"> </v>
          </cell>
          <cell r="F887" t="str">
            <v>13AA008</v>
          </cell>
          <cell r="G887" t="str">
            <v>311</v>
          </cell>
          <cell r="H887" t="str">
            <v>2188</v>
          </cell>
          <cell r="I887" t="str">
            <v>21</v>
          </cell>
          <cell r="J887" t="str">
            <v xml:space="preserve"> </v>
          </cell>
          <cell r="K887" t="str">
            <v>BATI</v>
          </cell>
          <cell r="L887" t="str">
            <v>2014</v>
          </cell>
          <cell r="M887">
            <v>0</v>
          </cell>
          <cell r="N887">
            <v>0</v>
          </cell>
          <cell r="O887">
            <v>1244.08</v>
          </cell>
          <cell r="P887">
            <v>1244.08</v>
          </cell>
          <cell r="Q887">
            <v>0</v>
          </cell>
          <cell r="R887">
            <v>1244.08</v>
          </cell>
          <cell r="S887">
            <v>0</v>
          </cell>
          <cell r="T887" t="str">
            <v>2018- -13AA008-311-2188-21- -BATI</v>
          </cell>
        </row>
        <row r="888">
          <cell r="A888" t="str">
            <v>21</v>
          </cell>
          <cell r="B888" t="str">
            <v>D</v>
          </cell>
          <cell r="C888" t="str">
            <v>R</v>
          </cell>
          <cell r="D888" t="str">
            <v>I</v>
          </cell>
          <cell r="E888" t="str">
            <v xml:space="preserve"> </v>
          </cell>
          <cell r="F888" t="str">
            <v>13AA008</v>
          </cell>
          <cell r="G888" t="str">
            <v>313</v>
          </cell>
          <cell r="H888" t="str">
            <v>2188</v>
          </cell>
          <cell r="I888" t="str">
            <v>21</v>
          </cell>
          <cell r="J888" t="str">
            <v xml:space="preserve"> </v>
          </cell>
          <cell r="K888" t="str">
            <v>BATI</v>
          </cell>
          <cell r="L888" t="str">
            <v>2014</v>
          </cell>
          <cell r="M888">
            <v>0</v>
          </cell>
          <cell r="N888">
            <v>0</v>
          </cell>
          <cell r="O888">
            <v>885.04</v>
          </cell>
          <cell r="P888">
            <v>885.04</v>
          </cell>
          <cell r="Q888">
            <v>0</v>
          </cell>
          <cell r="R888">
            <v>885.04</v>
          </cell>
          <cell r="S888">
            <v>0</v>
          </cell>
          <cell r="T888" t="str">
            <v>2018- -13AA008-313-2188-21- -BATI</v>
          </cell>
        </row>
        <row r="889">
          <cell r="A889" t="str">
            <v>21</v>
          </cell>
          <cell r="B889" t="str">
            <v>D</v>
          </cell>
          <cell r="C889" t="str">
            <v>R</v>
          </cell>
          <cell r="D889" t="str">
            <v>I</v>
          </cell>
          <cell r="E889" t="str">
            <v xml:space="preserve"> </v>
          </cell>
          <cell r="F889" t="str">
            <v>13AA008</v>
          </cell>
          <cell r="G889" t="str">
            <v>321</v>
          </cell>
          <cell r="H889" t="str">
            <v>2188</v>
          </cell>
          <cell r="I889" t="str">
            <v>21</v>
          </cell>
          <cell r="J889" t="str">
            <v xml:space="preserve"> </v>
          </cell>
          <cell r="K889" t="str">
            <v>BATI</v>
          </cell>
          <cell r="L889" t="str">
            <v>2014</v>
          </cell>
          <cell r="M889">
            <v>0</v>
          </cell>
          <cell r="N889">
            <v>0</v>
          </cell>
          <cell r="O889">
            <v>45.81</v>
          </cell>
          <cell r="P889">
            <v>45.81</v>
          </cell>
          <cell r="Q889">
            <v>0</v>
          </cell>
          <cell r="R889">
            <v>45.81</v>
          </cell>
          <cell r="S889">
            <v>0</v>
          </cell>
          <cell r="T889" t="str">
            <v>2018- -13AA008-321-2188-21- -BATI</v>
          </cell>
        </row>
        <row r="890">
          <cell r="A890" t="str">
            <v>21</v>
          </cell>
          <cell r="B890" t="str">
            <v>D</v>
          </cell>
          <cell r="C890" t="str">
            <v>R</v>
          </cell>
          <cell r="D890" t="str">
            <v>I</v>
          </cell>
          <cell r="E890" t="str">
            <v xml:space="preserve"> </v>
          </cell>
          <cell r="F890" t="str">
            <v>13AA008</v>
          </cell>
          <cell r="G890" t="str">
            <v>322</v>
          </cell>
          <cell r="H890" t="str">
            <v>2188</v>
          </cell>
          <cell r="I890" t="str">
            <v>21</v>
          </cell>
          <cell r="J890" t="str">
            <v xml:space="preserve"> </v>
          </cell>
          <cell r="K890" t="str">
            <v>BATI</v>
          </cell>
          <cell r="L890" t="str">
            <v>2014</v>
          </cell>
          <cell r="M890">
            <v>0</v>
          </cell>
          <cell r="N890">
            <v>0</v>
          </cell>
          <cell r="O890">
            <v>410.68</v>
          </cell>
          <cell r="P890">
            <v>410.68</v>
          </cell>
          <cell r="Q890">
            <v>0</v>
          </cell>
          <cell r="R890">
            <v>410.68</v>
          </cell>
          <cell r="S890">
            <v>0</v>
          </cell>
          <cell r="T890" t="str">
            <v>2018- -13AA008-322-2188-21- -BATI</v>
          </cell>
        </row>
        <row r="891">
          <cell r="A891" t="str">
            <v>21</v>
          </cell>
          <cell r="B891" t="str">
            <v>D</v>
          </cell>
          <cell r="C891" t="str">
            <v>R</v>
          </cell>
          <cell r="D891" t="str">
            <v>I</v>
          </cell>
          <cell r="E891" t="str">
            <v xml:space="preserve"> </v>
          </cell>
          <cell r="F891" t="str">
            <v>13AA008</v>
          </cell>
          <cell r="G891" t="str">
            <v>324</v>
          </cell>
          <cell r="H891" t="str">
            <v>2188</v>
          </cell>
          <cell r="I891" t="str">
            <v>21</v>
          </cell>
          <cell r="J891" t="str">
            <v xml:space="preserve"> </v>
          </cell>
          <cell r="K891" t="str">
            <v>BATI</v>
          </cell>
          <cell r="L891" t="str">
            <v>2014</v>
          </cell>
          <cell r="M891">
            <v>0</v>
          </cell>
          <cell r="N891">
            <v>0</v>
          </cell>
          <cell r="O891">
            <v>295.77</v>
          </cell>
          <cell r="P891">
            <v>295.77</v>
          </cell>
          <cell r="Q891">
            <v>0</v>
          </cell>
          <cell r="R891">
            <v>0</v>
          </cell>
          <cell r="S891">
            <v>0</v>
          </cell>
          <cell r="T891" t="str">
            <v>2018- -13AA008-324-2188-21- -BATI</v>
          </cell>
        </row>
        <row r="892">
          <cell r="A892" t="str">
            <v>21</v>
          </cell>
          <cell r="B892" t="str">
            <v>D</v>
          </cell>
          <cell r="C892" t="str">
            <v>R</v>
          </cell>
          <cell r="D892" t="str">
            <v>I</v>
          </cell>
          <cell r="E892" t="str">
            <v xml:space="preserve"> </v>
          </cell>
          <cell r="F892" t="str">
            <v>13AA008</v>
          </cell>
          <cell r="G892" t="str">
            <v>40</v>
          </cell>
          <cell r="H892" t="str">
            <v>2188</v>
          </cell>
          <cell r="I892" t="str">
            <v>21</v>
          </cell>
          <cell r="J892" t="str">
            <v xml:space="preserve"> </v>
          </cell>
          <cell r="K892" t="str">
            <v>BATI</v>
          </cell>
          <cell r="L892" t="str">
            <v>2014</v>
          </cell>
          <cell r="M892">
            <v>0</v>
          </cell>
          <cell r="N892">
            <v>0</v>
          </cell>
          <cell r="O892">
            <v>45.81</v>
          </cell>
          <cell r="P892">
            <v>45.81</v>
          </cell>
          <cell r="Q892">
            <v>0</v>
          </cell>
          <cell r="R892">
            <v>45.81</v>
          </cell>
          <cell r="S892">
            <v>0</v>
          </cell>
          <cell r="T892" t="str">
            <v>2018- -13AA008-40-2188-21- -BATI</v>
          </cell>
        </row>
        <row r="893">
          <cell r="A893" t="str">
            <v>21</v>
          </cell>
          <cell r="B893" t="str">
            <v>D</v>
          </cell>
          <cell r="C893" t="str">
            <v>R</v>
          </cell>
          <cell r="D893" t="str">
            <v>I</v>
          </cell>
          <cell r="E893" t="str">
            <v xml:space="preserve"> </v>
          </cell>
          <cell r="F893" t="str">
            <v>13AA008</v>
          </cell>
          <cell r="G893" t="str">
            <v>411</v>
          </cell>
          <cell r="H893" t="str">
            <v>2188</v>
          </cell>
          <cell r="I893" t="str">
            <v>21</v>
          </cell>
          <cell r="J893" t="str">
            <v xml:space="preserve"> </v>
          </cell>
          <cell r="K893" t="str">
            <v>BATI</v>
          </cell>
          <cell r="L893" t="str">
            <v>2014</v>
          </cell>
          <cell r="M893">
            <v>0</v>
          </cell>
          <cell r="N893">
            <v>0</v>
          </cell>
          <cell r="O893">
            <v>191.59</v>
          </cell>
          <cell r="P893">
            <v>191.59</v>
          </cell>
          <cell r="Q893">
            <v>0</v>
          </cell>
          <cell r="R893">
            <v>233.22</v>
          </cell>
          <cell r="S893">
            <v>0</v>
          </cell>
          <cell r="T893" t="str">
            <v>2018- -13AA008-411-2188-21- -BATI</v>
          </cell>
        </row>
        <row r="894">
          <cell r="A894" t="str">
            <v>21</v>
          </cell>
          <cell r="B894" t="str">
            <v>D</v>
          </cell>
          <cell r="C894" t="str">
            <v>R</v>
          </cell>
          <cell r="D894" t="str">
            <v>I</v>
          </cell>
          <cell r="E894" t="str">
            <v xml:space="preserve"> </v>
          </cell>
          <cell r="F894" t="str">
            <v>13AA008</v>
          </cell>
          <cell r="G894" t="str">
            <v>412</v>
          </cell>
          <cell r="H894" t="str">
            <v>2188</v>
          </cell>
          <cell r="I894" t="str">
            <v>21</v>
          </cell>
          <cell r="J894" t="str">
            <v xml:space="preserve"> </v>
          </cell>
          <cell r="K894" t="str">
            <v>BATI</v>
          </cell>
          <cell r="L894" t="str">
            <v>2014</v>
          </cell>
          <cell r="M894">
            <v>0</v>
          </cell>
          <cell r="N894">
            <v>0</v>
          </cell>
          <cell r="O894">
            <v>187.42</v>
          </cell>
          <cell r="P894">
            <v>187.42</v>
          </cell>
          <cell r="Q894">
            <v>0</v>
          </cell>
          <cell r="R894">
            <v>141.61000000000001</v>
          </cell>
          <cell r="S894">
            <v>0</v>
          </cell>
          <cell r="T894" t="str">
            <v>2018- -13AA008-412-2188-21- -BATI</v>
          </cell>
        </row>
        <row r="895">
          <cell r="A895" t="str">
            <v>21</v>
          </cell>
          <cell r="B895" t="str">
            <v>D</v>
          </cell>
          <cell r="C895" t="str">
            <v>R</v>
          </cell>
          <cell r="D895" t="str">
            <v>I</v>
          </cell>
          <cell r="E895" t="str">
            <v xml:space="preserve"> </v>
          </cell>
          <cell r="F895" t="str">
            <v>13AA008</v>
          </cell>
          <cell r="G895" t="str">
            <v>422</v>
          </cell>
          <cell r="H895" t="str">
            <v>2188</v>
          </cell>
          <cell r="I895" t="str">
            <v>21</v>
          </cell>
          <cell r="J895" t="str">
            <v xml:space="preserve"> </v>
          </cell>
          <cell r="K895" t="str">
            <v>BATI</v>
          </cell>
          <cell r="L895" t="str">
            <v>2014</v>
          </cell>
          <cell r="M895">
            <v>0</v>
          </cell>
          <cell r="N895">
            <v>0</v>
          </cell>
          <cell r="O895">
            <v>95.8</v>
          </cell>
          <cell r="P895">
            <v>95.8</v>
          </cell>
          <cell r="Q895">
            <v>0</v>
          </cell>
          <cell r="R895">
            <v>145.79</v>
          </cell>
          <cell r="S895">
            <v>0</v>
          </cell>
          <cell r="T895" t="str">
            <v>2018- -13AA008-422-2188-21- -BATI</v>
          </cell>
        </row>
        <row r="896">
          <cell r="A896" t="str">
            <v>21</v>
          </cell>
          <cell r="B896" t="str">
            <v>D</v>
          </cell>
          <cell r="C896" t="str">
            <v>R</v>
          </cell>
          <cell r="D896" t="str">
            <v>I</v>
          </cell>
          <cell r="E896" t="str">
            <v xml:space="preserve"> </v>
          </cell>
          <cell r="F896" t="str">
            <v>13AA008</v>
          </cell>
          <cell r="G896" t="str">
            <v>64</v>
          </cell>
          <cell r="H896" t="str">
            <v>2188</v>
          </cell>
          <cell r="I896" t="str">
            <v>21</v>
          </cell>
          <cell r="J896" t="str">
            <v xml:space="preserve"> </v>
          </cell>
          <cell r="K896" t="str">
            <v>BATI</v>
          </cell>
          <cell r="L896" t="str">
            <v>2014</v>
          </cell>
          <cell r="M896">
            <v>0</v>
          </cell>
          <cell r="N896">
            <v>0</v>
          </cell>
          <cell r="O896">
            <v>191.6</v>
          </cell>
          <cell r="P896">
            <v>191.6</v>
          </cell>
          <cell r="Q896">
            <v>0</v>
          </cell>
          <cell r="R896">
            <v>191.6</v>
          </cell>
          <cell r="S896">
            <v>0</v>
          </cell>
          <cell r="T896" t="str">
            <v>2018- -13AA008-64-2188-21- -BATI</v>
          </cell>
        </row>
        <row r="897">
          <cell r="A897" t="str">
            <v>21</v>
          </cell>
          <cell r="B897" t="str">
            <v>D</v>
          </cell>
          <cell r="C897" t="str">
            <v>R</v>
          </cell>
          <cell r="D897" t="str">
            <v>I</v>
          </cell>
          <cell r="E897" t="str">
            <v xml:space="preserve"> </v>
          </cell>
          <cell r="F897" t="str">
            <v>13AA008</v>
          </cell>
          <cell r="G897" t="str">
            <v>71</v>
          </cell>
          <cell r="H897" t="str">
            <v>2188</v>
          </cell>
          <cell r="I897" t="str">
            <v>21</v>
          </cell>
          <cell r="J897" t="str">
            <v xml:space="preserve"> </v>
          </cell>
          <cell r="K897" t="str">
            <v>BATI</v>
          </cell>
          <cell r="L897" t="str">
            <v>2014</v>
          </cell>
          <cell r="M897">
            <v>0</v>
          </cell>
          <cell r="N897">
            <v>0</v>
          </cell>
          <cell r="O897">
            <v>383.2</v>
          </cell>
          <cell r="P897">
            <v>383.2</v>
          </cell>
          <cell r="Q897">
            <v>0</v>
          </cell>
          <cell r="R897">
            <v>337.39</v>
          </cell>
          <cell r="S897">
            <v>0</v>
          </cell>
          <cell r="T897" t="str">
            <v>2018- -13AA008-71-2188-21- -BATI</v>
          </cell>
        </row>
        <row r="898">
          <cell r="A898" t="str">
            <v>21</v>
          </cell>
          <cell r="B898" t="str">
            <v>D</v>
          </cell>
          <cell r="C898" t="str">
            <v>R</v>
          </cell>
          <cell r="D898" t="str">
            <v>I</v>
          </cell>
          <cell r="E898" t="str">
            <v xml:space="preserve"> </v>
          </cell>
          <cell r="F898" t="str">
            <v>13AA008</v>
          </cell>
          <cell r="G898" t="str">
            <v>820</v>
          </cell>
          <cell r="H898" t="str">
            <v>2188</v>
          </cell>
          <cell r="I898" t="str">
            <v>21</v>
          </cell>
          <cell r="J898" t="str">
            <v xml:space="preserve"> </v>
          </cell>
          <cell r="K898" t="str">
            <v>BATI</v>
          </cell>
          <cell r="L898" t="str">
            <v>2014</v>
          </cell>
          <cell r="M898">
            <v>0</v>
          </cell>
          <cell r="N898">
            <v>0</v>
          </cell>
          <cell r="O898">
            <v>422.14</v>
          </cell>
          <cell r="P898">
            <v>422.14</v>
          </cell>
          <cell r="Q898">
            <v>0</v>
          </cell>
          <cell r="R898">
            <v>0</v>
          </cell>
          <cell r="S898">
            <v>0</v>
          </cell>
          <cell r="T898" t="str">
            <v>2018- -13AA008-820-2188-21- -BATI</v>
          </cell>
        </row>
        <row r="899">
          <cell r="A899" t="str">
            <v>21</v>
          </cell>
          <cell r="B899" t="str">
            <v>D</v>
          </cell>
          <cell r="C899" t="str">
            <v>R</v>
          </cell>
          <cell r="D899" t="str">
            <v>I</v>
          </cell>
          <cell r="E899" t="str">
            <v xml:space="preserve"> </v>
          </cell>
          <cell r="F899" t="str">
            <v>13BG001</v>
          </cell>
          <cell r="G899" t="str">
            <v>40</v>
          </cell>
          <cell r="H899" t="str">
            <v>2188</v>
          </cell>
          <cell r="I899" t="str">
            <v>21</v>
          </cell>
          <cell r="J899" t="str">
            <v xml:space="preserve"> </v>
          </cell>
          <cell r="K899" t="str">
            <v>SPOR</v>
          </cell>
          <cell r="L899" t="str">
            <v>2014</v>
          </cell>
          <cell r="M899">
            <v>0</v>
          </cell>
          <cell r="N899">
            <v>0</v>
          </cell>
          <cell r="O899">
            <v>5962.06</v>
          </cell>
          <cell r="P899">
            <v>5962.06</v>
          </cell>
          <cell r="Q899">
            <v>0</v>
          </cell>
          <cell r="R899">
            <v>5982</v>
          </cell>
          <cell r="S899">
            <v>0</v>
          </cell>
          <cell r="T899" t="str">
            <v>2018- -13BG001-40-2188-21- -SPOR</v>
          </cell>
        </row>
        <row r="900">
          <cell r="A900" t="str">
            <v>21</v>
          </cell>
          <cell r="B900" t="str">
            <v>D</v>
          </cell>
          <cell r="C900" t="str">
            <v>R</v>
          </cell>
          <cell r="D900" t="str">
            <v>I</v>
          </cell>
          <cell r="E900" t="str">
            <v xml:space="preserve"> </v>
          </cell>
          <cell r="F900" t="str">
            <v>13DA001</v>
          </cell>
          <cell r="G900" t="str">
            <v>020</v>
          </cell>
          <cell r="H900" t="str">
            <v>2182</v>
          </cell>
          <cell r="I900" t="str">
            <v>21</v>
          </cell>
          <cell r="J900" t="str">
            <v xml:space="preserve"> </v>
          </cell>
          <cell r="K900" t="str">
            <v>MECA</v>
          </cell>
          <cell r="L900" t="str">
            <v>2014</v>
          </cell>
          <cell r="M900">
            <v>0</v>
          </cell>
          <cell r="N900">
            <v>0</v>
          </cell>
          <cell r="O900">
            <v>174088.66</v>
          </cell>
          <cell r="P900">
            <v>174088.66</v>
          </cell>
          <cell r="Q900">
            <v>0</v>
          </cell>
          <cell r="R900">
            <v>174878.27</v>
          </cell>
          <cell r="S900">
            <v>0</v>
          </cell>
          <cell r="T900" t="str">
            <v>2018- -13DA001-020-2182-21- -MECA</v>
          </cell>
        </row>
        <row r="901">
          <cell r="A901" t="str">
            <v>21</v>
          </cell>
          <cell r="B901" t="str">
            <v>D</v>
          </cell>
          <cell r="C901" t="str">
            <v>R</v>
          </cell>
          <cell r="D901" t="str">
            <v>I</v>
          </cell>
          <cell r="E901" t="str">
            <v xml:space="preserve"> </v>
          </cell>
          <cell r="F901" t="str">
            <v>13DA001</v>
          </cell>
          <cell r="G901" t="str">
            <v>020</v>
          </cell>
          <cell r="H901" t="str">
            <v>2188</v>
          </cell>
          <cell r="I901" t="str">
            <v>21</v>
          </cell>
          <cell r="J901" t="str">
            <v xml:space="preserve"> </v>
          </cell>
          <cell r="K901" t="str">
            <v>MECA</v>
          </cell>
          <cell r="L901" t="str">
            <v>2014</v>
          </cell>
          <cell r="M901">
            <v>0</v>
          </cell>
          <cell r="N901">
            <v>0</v>
          </cell>
          <cell r="O901">
            <v>13526.75</v>
          </cell>
          <cell r="P901">
            <v>13526.75</v>
          </cell>
          <cell r="Q901">
            <v>0</v>
          </cell>
          <cell r="R901">
            <v>13526.74</v>
          </cell>
          <cell r="S901">
            <v>0</v>
          </cell>
          <cell r="T901" t="str">
            <v>2018- -13DA001-020-2188-21- -MECA</v>
          </cell>
        </row>
        <row r="902">
          <cell r="A902" t="str">
            <v>21</v>
          </cell>
          <cell r="B902" t="str">
            <v>D</v>
          </cell>
          <cell r="C902" t="str">
            <v>R</v>
          </cell>
          <cell r="D902" t="str">
            <v>I</v>
          </cell>
          <cell r="E902" t="str">
            <v xml:space="preserve"> </v>
          </cell>
          <cell r="F902" t="str">
            <v>13DA002</v>
          </cell>
          <cell r="G902" t="str">
            <v>020</v>
          </cell>
          <cell r="H902" t="str">
            <v>2182</v>
          </cell>
          <cell r="I902" t="str">
            <v>21</v>
          </cell>
          <cell r="J902" t="str">
            <v xml:space="preserve"> </v>
          </cell>
          <cell r="K902" t="str">
            <v>MECA</v>
          </cell>
          <cell r="L902" t="str">
            <v>2014</v>
          </cell>
          <cell r="M902">
            <v>0</v>
          </cell>
          <cell r="N902">
            <v>0</v>
          </cell>
          <cell r="O902">
            <v>21470.7</v>
          </cell>
          <cell r="P902">
            <v>21470.7</v>
          </cell>
          <cell r="Q902">
            <v>0</v>
          </cell>
          <cell r="R902">
            <v>22240.63</v>
          </cell>
          <cell r="S902">
            <v>0</v>
          </cell>
          <cell r="T902" t="str">
            <v>2018- -13DA002-020-2182-21- -MECA</v>
          </cell>
        </row>
        <row r="903">
          <cell r="A903" t="str">
            <v>21</v>
          </cell>
          <cell r="B903" t="str">
            <v>D</v>
          </cell>
          <cell r="C903" t="str">
            <v>R</v>
          </cell>
          <cell r="D903" t="str">
            <v>I</v>
          </cell>
          <cell r="E903" t="str">
            <v xml:space="preserve"> </v>
          </cell>
          <cell r="F903" t="str">
            <v>13DA003</v>
          </cell>
          <cell r="G903" t="str">
            <v>020</v>
          </cell>
          <cell r="H903" t="str">
            <v>2182</v>
          </cell>
          <cell r="I903" t="str">
            <v>21</v>
          </cell>
          <cell r="J903" t="str">
            <v xml:space="preserve"> </v>
          </cell>
          <cell r="K903" t="str">
            <v>MECA</v>
          </cell>
          <cell r="L903" t="str">
            <v>2014</v>
          </cell>
          <cell r="M903">
            <v>0</v>
          </cell>
          <cell r="N903">
            <v>0</v>
          </cell>
          <cell r="O903">
            <v>276551.46999999997</v>
          </cell>
          <cell r="P903">
            <v>276551.46999999997</v>
          </cell>
          <cell r="Q903">
            <v>0</v>
          </cell>
          <cell r="R903">
            <v>276517.48</v>
          </cell>
          <cell r="S903">
            <v>0</v>
          </cell>
          <cell r="T903" t="str">
            <v>2018- -13DA003-020-2182-21- -MECA</v>
          </cell>
        </row>
        <row r="904">
          <cell r="A904" t="str">
            <v>21</v>
          </cell>
          <cell r="B904" t="str">
            <v>D</v>
          </cell>
          <cell r="C904" t="str">
            <v>R</v>
          </cell>
          <cell r="D904" t="str">
            <v>I</v>
          </cell>
          <cell r="E904" t="str">
            <v xml:space="preserve"> </v>
          </cell>
          <cell r="F904" t="str">
            <v>13DA003</v>
          </cell>
          <cell r="G904" t="str">
            <v>020</v>
          </cell>
          <cell r="H904" t="str">
            <v>2182</v>
          </cell>
          <cell r="I904" t="str">
            <v>21</v>
          </cell>
          <cell r="J904" t="str">
            <v xml:space="preserve"> </v>
          </cell>
          <cell r="K904" t="str">
            <v>MECA</v>
          </cell>
          <cell r="L904" t="str">
            <v>2015</v>
          </cell>
          <cell r="M904">
            <v>0</v>
          </cell>
          <cell r="N904">
            <v>0</v>
          </cell>
          <cell r="O904">
            <v>375.5</v>
          </cell>
          <cell r="P904">
            <v>375.5</v>
          </cell>
          <cell r="Q904">
            <v>0</v>
          </cell>
          <cell r="R904">
            <v>0</v>
          </cell>
          <cell r="S904">
            <v>0</v>
          </cell>
          <cell r="T904" t="str">
            <v>2018- -13DA003-020-2182-21- -MECA</v>
          </cell>
        </row>
        <row r="905">
          <cell r="A905" t="str">
            <v>21</v>
          </cell>
          <cell r="B905" t="str">
            <v>D</v>
          </cell>
          <cell r="C905" t="str">
            <v>R</v>
          </cell>
          <cell r="D905" t="str">
            <v>I</v>
          </cell>
          <cell r="E905" t="str">
            <v xml:space="preserve"> </v>
          </cell>
          <cell r="F905" t="str">
            <v>13DA004</v>
          </cell>
          <cell r="G905" t="str">
            <v>020</v>
          </cell>
          <cell r="H905" t="str">
            <v>2182</v>
          </cell>
          <cell r="I905" t="str">
            <v>21</v>
          </cell>
          <cell r="J905" t="str">
            <v xml:space="preserve"> </v>
          </cell>
          <cell r="K905" t="str">
            <v>MECA</v>
          </cell>
          <cell r="L905" t="str">
            <v>2014</v>
          </cell>
          <cell r="M905">
            <v>0</v>
          </cell>
          <cell r="N905">
            <v>0</v>
          </cell>
          <cell r="O905">
            <v>121141.9</v>
          </cell>
          <cell r="P905">
            <v>121141.9</v>
          </cell>
          <cell r="Q905">
            <v>0</v>
          </cell>
          <cell r="R905">
            <v>116252.28</v>
          </cell>
          <cell r="S905">
            <v>0</v>
          </cell>
          <cell r="T905" t="str">
            <v>2018- -13DA004-020-2182-21- -MECA</v>
          </cell>
        </row>
        <row r="906">
          <cell r="A906" t="str">
            <v>21</v>
          </cell>
          <cell r="B906" t="str">
            <v>D</v>
          </cell>
          <cell r="C906" t="str">
            <v>R</v>
          </cell>
          <cell r="D906" t="str">
            <v>I</v>
          </cell>
          <cell r="E906" t="str">
            <v xml:space="preserve"> </v>
          </cell>
          <cell r="F906" t="str">
            <v>13DA005</v>
          </cell>
          <cell r="G906" t="str">
            <v>020</v>
          </cell>
          <cell r="H906" t="str">
            <v>2158</v>
          </cell>
          <cell r="I906" t="str">
            <v>21</v>
          </cell>
          <cell r="J906" t="str">
            <v xml:space="preserve"> </v>
          </cell>
          <cell r="K906" t="str">
            <v>MECA</v>
          </cell>
          <cell r="L906" t="str">
            <v>2014</v>
          </cell>
          <cell r="M906">
            <v>0</v>
          </cell>
          <cell r="N906">
            <v>0</v>
          </cell>
          <cell r="O906">
            <v>37307.14</v>
          </cell>
          <cell r="P906">
            <v>37307.14</v>
          </cell>
          <cell r="Q906">
            <v>0</v>
          </cell>
          <cell r="R906">
            <v>37322.53</v>
          </cell>
          <cell r="S906">
            <v>0</v>
          </cell>
          <cell r="T906" t="str">
            <v>2018- -13DA005-020-2158-21- -MECA</v>
          </cell>
        </row>
        <row r="907">
          <cell r="A907" t="str">
            <v>21</v>
          </cell>
          <cell r="B907" t="str">
            <v>D</v>
          </cell>
          <cell r="C907" t="str">
            <v>R</v>
          </cell>
          <cell r="D907" t="str">
            <v>I</v>
          </cell>
          <cell r="E907" t="str">
            <v xml:space="preserve"> </v>
          </cell>
          <cell r="F907" t="str">
            <v>13DA005</v>
          </cell>
          <cell r="G907" t="str">
            <v>020</v>
          </cell>
          <cell r="H907" t="str">
            <v>2182</v>
          </cell>
          <cell r="I907" t="str">
            <v>21</v>
          </cell>
          <cell r="J907" t="str">
            <v xml:space="preserve"> </v>
          </cell>
          <cell r="K907" t="str">
            <v>MECA</v>
          </cell>
          <cell r="L907" t="str">
            <v>2014</v>
          </cell>
          <cell r="M907">
            <v>0</v>
          </cell>
          <cell r="N907">
            <v>0</v>
          </cell>
          <cell r="O907">
            <v>33345.599999999999</v>
          </cell>
          <cell r="P907">
            <v>33345.599999999999</v>
          </cell>
          <cell r="Q907">
            <v>0</v>
          </cell>
          <cell r="R907">
            <v>33345.599999999999</v>
          </cell>
          <cell r="S907">
            <v>0</v>
          </cell>
          <cell r="T907" t="str">
            <v>2018- -13DA005-020-2182-21- -MECA</v>
          </cell>
        </row>
        <row r="908">
          <cell r="A908" t="str">
            <v>21</v>
          </cell>
          <cell r="B908" t="str">
            <v>D</v>
          </cell>
          <cell r="C908" t="str">
            <v>R</v>
          </cell>
          <cell r="D908" t="str">
            <v>I</v>
          </cell>
          <cell r="E908" t="str">
            <v xml:space="preserve"> </v>
          </cell>
          <cell r="F908" t="str">
            <v>13DA008</v>
          </cell>
          <cell r="G908" t="str">
            <v>020</v>
          </cell>
          <cell r="H908" t="str">
            <v>2158</v>
          </cell>
          <cell r="I908" t="str">
            <v>21</v>
          </cell>
          <cell r="J908" t="str">
            <v xml:space="preserve"> </v>
          </cell>
          <cell r="K908" t="str">
            <v>ACHA</v>
          </cell>
          <cell r="L908" t="str">
            <v>2014</v>
          </cell>
          <cell r="M908">
            <v>0</v>
          </cell>
          <cell r="N908">
            <v>0</v>
          </cell>
          <cell r="O908">
            <v>13783.28</v>
          </cell>
          <cell r="P908">
            <v>13783.28</v>
          </cell>
          <cell r="Q908">
            <v>0</v>
          </cell>
          <cell r="R908">
            <v>13881.67</v>
          </cell>
          <cell r="S908">
            <v>0</v>
          </cell>
          <cell r="T908" t="str">
            <v>2018- -13DA008-020-2158-21- -ACHA</v>
          </cell>
        </row>
        <row r="909">
          <cell r="A909" t="str">
            <v>21</v>
          </cell>
          <cell r="B909" t="str">
            <v>D</v>
          </cell>
          <cell r="C909" t="str">
            <v>R</v>
          </cell>
          <cell r="D909" t="str">
            <v>I</v>
          </cell>
          <cell r="E909" t="str">
            <v xml:space="preserve"> </v>
          </cell>
          <cell r="F909" t="str">
            <v>13DA010</v>
          </cell>
          <cell r="G909" t="str">
            <v>020</v>
          </cell>
          <cell r="H909" t="str">
            <v>2158</v>
          </cell>
          <cell r="I909" t="str">
            <v>21</v>
          </cell>
          <cell r="J909" t="str">
            <v xml:space="preserve"> </v>
          </cell>
          <cell r="K909" t="str">
            <v>ACHA</v>
          </cell>
          <cell r="L909" t="str">
            <v>2014</v>
          </cell>
          <cell r="M909">
            <v>0</v>
          </cell>
          <cell r="N909">
            <v>0</v>
          </cell>
          <cell r="O909">
            <v>5095.6099999999997</v>
          </cell>
          <cell r="P909">
            <v>5095.6099999999997</v>
          </cell>
          <cell r="Q909">
            <v>0</v>
          </cell>
          <cell r="R909">
            <v>5098.08</v>
          </cell>
          <cell r="S909">
            <v>0</v>
          </cell>
          <cell r="T909" t="str">
            <v>2018- -13DA010-020-2158-21- -ACHA</v>
          </cell>
        </row>
        <row r="910">
          <cell r="A910" t="str">
            <v>21</v>
          </cell>
          <cell r="B910" t="str">
            <v>D</v>
          </cell>
          <cell r="C910" t="str">
            <v>R</v>
          </cell>
          <cell r="D910" t="str">
            <v>I</v>
          </cell>
          <cell r="E910" t="str">
            <v xml:space="preserve"> </v>
          </cell>
          <cell r="F910" t="str">
            <v>13EA002</v>
          </cell>
          <cell r="G910" t="str">
            <v>321</v>
          </cell>
          <cell r="H910" t="str">
            <v>2162</v>
          </cell>
          <cell r="I910" t="str">
            <v>21</v>
          </cell>
          <cell r="J910" t="str">
            <v xml:space="preserve"> </v>
          </cell>
          <cell r="K910" t="str">
            <v>BIBL</v>
          </cell>
          <cell r="L910" t="str">
            <v>2014</v>
          </cell>
          <cell r="M910">
            <v>0</v>
          </cell>
          <cell r="N910">
            <v>0</v>
          </cell>
          <cell r="O910">
            <v>227.5</v>
          </cell>
          <cell r="P910">
            <v>227.5</v>
          </cell>
          <cell r="Q910">
            <v>0</v>
          </cell>
          <cell r="R910">
            <v>227.5</v>
          </cell>
          <cell r="S910">
            <v>0</v>
          </cell>
          <cell r="T910" t="str">
            <v>2018- -13EA002-321-2162-21- -BIBL</v>
          </cell>
        </row>
        <row r="911">
          <cell r="A911" t="str">
            <v>21</v>
          </cell>
          <cell r="B911" t="str">
            <v>D</v>
          </cell>
          <cell r="C911" t="str">
            <v>R</v>
          </cell>
          <cell r="D911" t="str">
            <v>I</v>
          </cell>
          <cell r="E911" t="str">
            <v xml:space="preserve"> </v>
          </cell>
          <cell r="F911" t="str">
            <v>13EA002</v>
          </cell>
          <cell r="G911" t="str">
            <v>321</v>
          </cell>
          <cell r="H911" t="str">
            <v>2188</v>
          </cell>
          <cell r="I911" t="str">
            <v>21</v>
          </cell>
          <cell r="J911" t="str">
            <v xml:space="preserve"> </v>
          </cell>
          <cell r="K911" t="str">
            <v>BIBL</v>
          </cell>
          <cell r="L911" t="str">
            <v>2014</v>
          </cell>
          <cell r="M911">
            <v>0</v>
          </cell>
          <cell r="N911">
            <v>0</v>
          </cell>
          <cell r="O911">
            <v>5308.44</v>
          </cell>
          <cell r="P911">
            <v>5308.44</v>
          </cell>
          <cell r="Q911">
            <v>0</v>
          </cell>
          <cell r="R911">
            <v>5308.44</v>
          </cell>
          <cell r="S911">
            <v>0</v>
          </cell>
          <cell r="T911" t="str">
            <v>2018- -13EA002-321-2188-21- -BIBL</v>
          </cell>
        </row>
        <row r="912">
          <cell r="A912" t="str">
            <v>21</v>
          </cell>
          <cell r="B912" t="str">
            <v>D</v>
          </cell>
          <cell r="C912" t="str">
            <v>R</v>
          </cell>
          <cell r="D912" t="str">
            <v>I</v>
          </cell>
          <cell r="E912" t="str">
            <v xml:space="preserve"> </v>
          </cell>
          <cell r="F912" t="str">
            <v>13EC002</v>
          </cell>
          <cell r="G912" t="str">
            <v>311</v>
          </cell>
          <cell r="H912" t="str">
            <v>2188</v>
          </cell>
          <cell r="I912" t="str">
            <v>21</v>
          </cell>
          <cell r="J912" t="str">
            <v>PRE</v>
          </cell>
          <cell r="K912" t="str">
            <v>CMDC</v>
          </cell>
          <cell r="L912" t="str">
            <v>2014</v>
          </cell>
          <cell r="M912">
            <v>0</v>
          </cell>
          <cell r="N912">
            <v>0</v>
          </cell>
          <cell r="O912">
            <v>3110</v>
          </cell>
          <cell r="P912">
            <v>3110</v>
          </cell>
          <cell r="Q912">
            <v>0</v>
          </cell>
          <cell r="R912">
            <v>3110</v>
          </cell>
          <cell r="S912">
            <v>0</v>
          </cell>
          <cell r="T912" t="str">
            <v>2018- -13EC002-311-2188-21-PRE-CMDC</v>
          </cell>
        </row>
        <row r="913">
          <cell r="A913" t="str">
            <v>21</v>
          </cell>
          <cell r="B913" t="str">
            <v>D</v>
          </cell>
          <cell r="C913" t="str">
            <v>R</v>
          </cell>
          <cell r="D913" t="str">
            <v>I</v>
          </cell>
          <cell r="E913" t="str">
            <v xml:space="preserve"> </v>
          </cell>
          <cell r="F913" t="str">
            <v>13ED001</v>
          </cell>
          <cell r="G913" t="str">
            <v>322</v>
          </cell>
          <cell r="H913" t="str">
            <v>2188</v>
          </cell>
          <cell r="I913" t="str">
            <v>21</v>
          </cell>
          <cell r="J913" t="str">
            <v xml:space="preserve"> </v>
          </cell>
          <cell r="K913" t="str">
            <v>MBA</v>
          </cell>
          <cell r="L913" t="str">
            <v>2014</v>
          </cell>
          <cell r="M913">
            <v>0</v>
          </cell>
          <cell r="N913">
            <v>0</v>
          </cell>
          <cell r="O913">
            <v>0</v>
          </cell>
          <cell r="P913">
            <v>0</v>
          </cell>
          <cell r="Q913">
            <v>0</v>
          </cell>
          <cell r="R913">
            <v>1779.6</v>
          </cell>
          <cell r="S913">
            <v>0</v>
          </cell>
          <cell r="T913" t="str">
            <v>2018- -13ED001-322-2188-21- -MBA</v>
          </cell>
        </row>
        <row r="914">
          <cell r="A914" t="str">
            <v>21</v>
          </cell>
          <cell r="B914" t="str">
            <v>D</v>
          </cell>
          <cell r="C914" t="str">
            <v>R</v>
          </cell>
          <cell r="D914" t="str">
            <v>I</v>
          </cell>
          <cell r="E914" t="str">
            <v xml:space="preserve"> </v>
          </cell>
          <cell r="F914" t="str">
            <v>13EE001</v>
          </cell>
          <cell r="G914" t="str">
            <v>020</v>
          </cell>
          <cell r="H914" t="str">
            <v>2184</v>
          </cell>
          <cell r="I914" t="str">
            <v>21</v>
          </cell>
          <cell r="J914" t="str">
            <v xml:space="preserve"> </v>
          </cell>
          <cell r="K914" t="str">
            <v>ACHA</v>
          </cell>
          <cell r="L914" t="str">
            <v>2014</v>
          </cell>
          <cell r="M914">
            <v>0</v>
          </cell>
          <cell r="N914">
            <v>0</v>
          </cell>
          <cell r="O914">
            <v>20707.259999999998</v>
          </cell>
          <cell r="P914">
            <v>20707.259999999998</v>
          </cell>
          <cell r="Q914">
            <v>0</v>
          </cell>
          <cell r="R914">
            <v>20565.28</v>
          </cell>
          <cell r="S914">
            <v>0</v>
          </cell>
          <cell r="T914" t="str">
            <v>2018- -13EE001-020-2184-21- -ACHA</v>
          </cell>
        </row>
        <row r="915">
          <cell r="A915" t="str">
            <v>21</v>
          </cell>
          <cell r="B915" t="str">
            <v>D</v>
          </cell>
          <cell r="C915" t="str">
            <v>R</v>
          </cell>
          <cell r="D915" t="str">
            <v>I</v>
          </cell>
          <cell r="E915" t="str">
            <v xml:space="preserve"> </v>
          </cell>
          <cell r="F915" t="str">
            <v>13EE002</v>
          </cell>
          <cell r="G915" t="str">
            <v>020</v>
          </cell>
          <cell r="H915" t="str">
            <v>2184</v>
          </cell>
          <cell r="I915" t="str">
            <v>21</v>
          </cell>
          <cell r="J915" t="str">
            <v xml:space="preserve"> </v>
          </cell>
          <cell r="K915" t="str">
            <v>ACHA</v>
          </cell>
          <cell r="L915" t="str">
            <v>2014</v>
          </cell>
          <cell r="M915">
            <v>0</v>
          </cell>
          <cell r="N915">
            <v>0</v>
          </cell>
          <cell r="O915">
            <v>4403.1000000000004</v>
          </cell>
          <cell r="P915">
            <v>4403.1000000000004</v>
          </cell>
          <cell r="Q915">
            <v>0</v>
          </cell>
          <cell r="R915">
            <v>4216.82</v>
          </cell>
          <cell r="S915">
            <v>0</v>
          </cell>
          <cell r="T915" t="str">
            <v>2018- -13EE002-020-2184-21- -ACHA</v>
          </cell>
        </row>
        <row r="916">
          <cell r="A916" t="str">
            <v>21</v>
          </cell>
          <cell r="B916" t="str">
            <v>D</v>
          </cell>
          <cell r="C916" t="str">
            <v>R</v>
          </cell>
          <cell r="D916" t="str">
            <v>I</v>
          </cell>
          <cell r="E916" t="str">
            <v xml:space="preserve"> </v>
          </cell>
          <cell r="F916" t="str">
            <v>13EE003</v>
          </cell>
          <cell r="G916" t="str">
            <v>020</v>
          </cell>
          <cell r="H916" t="str">
            <v>2188</v>
          </cell>
          <cell r="I916" t="str">
            <v>21</v>
          </cell>
          <cell r="J916" t="str">
            <v xml:space="preserve"> </v>
          </cell>
          <cell r="K916" t="str">
            <v>ACHA</v>
          </cell>
          <cell r="L916" t="str">
            <v>2014</v>
          </cell>
          <cell r="M916">
            <v>0</v>
          </cell>
          <cell r="N916">
            <v>0</v>
          </cell>
          <cell r="O916">
            <v>2877.22</v>
          </cell>
          <cell r="P916">
            <v>2877.22</v>
          </cell>
          <cell r="Q916">
            <v>0</v>
          </cell>
          <cell r="R916">
            <v>2878.93</v>
          </cell>
          <cell r="S916">
            <v>0</v>
          </cell>
          <cell r="T916" t="str">
            <v>2018- -13EE003-020-2188-21- -ACHA</v>
          </cell>
        </row>
        <row r="917">
          <cell r="A917" t="str">
            <v>21</v>
          </cell>
          <cell r="B917" t="str">
            <v>D</v>
          </cell>
          <cell r="C917" t="str">
            <v>R</v>
          </cell>
          <cell r="D917" t="str">
            <v>I</v>
          </cell>
          <cell r="E917" t="str">
            <v xml:space="preserve"> </v>
          </cell>
          <cell r="F917" t="str">
            <v>13EI001</v>
          </cell>
          <cell r="G917" t="str">
            <v>322</v>
          </cell>
          <cell r="H917" t="str">
            <v>2161</v>
          </cell>
          <cell r="I917" t="str">
            <v>21</v>
          </cell>
          <cell r="J917" t="str">
            <v xml:space="preserve"> </v>
          </cell>
          <cell r="K917" t="str">
            <v>MBA</v>
          </cell>
          <cell r="L917" t="str">
            <v>2014</v>
          </cell>
          <cell r="M917">
            <v>0</v>
          </cell>
          <cell r="N917">
            <v>0</v>
          </cell>
          <cell r="O917">
            <v>3200</v>
          </cell>
          <cell r="P917">
            <v>3200</v>
          </cell>
          <cell r="Q917">
            <v>0</v>
          </cell>
          <cell r="R917">
            <v>3200</v>
          </cell>
          <cell r="S917">
            <v>0</v>
          </cell>
          <cell r="T917" t="str">
            <v>2018- -13EI001-322-2161-21- -MBA</v>
          </cell>
        </row>
        <row r="918">
          <cell r="A918" t="str">
            <v>21</v>
          </cell>
          <cell r="B918" t="str">
            <v>D</v>
          </cell>
          <cell r="C918" t="str">
            <v>R</v>
          </cell>
          <cell r="D918" t="str">
            <v>I</v>
          </cell>
          <cell r="E918" t="str">
            <v xml:space="preserve"> </v>
          </cell>
          <cell r="F918" t="str">
            <v>13EI002</v>
          </cell>
          <cell r="G918" t="str">
            <v>322</v>
          </cell>
          <cell r="H918" t="str">
            <v>2188</v>
          </cell>
          <cell r="I918" t="str">
            <v>21</v>
          </cell>
          <cell r="J918" t="str">
            <v xml:space="preserve"> </v>
          </cell>
          <cell r="K918" t="str">
            <v>MBA</v>
          </cell>
          <cell r="L918" t="str">
            <v>2014</v>
          </cell>
          <cell r="M918">
            <v>3000</v>
          </cell>
          <cell r="N918">
            <v>0</v>
          </cell>
          <cell r="O918">
            <v>9541.93</v>
          </cell>
          <cell r="P918">
            <v>12541.93</v>
          </cell>
          <cell r="Q918">
            <v>0</v>
          </cell>
          <cell r="R918">
            <v>9383.58</v>
          </cell>
          <cell r="S918">
            <v>0</v>
          </cell>
          <cell r="T918" t="str">
            <v>2018- -13EI002-322-2188-21- -MBA</v>
          </cell>
        </row>
        <row r="919">
          <cell r="A919" t="str">
            <v>21</v>
          </cell>
          <cell r="B919" t="str">
            <v>D</v>
          </cell>
          <cell r="C919" t="str">
            <v>R</v>
          </cell>
          <cell r="D919" t="str">
            <v>I</v>
          </cell>
          <cell r="E919" t="str">
            <v xml:space="preserve"> </v>
          </cell>
          <cell r="F919" t="str">
            <v>13EI003</v>
          </cell>
          <cell r="G919" t="str">
            <v>322</v>
          </cell>
          <cell r="H919" t="str">
            <v>2184</v>
          </cell>
          <cell r="I919" t="str">
            <v>21</v>
          </cell>
          <cell r="J919" t="str">
            <v xml:space="preserve"> </v>
          </cell>
          <cell r="K919" t="str">
            <v>MBA</v>
          </cell>
          <cell r="L919" t="str">
            <v>2014</v>
          </cell>
          <cell r="M919">
            <v>0</v>
          </cell>
          <cell r="N919">
            <v>0</v>
          </cell>
          <cell r="O919">
            <v>2865.45</v>
          </cell>
          <cell r="P919">
            <v>2865.45</v>
          </cell>
          <cell r="Q919">
            <v>0</v>
          </cell>
          <cell r="R919">
            <v>2865.44</v>
          </cell>
          <cell r="S919">
            <v>0</v>
          </cell>
          <cell r="T919" t="str">
            <v>2018- -13EI003-322-2184-21- -MBA</v>
          </cell>
        </row>
        <row r="920">
          <cell r="A920" t="str">
            <v>21</v>
          </cell>
          <cell r="B920" t="str">
            <v>D</v>
          </cell>
          <cell r="C920" t="str">
            <v>R</v>
          </cell>
          <cell r="D920" t="str">
            <v>I</v>
          </cell>
          <cell r="E920" t="str">
            <v xml:space="preserve"> </v>
          </cell>
          <cell r="F920" t="str">
            <v>13ET002</v>
          </cell>
          <cell r="G920" t="str">
            <v>322</v>
          </cell>
          <cell r="H920" t="str">
            <v>2188</v>
          </cell>
          <cell r="I920" t="str">
            <v>21</v>
          </cell>
          <cell r="J920" t="str">
            <v xml:space="preserve"> </v>
          </cell>
          <cell r="K920" t="str">
            <v>MHN</v>
          </cell>
          <cell r="L920" t="str">
            <v>2014</v>
          </cell>
          <cell r="M920">
            <v>0</v>
          </cell>
          <cell r="N920">
            <v>0</v>
          </cell>
          <cell r="O920">
            <v>2700.95</v>
          </cell>
          <cell r="P920">
            <v>2700.95</v>
          </cell>
          <cell r="Q920">
            <v>0</v>
          </cell>
          <cell r="R920">
            <v>2700.99</v>
          </cell>
          <cell r="S920">
            <v>0</v>
          </cell>
          <cell r="T920" t="str">
            <v>2018- -13ET002-322-2188-21- -MHN</v>
          </cell>
        </row>
        <row r="921">
          <cell r="A921" t="str">
            <v>21</v>
          </cell>
          <cell r="B921" t="str">
            <v>D</v>
          </cell>
          <cell r="C921" t="str">
            <v>R</v>
          </cell>
          <cell r="D921" t="str">
            <v>I</v>
          </cell>
          <cell r="E921" t="str">
            <v xml:space="preserve"> </v>
          </cell>
          <cell r="F921" t="str">
            <v>13EW001</v>
          </cell>
          <cell r="G921" t="str">
            <v>33</v>
          </cell>
          <cell r="H921" t="str">
            <v>2188</v>
          </cell>
          <cell r="I921" t="str">
            <v>21</v>
          </cell>
          <cell r="J921" t="str">
            <v xml:space="preserve"> </v>
          </cell>
          <cell r="K921" t="str">
            <v>DAC</v>
          </cell>
          <cell r="L921" t="str">
            <v>2014</v>
          </cell>
          <cell r="M921">
            <v>0</v>
          </cell>
          <cell r="N921">
            <v>0</v>
          </cell>
          <cell r="O921">
            <v>14687.42</v>
          </cell>
          <cell r="P921">
            <v>14687.42</v>
          </cell>
          <cell r="Q921">
            <v>0</v>
          </cell>
          <cell r="R921">
            <v>14687.42</v>
          </cell>
          <cell r="S921">
            <v>0</v>
          </cell>
          <cell r="T921" t="str">
            <v>2018- -13EW001-33-2188-21- -DAC</v>
          </cell>
        </row>
        <row r="922">
          <cell r="A922" t="str">
            <v>21</v>
          </cell>
          <cell r="B922" t="str">
            <v>D</v>
          </cell>
          <cell r="C922" t="str">
            <v>R</v>
          </cell>
          <cell r="D922" t="str">
            <v>I</v>
          </cell>
          <cell r="E922" t="str">
            <v xml:space="preserve"> </v>
          </cell>
          <cell r="F922" t="str">
            <v>13FA001</v>
          </cell>
          <cell r="G922" t="str">
            <v>020</v>
          </cell>
          <cell r="H922" t="str">
            <v>2183</v>
          </cell>
          <cell r="I922" t="str">
            <v>21</v>
          </cell>
          <cell r="J922" t="str">
            <v xml:space="preserve"> </v>
          </cell>
          <cell r="K922" t="str">
            <v>DSI</v>
          </cell>
          <cell r="L922" t="str">
            <v>2014</v>
          </cell>
          <cell r="M922">
            <v>0</v>
          </cell>
          <cell r="N922">
            <v>0</v>
          </cell>
          <cell r="O922">
            <v>20284.48</v>
          </cell>
          <cell r="P922">
            <v>20284.48</v>
          </cell>
          <cell r="Q922">
            <v>0</v>
          </cell>
          <cell r="R922">
            <v>20288.990000000002</v>
          </cell>
          <cell r="S922">
            <v>0</v>
          </cell>
          <cell r="T922" t="str">
            <v>2018- -13FA001-020-2183-21- -DSI</v>
          </cell>
        </row>
        <row r="923">
          <cell r="A923" t="str">
            <v>21</v>
          </cell>
          <cell r="B923" t="str">
            <v>D</v>
          </cell>
          <cell r="C923" t="str">
            <v>R</v>
          </cell>
          <cell r="D923" t="str">
            <v>I</v>
          </cell>
          <cell r="E923" t="str">
            <v xml:space="preserve"> </v>
          </cell>
          <cell r="F923" t="str">
            <v>13FA002</v>
          </cell>
          <cell r="G923" t="str">
            <v>020</v>
          </cell>
          <cell r="H923" t="str">
            <v>2183</v>
          </cell>
          <cell r="I923" t="str">
            <v>21</v>
          </cell>
          <cell r="J923" t="str">
            <v xml:space="preserve"> </v>
          </cell>
          <cell r="K923" t="str">
            <v>DSI</v>
          </cell>
          <cell r="L923" t="str">
            <v>2014</v>
          </cell>
          <cell r="M923">
            <v>0</v>
          </cell>
          <cell r="N923">
            <v>0</v>
          </cell>
          <cell r="O923">
            <v>39633.93</v>
          </cell>
          <cell r="P923">
            <v>39633.93</v>
          </cell>
          <cell r="Q923">
            <v>0</v>
          </cell>
          <cell r="R923">
            <v>37558.269999999997</v>
          </cell>
          <cell r="S923">
            <v>0</v>
          </cell>
          <cell r="T923" t="str">
            <v>2018- -13FA002-020-2183-21- -DSI</v>
          </cell>
        </row>
        <row r="924">
          <cell r="A924" t="str">
            <v>21</v>
          </cell>
          <cell r="B924" t="str">
            <v>D</v>
          </cell>
          <cell r="C924" t="str">
            <v>R</v>
          </cell>
          <cell r="D924" t="str">
            <v>I</v>
          </cell>
          <cell r="E924" t="str">
            <v xml:space="preserve"> </v>
          </cell>
          <cell r="F924" t="str">
            <v>13TF001</v>
          </cell>
          <cell r="G924" t="str">
            <v>523</v>
          </cell>
          <cell r="H924" t="str">
            <v>2188</v>
          </cell>
          <cell r="I924" t="str">
            <v>21</v>
          </cell>
          <cell r="J924" t="str">
            <v xml:space="preserve"> </v>
          </cell>
          <cell r="K924" t="str">
            <v>BATI</v>
          </cell>
          <cell r="L924" t="str">
            <v>2014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1182.22</v>
          </cell>
          <cell r="S924">
            <v>0</v>
          </cell>
          <cell r="T924" t="str">
            <v>2018- -13TF001-523-2188-21- -BATI</v>
          </cell>
        </row>
        <row r="925">
          <cell r="A925" t="str">
            <v>21</v>
          </cell>
          <cell r="B925" t="str">
            <v>D</v>
          </cell>
          <cell r="C925" t="str">
            <v>R</v>
          </cell>
          <cell r="D925" t="str">
            <v>I</v>
          </cell>
          <cell r="E925" t="str">
            <v xml:space="preserve"> </v>
          </cell>
          <cell r="F925" t="str">
            <v>13TH002</v>
          </cell>
          <cell r="G925" t="str">
            <v>213</v>
          </cell>
          <cell r="H925" t="str">
            <v>21312</v>
          </cell>
          <cell r="I925" t="str">
            <v>21</v>
          </cell>
          <cell r="J925" t="str">
            <v xml:space="preserve"> </v>
          </cell>
          <cell r="K925" t="str">
            <v>DSI</v>
          </cell>
          <cell r="L925" t="str">
            <v>2014</v>
          </cell>
          <cell r="M925">
            <v>0</v>
          </cell>
          <cell r="N925">
            <v>0</v>
          </cell>
          <cell r="O925">
            <v>1475.68</v>
          </cell>
          <cell r="P925">
            <v>1475.68</v>
          </cell>
          <cell r="Q925">
            <v>0</v>
          </cell>
          <cell r="R925">
            <v>0</v>
          </cell>
          <cell r="S925">
            <v>0</v>
          </cell>
          <cell r="T925" t="str">
            <v>2018- -13TH002-213-21312-21- -DSI</v>
          </cell>
        </row>
        <row r="926">
          <cell r="A926" t="str">
            <v>21</v>
          </cell>
          <cell r="B926" t="str">
            <v>D</v>
          </cell>
          <cell r="C926" t="str">
            <v>R</v>
          </cell>
          <cell r="D926" t="str">
            <v>I</v>
          </cell>
          <cell r="E926" t="str">
            <v xml:space="preserve"> </v>
          </cell>
          <cell r="F926" t="str">
            <v>13TH002</v>
          </cell>
          <cell r="G926" t="str">
            <v>213</v>
          </cell>
          <cell r="H926" t="str">
            <v>21312</v>
          </cell>
          <cell r="I926" t="str">
            <v>21</v>
          </cell>
          <cell r="J926" t="str">
            <v xml:space="preserve"> </v>
          </cell>
          <cell r="K926" t="str">
            <v>DSI</v>
          </cell>
          <cell r="L926" t="str">
            <v>2015</v>
          </cell>
          <cell r="M926">
            <v>0</v>
          </cell>
          <cell r="N926">
            <v>0</v>
          </cell>
          <cell r="O926">
            <v>1475.68</v>
          </cell>
          <cell r="P926">
            <v>1475.68</v>
          </cell>
          <cell r="Q926">
            <v>0</v>
          </cell>
          <cell r="R926">
            <v>0</v>
          </cell>
          <cell r="S926">
            <v>0</v>
          </cell>
          <cell r="T926" t="str">
            <v>2018- -13TH002-213-21312-21- -DSI</v>
          </cell>
        </row>
        <row r="927">
          <cell r="A927" t="str">
            <v>21</v>
          </cell>
          <cell r="B927" t="str">
            <v>D</v>
          </cell>
          <cell r="C927" t="str">
            <v>R</v>
          </cell>
          <cell r="D927" t="str">
            <v>I</v>
          </cell>
          <cell r="E927" t="str">
            <v xml:space="preserve"> </v>
          </cell>
          <cell r="F927" t="str">
            <v>13TH002</v>
          </cell>
          <cell r="G927" t="str">
            <v>213</v>
          </cell>
          <cell r="H927" t="str">
            <v>2183</v>
          </cell>
          <cell r="I927" t="str">
            <v>21</v>
          </cell>
          <cell r="J927" t="str">
            <v xml:space="preserve"> </v>
          </cell>
          <cell r="K927" t="str">
            <v>DSI</v>
          </cell>
          <cell r="L927" t="str">
            <v>2014</v>
          </cell>
          <cell r="M927">
            <v>0</v>
          </cell>
          <cell r="N927">
            <v>0</v>
          </cell>
          <cell r="O927">
            <v>4246.37</v>
          </cell>
          <cell r="P927">
            <v>4246.37</v>
          </cell>
          <cell r="Q927">
            <v>0</v>
          </cell>
          <cell r="R927">
            <v>4250.63</v>
          </cell>
          <cell r="S927">
            <v>0</v>
          </cell>
          <cell r="T927" t="str">
            <v>2018- -13TH002-213-2183-21- -DSI</v>
          </cell>
        </row>
        <row r="928">
          <cell r="A928" t="str">
            <v>21</v>
          </cell>
          <cell r="B928" t="str">
            <v>D</v>
          </cell>
          <cell r="C928" t="str">
            <v>R</v>
          </cell>
          <cell r="D928" t="str">
            <v>I</v>
          </cell>
          <cell r="E928" t="str">
            <v xml:space="preserve"> </v>
          </cell>
          <cell r="F928" t="str">
            <v>13TM001</v>
          </cell>
          <cell r="G928" t="str">
            <v>820</v>
          </cell>
          <cell r="H928" t="str">
            <v>2158</v>
          </cell>
          <cell r="I928" t="str">
            <v>21</v>
          </cell>
          <cell r="J928" t="str">
            <v xml:space="preserve"> </v>
          </cell>
          <cell r="K928" t="str">
            <v>BATI</v>
          </cell>
          <cell r="L928" t="str">
            <v>2014</v>
          </cell>
          <cell r="M928">
            <v>0</v>
          </cell>
          <cell r="N928">
            <v>0</v>
          </cell>
          <cell r="O928">
            <v>3080.25</v>
          </cell>
          <cell r="P928">
            <v>3080.25</v>
          </cell>
          <cell r="Q928">
            <v>0</v>
          </cell>
          <cell r="R928">
            <v>3080.25</v>
          </cell>
          <cell r="S928">
            <v>0</v>
          </cell>
          <cell r="T928" t="str">
            <v>2018- -13TM001-820-2158-21- -BATI</v>
          </cell>
        </row>
        <row r="929">
          <cell r="A929" t="str">
            <v>21</v>
          </cell>
          <cell r="B929" t="str">
            <v>D</v>
          </cell>
          <cell r="C929" t="str">
            <v>R</v>
          </cell>
          <cell r="D929" t="str">
            <v>I</v>
          </cell>
          <cell r="E929" t="str">
            <v xml:space="preserve"> </v>
          </cell>
          <cell r="F929" t="str">
            <v>13TM001</v>
          </cell>
          <cell r="G929" t="str">
            <v>820</v>
          </cell>
          <cell r="H929" t="str">
            <v>2184</v>
          </cell>
          <cell r="I929" t="str">
            <v>21</v>
          </cell>
          <cell r="J929" t="str">
            <v xml:space="preserve"> </v>
          </cell>
          <cell r="K929" t="str">
            <v>BATI</v>
          </cell>
          <cell r="L929" t="str">
            <v>2014</v>
          </cell>
          <cell r="M929">
            <v>0</v>
          </cell>
          <cell r="N929">
            <v>0</v>
          </cell>
          <cell r="O929">
            <v>13472.9</v>
          </cell>
          <cell r="P929">
            <v>13472.9</v>
          </cell>
          <cell r="Q929">
            <v>0</v>
          </cell>
          <cell r="R929">
            <v>13174.76</v>
          </cell>
          <cell r="S929">
            <v>0</v>
          </cell>
          <cell r="T929" t="str">
            <v>2018- -13TM001-820-2184-21- -BATI</v>
          </cell>
        </row>
        <row r="930">
          <cell r="A930" t="str">
            <v>21</v>
          </cell>
          <cell r="B930" t="str">
            <v>D</v>
          </cell>
          <cell r="C930" t="str">
            <v>R</v>
          </cell>
          <cell r="D930" t="str">
            <v>I</v>
          </cell>
          <cell r="E930" t="str">
            <v xml:space="preserve"> </v>
          </cell>
          <cell r="F930" t="str">
            <v>13TT001</v>
          </cell>
          <cell r="G930" t="str">
            <v>824</v>
          </cell>
          <cell r="H930" t="str">
            <v>2118</v>
          </cell>
          <cell r="I930" t="str">
            <v>21</v>
          </cell>
          <cell r="J930" t="str">
            <v xml:space="preserve"> </v>
          </cell>
          <cell r="K930" t="str">
            <v>FONC</v>
          </cell>
          <cell r="L930" t="str">
            <v>2014</v>
          </cell>
          <cell r="M930">
            <v>0</v>
          </cell>
          <cell r="N930">
            <v>0</v>
          </cell>
          <cell r="O930">
            <v>351600</v>
          </cell>
          <cell r="P930">
            <v>351600</v>
          </cell>
          <cell r="Q930">
            <v>0</v>
          </cell>
          <cell r="R930">
            <v>344700.69</v>
          </cell>
          <cell r="S930">
            <v>0</v>
          </cell>
          <cell r="T930" t="str">
            <v>2018- -13TT001-824-2118-21- -FONC</v>
          </cell>
        </row>
        <row r="931">
          <cell r="A931" t="str">
            <v>21</v>
          </cell>
          <cell r="B931" t="str">
            <v>D</v>
          </cell>
          <cell r="C931" t="str">
            <v>R</v>
          </cell>
          <cell r="D931" t="str">
            <v>I</v>
          </cell>
          <cell r="E931" t="str">
            <v xml:space="preserve"> </v>
          </cell>
          <cell r="F931" t="str">
            <v>13TT001</v>
          </cell>
          <cell r="G931" t="str">
            <v>824</v>
          </cell>
          <cell r="H931" t="str">
            <v>2118</v>
          </cell>
          <cell r="I931" t="str">
            <v>21</v>
          </cell>
          <cell r="J931" t="str">
            <v xml:space="preserve"> </v>
          </cell>
          <cell r="K931" t="str">
            <v>FONC</v>
          </cell>
          <cell r="L931" t="str">
            <v>2015</v>
          </cell>
          <cell r="M931">
            <v>0</v>
          </cell>
          <cell r="N931">
            <v>0</v>
          </cell>
          <cell r="O931">
            <v>6200</v>
          </cell>
          <cell r="P931">
            <v>6200</v>
          </cell>
          <cell r="Q931">
            <v>0</v>
          </cell>
          <cell r="R931">
            <v>2545.92</v>
          </cell>
          <cell r="S931">
            <v>0</v>
          </cell>
          <cell r="T931" t="str">
            <v>2018- -13TT001-824-2118-21- -FONC</v>
          </cell>
        </row>
        <row r="932">
          <cell r="A932" t="str">
            <v>21</v>
          </cell>
          <cell r="B932" t="str">
            <v>D</v>
          </cell>
          <cell r="C932" t="str">
            <v>R</v>
          </cell>
          <cell r="D932" t="str">
            <v>I</v>
          </cell>
          <cell r="E932" t="str">
            <v xml:space="preserve"> </v>
          </cell>
          <cell r="F932" t="str">
            <v>13TT001</v>
          </cell>
          <cell r="G932" t="str">
            <v>824</v>
          </cell>
          <cell r="H932" t="str">
            <v>21318</v>
          </cell>
          <cell r="I932" t="str">
            <v>21</v>
          </cell>
          <cell r="J932" t="str">
            <v xml:space="preserve"> </v>
          </cell>
          <cell r="K932" t="str">
            <v>FONC</v>
          </cell>
          <cell r="L932" t="str">
            <v>2014</v>
          </cell>
          <cell r="M932">
            <v>0</v>
          </cell>
          <cell r="N932">
            <v>0</v>
          </cell>
          <cell r="O932">
            <v>470500</v>
          </cell>
          <cell r="P932">
            <v>470500</v>
          </cell>
          <cell r="Q932">
            <v>0</v>
          </cell>
          <cell r="R932">
            <v>470470</v>
          </cell>
          <cell r="S932">
            <v>0</v>
          </cell>
          <cell r="T932" t="str">
            <v>2018- -13TT001-824-21318-21- -FONC</v>
          </cell>
        </row>
        <row r="933">
          <cell r="A933" t="str">
            <v>21</v>
          </cell>
          <cell r="B933" t="str">
            <v>D</v>
          </cell>
          <cell r="C933" t="str">
            <v>R</v>
          </cell>
          <cell r="D933" t="str">
            <v>I</v>
          </cell>
          <cell r="E933" t="str">
            <v xml:space="preserve"> </v>
          </cell>
          <cell r="F933" t="str">
            <v>13TT001</v>
          </cell>
          <cell r="G933" t="str">
            <v>824</v>
          </cell>
          <cell r="H933" t="str">
            <v>2138</v>
          </cell>
          <cell r="I933" t="str">
            <v>21</v>
          </cell>
          <cell r="J933" t="str">
            <v xml:space="preserve"> </v>
          </cell>
          <cell r="K933" t="str">
            <v>FONC</v>
          </cell>
          <cell r="L933" t="str">
            <v>2014</v>
          </cell>
          <cell r="M933">
            <v>0</v>
          </cell>
          <cell r="N933">
            <v>0</v>
          </cell>
          <cell r="O933">
            <v>28706.240000000002</v>
          </cell>
          <cell r="P933">
            <v>28706.240000000002</v>
          </cell>
          <cell r="Q933">
            <v>0</v>
          </cell>
          <cell r="R933">
            <v>10016.66</v>
          </cell>
          <cell r="S933">
            <v>0</v>
          </cell>
          <cell r="T933" t="str">
            <v>2018- -13TT001-824-2138-21- -FONC</v>
          </cell>
        </row>
        <row r="934">
          <cell r="A934" t="str">
            <v>21</v>
          </cell>
          <cell r="B934" t="str">
            <v>D</v>
          </cell>
          <cell r="C934" t="str">
            <v>R</v>
          </cell>
          <cell r="D934" t="str">
            <v>I</v>
          </cell>
          <cell r="E934" t="str">
            <v xml:space="preserve"> </v>
          </cell>
          <cell r="F934" t="str">
            <v>13TT001</v>
          </cell>
          <cell r="G934" t="str">
            <v>824</v>
          </cell>
          <cell r="H934" t="str">
            <v>2138</v>
          </cell>
          <cell r="I934" t="str">
            <v>21</v>
          </cell>
          <cell r="J934" t="str">
            <v xml:space="preserve"> </v>
          </cell>
          <cell r="K934" t="str">
            <v>FONC</v>
          </cell>
          <cell r="L934" t="str">
            <v>2015</v>
          </cell>
          <cell r="M934">
            <v>0</v>
          </cell>
          <cell r="N934">
            <v>0</v>
          </cell>
          <cell r="O934">
            <v>17806.240000000002</v>
          </cell>
          <cell r="P934">
            <v>17806.240000000002</v>
          </cell>
          <cell r="Q934">
            <v>0</v>
          </cell>
          <cell r="R934">
            <v>0</v>
          </cell>
          <cell r="S934">
            <v>0</v>
          </cell>
          <cell r="T934" t="str">
            <v>2018- -13TT001-824-2138-21- -FONC</v>
          </cell>
        </row>
        <row r="935">
          <cell r="A935" t="str">
            <v>21</v>
          </cell>
          <cell r="B935" t="str">
            <v>D</v>
          </cell>
          <cell r="C935" t="str">
            <v>R</v>
          </cell>
          <cell r="D935" t="str">
            <v>I</v>
          </cell>
          <cell r="E935" t="str">
            <v xml:space="preserve"> </v>
          </cell>
          <cell r="F935" t="str">
            <v>13TW001</v>
          </cell>
          <cell r="G935" t="str">
            <v>422</v>
          </cell>
          <cell r="H935" t="str">
            <v>2184</v>
          </cell>
          <cell r="I935" t="str">
            <v>21</v>
          </cell>
          <cell r="J935" t="str">
            <v xml:space="preserve"> </v>
          </cell>
          <cell r="K935" t="str">
            <v>ACHA</v>
          </cell>
          <cell r="L935" t="str">
            <v>2014</v>
          </cell>
          <cell r="M935">
            <v>0</v>
          </cell>
          <cell r="N935">
            <v>0</v>
          </cell>
          <cell r="O935">
            <v>47662.87</v>
          </cell>
          <cell r="P935">
            <v>47662.87</v>
          </cell>
          <cell r="Q935">
            <v>0</v>
          </cell>
          <cell r="R935">
            <v>47662.87</v>
          </cell>
          <cell r="S935">
            <v>0</v>
          </cell>
          <cell r="T935" t="str">
            <v>2018- -13TW001-422-2184-21- -ACHA</v>
          </cell>
        </row>
        <row r="936">
          <cell r="A936" t="str">
            <v>21</v>
          </cell>
          <cell r="B936" t="str">
            <v>D</v>
          </cell>
          <cell r="C936" t="str">
            <v>R</v>
          </cell>
          <cell r="D936" t="str">
            <v>I</v>
          </cell>
          <cell r="E936" t="str">
            <v xml:space="preserve"> </v>
          </cell>
          <cell r="F936" t="str">
            <v>13TW001</v>
          </cell>
          <cell r="G936" t="str">
            <v>422</v>
          </cell>
          <cell r="H936" t="str">
            <v>2188</v>
          </cell>
          <cell r="I936" t="str">
            <v>21</v>
          </cell>
          <cell r="J936" t="str">
            <v xml:space="preserve"> </v>
          </cell>
          <cell r="K936" t="str">
            <v>ACHA</v>
          </cell>
          <cell r="L936" t="str">
            <v>2014</v>
          </cell>
          <cell r="M936">
            <v>0</v>
          </cell>
          <cell r="N936">
            <v>0</v>
          </cell>
          <cell r="O936">
            <v>2865.41</v>
          </cell>
          <cell r="P936">
            <v>2865.41</v>
          </cell>
          <cell r="Q936">
            <v>0</v>
          </cell>
          <cell r="R936">
            <v>2865.49</v>
          </cell>
          <cell r="S936">
            <v>0</v>
          </cell>
          <cell r="T936" t="str">
            <v>2018- -13TW001-422-2188-21- -ACHA</v>
          </cell>
        </row>
        <row r="937">
          <cell r="A937" t="str">
            <v>21</v>
          </cell>
          <cell r="B937" t="str">
            <v>D</v>
          </cell>
          <cell r="C937" t="str">
            <v>R</v>
          </cell>
          <cell r="D937" t="str">
            <v>I</v>
          </cell>
          <cell r="E937" t="str">
            <v xml:space="preserve"> </v>
          </cell>
          <cell r="F937" t="str">
            <v>13TW001</v>
          </cell>
          <cell r="G937" t="str">
            <v>422</v>
          </cell>
          <cell r="H937" t="str">
            <v>2188</v>
          </cell>
          <cell r="I937" t="str">
            <v>21</v>
          </cell>
          <cell r="J937" t="str">
            <v xml:space="preserve"> </v>
          </cell>
          <cell r="K937" t="str">
            <v>BATI</v>
          </cell>
          <cell r="L937" t="str">
            <v>2014</v>
          </cell>
          <cell r="M937">
            <v>0</v>
          </cell>
          <cell r="N937">
            <v>0</v>
          </cell>
          <cell r="O937">
            <v>21949.46</v>
          </cell>
          <cell r="P937">
            <v>21949.46</v>
          </cell>
          <cell r="Q937">
            <v>0</v>
          </cell>
          <cell r="R937">
            <v>20752.18</v>
          </cell>
          <cell r="S937">
            <v>0</v>
          </cell>
          <cell r="T937" t="str">
            <v>2018- -13TW001-422-2188-21- -BATI</v>
          </cell>
        </row>
        <row r="938">
          <cell r="A938" t="str">
            <v>21</v>
          </cell>
          <cell r="B938" t="str">
            <v>D</v>
          </cell>
          <cell r="C938" t="str">
            <v>R</v>
          </cell>
          <cell r="D938" t="str">
            <v>I</v>
          </cell>
          <cell r="E938" t="str">
            <v xml:space="preserve"> </v>
          </cell>
          <cell r="F938" t="str">
            <v>14AA013</v>
          </cell>
          <cell r="G938" t="str">
            <v>020</v>
          </cell>
          <cell r="H938" t="str">
            <v>2188</v>
          </cell>
          <cell r="I938" t="str">
            <v>21</v>
          </cell>
          <cell r="J938" t="str">
            <v xml:space="preserve"> </v>
          </cell>
          <cell r="K938" t="str">
            <v>BATI</v>
          </cell>
          <cell r="L938" t="str">
            <v>2014</v>
          </cell>
          <cell r="M938">
            <v>0</v>
          </cell>
          <cell r="N938">
            <v>0</v>
          </cell>
          <cell r="O938">
            <v>0</v>
          </cell>
          <cell r="P938">
            <v>1200</v>
          </cell>
          <cell r="Q938">
            <v>0</v>
          </cell>
          <cell r="R938">
            <v>0</v>
          </cell>
          <cell r="S938">
            <v>0</v>
          </cell>
          <cell r="T938" t="str">
            <v>2018- -14AA013-020-2188-21- -BATI</v>
          </cell>
        </row>
        <row r="939">
          <cell r="A939" t="str">
            <v>21</v>
          </cell>
          <cell r="B939" t="str">
            <v>D</v>
          </cell>
          <cell r="C939" t="str">
            <v>R</v>
          </cell>
          <cell r="D939" t="str">
            <v>I</v>
          </cell>
          <cell r="E939" t="str">
            <v xml:space="preserve"> </v>
          </cell>
          <cell r="F939" t="str">
            <v>14AA013</v>
          </cell>
          <cell r="G939" t="str">
            <v>020</v>
          </cell>
          <cell r="H939" t="str">
            <v>2188</v>
          </cell>
          <cell r="I939" t="str">
            <v>21</v>
          </cell>
          <cell r="J939" t="str">
            <v xml:space="preserve"> </v>
          </cell>
          <cell r="K939" t="str">
            <v>BATI</v>
          </cell>
          <cell r="L939" t="str">
            <v>2015</v>
          </cell>
          <cell r="M939">
            <v>0</v>
          </cell>
          <cell r="N939">
            <v>0</v>
          </cell>
          <cell r="O939">
            <v>1113.02</v>
          </cell>
          <cell r="P939">
            <v>1113.02</v>
          </cell>
          <cell r="Q939">
            <v>0</v>
          </cell>
          <cell r="R939">
            <v>0</v>
          </cell>
          <cell r="S939">
            <v>0</v>
          </cell>
          <cell r="T939" t="str">
            <v>2018- -14AA013-020-2188-21- -BATI</v>
          </cell>
        </row>
        <row r="940">
          <cell r="A940" t="str">
            <v>21</v>
          </cell>
          <cell r="B940" t="str">
            <v>D</v>
          </cell>
          <cell r="C940" t="str">
            <v>R</v>
          </cell>
          <cell r="D940" t="str">
            <v>I</v>
          </cell>
          <cell r="E940" t="str">
            <v xml:space="preserve"> </v>
          </cell>
          <cell r="F940" t="str">
            <v>14AC016</v>
          </cell>
          <cell r="G940" t="str">
            <v>211</v>
          </cell>
          <cell r="H940" t="str">
            <v>2188</v>
          </cell>
          <cell r="I940" t="str">
            <v>21</v>
          </cell>
          <cell r="J940" t="str">
            <v xml:space="preserve"> </v>
          </cell>
          <cell r="K940" t="str">
            <v>BATI</v>
          </cell>
          <cell r="L940" t="str">
            <v>2014</v>
          </cell>
          <cell r="M940">
            <v>15000</v>
          </cell>
          <cell r="N940">
            <v>-5500</v>
          </cell>
          <cell r="O940">
            <v>0</v>
          </cell>
          <cell r="P940">
            <v>9500</v>
          </cell>
          <cell r="Q940">
            <v>0</v>
          </cell>
          <cell r="R940">
            <v>2124.25</v>
          </cell>
          <cell r="S940">
            <v>0</v>
          </cell>
          <cell r="T940" t="str">
            <v>2018- -14AC016-211-2188-21- -BATI</v>
          </cell>
        </row>
        <row r="941">
          <cell r="A941" t="str">
            <v>21</v>
          </cell>
          <cell r="B941" t="str">
            <v>D</v>
          </cell>
          <cell r="C941" t="str">
            <v>R</v>
          </cell>
          <cell r="D941" t="str">
            <v>I</v>
          </cell>
          <cell r="E941" t="str">
            <v xml:space="preserve"> </v>
          </cell>
          <cell r="F941" t="str">
            <v>14AC016</v>
          </cell>
          <cell r="G941" t="str">
            <v>211</v>
          </cell>
          <cell r="H941" t="str">
            <v>2188</v>
          </cell>
          <cell r="I941" t="str">
            <v>21</v>
          </cell>
          <cell r="J941" t="str">
            <v xml:space="preserve"> </v>
          </cell>
          <cell r="K941" t="str">
            <v>BATI</v>
          </cell>
          <cell r="L941" t="str">
            <v>2015</v>
          </cell>
          <cell r="M941">
            <v>0</v>
          </cell>
          <cell r="N941">
            <v>0</v>
          </cell>
          <cell r="O941">
            <v>585.6</v>
          </cell>
          <cell r="P941">
            <v>585.6</v>
          </cell>
          <cell r="Q941">
            <v>0</v>
          </cell>
          <cell r="R941">
            <v>0</v>
          </cell>
          <cell r="S941">
            <v>0</v>
          </cell>
          <cell r="T941" t="str">
            <v>2018- -14AC016-211-2188-21- -BATI</v>
          </cell>
        </row>
        <row r="942">
          <cell r="A942" t="str">
            <v>21</v>
          </cell>
          <cell r="B942" t="str">
            <v>D</v>
          </cell>
          <cell r="C942" t="str">
            <v>R</v>
          </cell>
          <cell r="D942" t="str">
            <v>I</v>
          </cell>
          <cell r="E942" t="str">
            <v xml:space="preserve"> </v>
          </cell>
          <cell r="F942" t="str">
            <v>14AH001</v>
          </cell>
          <cell r="G942" t="str">
            <v>64</v>
          </cell>
          <cell r="H942" t="str">
            <v>2188</v>
          </cell>
          <cell r="I942" t="str">
            <v>21</v>
          </cell>
          <cell r="J942" t="str">
            <v xml:space="preserve"> </v>
          </cell>
          <cell r="K942" t="str">
            <v>BATI</v>
          </cell>
          <cell r="L942" t="str">
            <v>2014</v>
          </cell>
          <cell r="M942">
            <v>6000</v>
          </cell>
          <cell r="N942">
            <v>0</v>
          </cell>
          <cell r="O942">
            <v>0</v>
          </cell>
          <cell r="P942">
            <v>1000</v>
          </cell>
          <cell r="Q942">
            <v>0</v>
          </cell>
          <cell r="R942">
            <v>835.74</v>
          </cell>
          <cell r="S942">
            <v>0</v>
          </cell>
          <cell r="T942" t="str">
            <v>2018- -14AH001-64-2188-21- -BATI</v>
          </cell>
        </row>
        <row r="943">
          <cell r="A943" t="str">
            <v>21</v>
          </cell>
          <cell r="B943" t="str">
            <v>D</v>
          </cell>
          <cell r="C943" t="str">
            <v>R</v>
          </cell>
          <cell r="D943" t="str">
            <v>I</v>
          </cell>
          <cell r="E943" t="str">
            <v xml:space="preserve"> </v>
          </cell>
          <cell r="F943" t="str">
            <v>14AI001</v>
          </cell>
          <cell r="G943" t="str">
            <v>020</v>
          </cell>
          <cell r="H943" t="str">
            <v>2188</v>
          </cell>
          <cell r="I943" t="str">
            <v>21</v>
          </cell>
          <cell r="J943" t="str">
            <v xml:space="preserve"> </v>
          </cell>
          <cell r="K943" t="str">
            <v>BATI</v>
          </cell>
          <cell r="L943" t="str">
            <v>2014</v>
          </cell>
          <cell r="M943">
            <v>0</v>
          </cell>
          <cell r="N943">
            <v>0</v>
          </cell>
          <cell r="O943">
            <v>0</v>
          </cell>
          <cell r="P943">
            <v>13850</v>
          </cell>
          <cell r="Q943">
            <v>0</v>
          </cell>
          <cell r="R943">
            <v>0</v>
          </cell>
          <cell r="S943">
            <v>0</v>
          </cell>
          <cell r="T943" t="str">
            <v>2018- -14AI001-020-2188-21- -BATI</v>
          </cell>
        </row>
        <row r="944">
          <cell r="A944" t="str">
            <v>21</v>
          </cell>
          <cell r="B944" t="str">
            <v>D</v>
          </cell>
          <cell r="C944" t="str">
            <v>R</v>
          </cell>
          <cell r="D944" t="str">
            <v>I</v>
          </cell>
          <cell r="E944" t="str">
            <v xml:space="preserve"> </v>
          </cell>
          <cell r="F944" t="str">
            <v>14AI004</v>
          </cell>
          <cell r="G944" t="str">
            <v>020</v>
          </cell>
          <cell r="H944" t="str">
            <v>2188</v>
          </cell>
          <cell r="I944" t="str">
            <v>21</v>
          </cell>
          <cell r="J944" t="str">
            <v xml:space="preserve"> </v>
          </cell>
          <cell r="K944" t="str">
            <v>BATI</v>
          </cell>
          <cell r="L944" t="str">
            <v>2014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1562.7</v>
          </cell>
          <cell r="S944">
            <v>0</v>
          </cell>
          <cell r="T944" t="str">
            <v>2018- -14AI004-020-2188-21- -BATI</v>
          </cell>
        </row>
        <row r="945">
          <cell r="A945" t="str">
            <v>21</v>
          </cell>
          <cell r="B945" t="str">
            <v>D</v>
          </cell>
          <cell r="C945" t="str">
            <v>R</v>
          </cell>
          <cell r="D945" t="str">
            <v>I</v>
          </cell>
          <cell r="E945" t="str">
            <v xml:space="preserve"> </v>
          </cell>
          <cell r="F945" t="str">
            <v>14AI004</v>
          </cell>
          <cell r="G945" t="str">
            <v>020</v>
          </cell>
          <cell r="H945" t="str">
            <v>2188</v>
          </cell>
          <cell r="I945" t="str">
            <v>21</v>
          </cell>
          <cell r="J945" t="str">
            <v xml:space="preserve"> </v>
          </cell>
          <cell r="K945" t="str">
            <v>BATI</v>
          </cell>
          <cell r="L945" t="str">
            <v>2015</v>
          </cell>
          <cell r="M945">
            <v>0</v>
          </cell>
          <cell r="N945">
            <v>0</v>
          </cell>
          <cell r="O945">
            <v>2695.42</v>
          </cell>
          <cell r="P945">
            <v>2695.42</v>
          </cell>
          <cell r="Q945">
            <v>0</v>
          </cell>
          <cell r="R945">
            <v>1357.49</v>
          </cell>
          <cell r="S945">
            <v>0</v>
          </cell>
          <cell r="T945" t="str">
            <v>2018- -14AI004-020-2188-21- -BATI</v>
          </cell>
        </row>
        <row r="946">
          <cell r="A946" t="str">
            <v>21</v>
          </cell>
          <cell r="B946" t="str">
            <v>D</v>
          </cell>
          <cell r="C946" t="str">
            <v>R</v>
          </cell>
          <cell r="D946" t="str">
            <v>I</v>
          </cell>
          <cell r="E946" t="str">
            <v xml:space="preserve"> </v>
          </cell>
          <cell r="F946" t="str">
            <v>14AI004</v>
          </cell>
          <cell r="G946" t="str">
            <v>026</v>
          </cell>
          <cell r="H946" t="str">
            <v>2188</v>
          </cell>
          <cell r="I946" t="str">
            <v>21</v>
          </cell>
          <cell r="J946" t="str">
            <v xml:space="preserve"> </v>
          </cell>
          <cell r="K946" t="str">
            <v>BATI</v>
          </cell>
          <cell r="L946" t="str">
            <v>2014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57.72</v>
          </cell>
          <cell r="S946">
            <v>0</v>
          </cell>
          <cell r="T946" t="str">
            <v>2018- -14AI004-026-2188-21- -BATI</v>
          </cell>
        </row>
        <row r="947">
          <cell r="A947" t="str">
            <v>21</v>
          </cell>
          <cell r="B947" t="str">
            <v>D</v>
          </cell>
          <cell r="C947" t="str">
            <v>R</v>
          </cell>
          <cell r="D947" t="str">
            <v>I</v>
          </cell>
          <cell r="E947" t="str">
            <v xml:space="preserve"> </v>
          </cell>
          <cell r="F947" t="str">
            <v>14AI004</v>
          </cell>
          <cell r="G947" t="str">
            <v>211</v>
          </cell>
          <cell r="H947" t="str">
            <v>2188</v>
          </cell>
          <cell r="I947" t="str">
            <v>21</v>
          </cell>
          <cell r="J947" t="str">
            <v xml:space="preserve"> </v>
          </cell>
          <cell r="K947" t="str">
            <v>BATI</v>
          </cell>
          <cell r="L947" t="str">
            <v>2014</v>
          </cell>
          <cell r="M947">
            <v>0</v>
          </cell>
          <cell r="N947">
            <v>0</v>
          </cell>
          <cell r="O947">
            <v>0</v>
          </cell>
          <cell r="P947">
            <v>0</v>
          </cell>
          <cell r="Q947">
            <v>0</v>
          </cell>
          <cell r="R947">
            <v>1637.64</v>
          </cell>
          <cell r="S947">
            <v>0</v>
          </cell>
          <cell r="T947" t="str">
            <v>2018- -14AI004-211-2188-21- -BATI</v>
          </cell>
        </row>
        <row r="948">
          <cell r="A948" t="str">
            <v>21</v>
          </cell>
          <cell r="B948" t="str">
            <v>D</v>
          </cell>
          <cell r="C948" t="str">
            <v>R</v>
          </cell>
          <cell r="D948" t="str">
            <v>I</v>
          </cell>
          <cell r="E948" t="str">
            <v xml:space="preserve"> </v>
          </cell>
          <cell r="F948" t="str">
            <v>14AI004</v>
          </cell>
          <cell r="G948" t="str">
            <v>212</v>
          </cell>
          <cell r="H948" t="str">
            <v>2188</v>
          </cell>
          <cell r="I948" t="str">
            <v>21</v>
          </cell>
          <cell r="J948" t="str">
            <v xml:space="preserve"> </v>
          </cell>
          <cell r="K948" t="str">
            <v>BATI</v>
          </cell>
          <cell r="L948" t="str">
            <v>2014</v>
          </cell>
          <cell r="M948">
            <v>0</v>
          </cell>
          <cell r="N948">
            <v>0</v>
          </cell>
          <cell r="O948">
            <v>0</v>
          </cell>
          <cell r="P948">
            <v>4600</v>
          </cell>
          <cell r="Q948">
            <v>0</v>
          </cell>
          <cell r="R948">
            <v>1690.3</v>
          </cell>
          <cell r="S948">
            <v>0</v>
          </cell>
          <cell r="T948" t="str">
            <v>2018- -14AI004-212-2188-21- -BATI</v>
          </cell>
        </row>
        <row r="949">
          <cell r="A949" t="str">
            <v>21</v>
          </cell>
          <cell r="B949" t="str">
            <v>D</v>
          </cell>
          <cell r="C949" t="str">
            <v>R</v>
          </cell>
          <cell r="D949" t="str">
            <v>I</v>
          </cell>
          <cell r="E949" t="str">
            <v xml:space="preserve"> </v>
          </cell>
          <cell r="F949" t="str">
            <v>14AI004</v>
          </cell>
          <cell r="G949" t="str">
            <v>212</v>
          </cell>
          <cell r="H949" t="str">
            <v>2188</v>
          </cell>
          <cell r="I949" t="str">
            <v>21</v>
          </cell>
          <cell r="J949" t="str">
            <v xml:space="preserve"> </v>
          </cell>
          <cell r="K949" t="str">
            <v>BATI</v>
          </cell>
          <cell r="L949" t="str">
            <v>2015</v>
          </cell>
          <cell r="M949">
            <v>0</v>
          </cell>
          <cell r="N949">
            <v>0</v>
          </cell>
          <cell r="O949">
            <v>2863.65</v>
          </cell>
          <cell r="P949">
            <v>2863.65</v>
          </cell>
          <cell r="Q949">
            <v>0</v>
          </cell>
          <cell r="R949">
            <v>595.20000000000005</v>
          </cell>
          <cell r="S949">
            <v>0</v>
          </cell>
          <cell r="T949" t="str">
            <v>2018- -14AI004-212-2188-21- -BATI</v>
          </cell>
        </row>
        <row r="950">
          <cell r="A950" t="str">
            <v>21</v>
          </cell>
          <cell r="B950" t="str">
            <v>D</v>
          </cell>
          <cell r="C950" t="str">
            <v>R</v>
          </cell>
          <cell r="D950" t="str">
            <v>I</v>
          </cell>
          <cell r="E950" t="str">
            <v xml:space="preserve"> </v>
          </cell>
          <cell r="F950" t="str">
            <v>14AI004</v>
          </cell>
          <cell r="G950" t="str">
            <v>213</v>
          </cell>
          <cell r="H950" t="str">
            <v>2188</v>
          </cell>
          <cell r="I950" t="str">
            <v>21</v>
          </cell>
          <cell r="J950" t="str">
            <v xml:space="preserve"> </v>
          </cell>
          <cell r="K950" t="str">
            <v>BATI</v>
          </cell>
          <cell r="L950" t="str">
            <v>2014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678.22</v>
          </cell>
          <cell r="S950">
            <v>0</v>
          </cell>
          <cell r="T950" t="str">
            <v>2018- -14AI004-213-2188-21- -BATI</v>
          </cell>
        </row>
        <row r="951">
          <cell r="A951" t="str">
            <v>21</v>
          </cell>
          <cell r="B951" t="str">
            <v>D</v>
          </cell>
          <cell r="C951" t="str">
            <v>R</v>
          </cell>
          <cell r="D951" t="str">
            <v>I</v>
          </cell>
          <cell r="E951" t="str">
            <v xml:space="preserve"> </v>
          </cell>
          <cell r="F951" t="str">
            <v>14AI004</v>
          </cell>
          <cell r="G951" t="str">
            <v>213</v>
          </cell>
          <cell r="H951" t="str">
            <v>2188</v>
          </cell>
          <cell r="I951" t="str">
            <v>21</v>
          </cell>
          <cell r="J951" t="str">
            <v xml:space="preserve"> </v>
          </cell>
          <cell r="K951" t="str">
            <v>BATI</v>
          </cell>
          <cell r="L951" t="str">
            <v>2015</v>
          </cell>
          <cell r="M951">
            <v>0</v>
          </cell>
          <cell r="N951">
            <v>0</v>
          </cell>
          <cell r="O951">
            <v>126.58</v>
          </cell>
          <cell r="P951">
            <v>126.58</v>
          </cell>
          <cell r="Q951">
            <v>0</v>
          </cell>
          <cell r="R951">
            <v>0</v>
          </cell>
          <cell r="S951">
            <v>0</v>
          </cell>
          <cell r="T951" t="str">
            <v>2018- -14AI004-213-2188-21- -BATI</v>
          </cell>
        </row>
        <row r="952">
          <cell r="A952" t="str">
            <v>21</v>
          </cell>
          <cell r="B952" t="str">
            <v>D</v>
          </cell>
          <cell r="C952" t="str">
            <v>R</v>
          </cell>
          <cell r="D952" t="str">
            <v>I</v>
          </cell>
          <cell r="E952" t="str">
            <v xml:space="preserve"> </v>
          </cell>
          <cell r="F952" t="str">
            <v>14AI004</v>
          </cell>
          <cell r="G952" t="str">
            <v>30</v>
          </cell>
          <cell r="H952" t="str">
            <v>2188</v>
          </cell>
          <cell r="I952" t="str">
            <v>21</v>
          </cell>
          <cell r="J952" t="str">
            <v xml:space="preserve"> </v>
          </cell>
          <cell r="K952" t="str">
            <v>BATI</v>
          </cell>
          <cell r="L952" t="str">
            <v>2015</v>
          </cell>
          <cell r="M952">
            <v>0</v>
          </cell>
          <cell r="N952">
            <v>0</v>
          </cell>
          <cell r="O952">
            <v>196.44</v>
          </cell>
          <cell r="P952">
            <v>196.44</v>
          </cell>
          <cell r="Q952">
            <v>0</v>
          </cell>
          <cell r="R952">
            <v>196.44</v>
          </cell>
          <cell r="S952">
            <v>0</v>
          </cell>
          <cell r="T952" t="str">
            <v>2018- -14AI004-30-2188-21- -BATI</v>
          </cell>
        </row>
        <row r="953">
          <cell r="A953" t="str">
            <v>21</v>
          </cell>
          <cell r="B953" t="str">
            <v>D</v>
          </cell>
          <cell r="C953" t="str">
            <v>R</v>
          </cell>
          <cell r="D953" t="str">
            <v>I</v>
          </cell>
          <cell r="E953" t="str">
            <v xml:space="preserve"> </v>
          </cell>
          <cell r="F953" t="str">
            <v>14AI004</v>
          </cell>
          <cell r="G953" t="str">
            <v>311</v>
          </cell>
          <cell r="H953" t="str">
            <v>2188</v>
          </cell>
          <cell r="I953" t="str">
            <v>21</v>
          </cell>
          <cell r="J953" t="str">
            <v xml:space="preserve"> </v>
          </cell>
          <cell r="K953" t="str">
            <v>BATI</v>
          </cell>
          <cell r="L953" t="str">
            <v>2015</v>
          </cell>
          <cell r="M953">
            <v>0</v>
          </cell>
          <cell r="N953">
            <v>0</v>
          </cell>
          <cell r="O953">
            <v>1051.54</v>
          </cell>
          <cell r="P953">
            <v>1051.54</v>
          </cell>
          <cell r="Q953">
            <v>0</v>
          </cell>
          <cell r="R953">
            <v>176.74</v>
          </cell>
          <cell r="S953">
            <v>0</v>
          </cell>
          <cell r="T953" t="str">
            <v>2018- -14AI004-311-2188-21- -BATI</v>
          </cell>
        </row>
        <row r="954">
          <cell r="A954" t="str">
            <v>21</v>
          </cell>
          <cell r="B954" t="str">
            <v>D</v>
          </cell>
          <cell r="C954" t="str">
            <v>R</v>
          </cell>
          <cell r="D954" t="str">
            <v>I</v>
          </cell>
          <cell r="E954" t="str">
            <v xml:space="preserve"> </v>
          </cell>
          <cell r="F954" t="str">
            <v>14AI004</v>
          </cell>
          <cell r="G954" t="str">
            <v>313</v>
          </cell>
          <cell r="H954" t="str">
            <v>2188</v>
          </cell>
          <cell r="I954" t="str">
            <v>21</v>
          </cell>
          <cell r="J954" t="str">
            <v xml:space="preserve"> </v>
          </cell>
          <cell r="K954" t="str">
            <v>BATI</v>
          </cell>
          <cell r="L954" t="str">
            <v>2014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743.74</v>
          </cell>
          <cell r="S954">
            <v>0</v>
          </cell>
          <cell r="T954" t="str">
            <v>2018- -14AI004-313-2188-21- -BATI</v>
          </cell>
        </row>
        <row r="955">
          <cell r="A955" t="str">
            <v>21</v>
          </cell>
          <cell r="B955" t="str">
            <v>D</v>
          </cell>
          <cell r="C955" t="str">
            <v>R</v>
          </cell>
          <cell r="D955" t="str">
            <v>I</v>
          </cell>
          <cell r="E955" t="str">
            <v xml:space="preserve"> </v>
          </cell>
          <cell r="F955" t="str">
            <v>14AI004</v>
          </cell>
          <cell r="G955" t="str">
            <v>321</v>
          </cell>
          <cell r="H955" t="str">
            <v>2188</v>
          </cell>
          <cell r="I955" t="str">
            <v>21</v>
          </cell>
          <cell r="J955" t="str">
            <v xml:space="preserve"> </v>
          </cell>
          <cell r="K955" t="str">
            <v>BATI</v>
          </cell>
          <cell r="L955" t="str">
            <v>2014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107.88</v>
          </cell>
          <cell r="S955">
            <v>0</v>
          </cell>
          <cell r="T955" t="str">
            <v>2018- -14AI004-321-2188-21- -BATI</v>
          </cell>
        </row>
        <row r="956">
          <cell r="A956" t="str">
            <v>21</v>
          </cell>
          <cell r="B956" t="str">
            <v>D</v>
          </cell>
          <cell r="C956" t="str">
            <v>R</v>
          </cell>
          <cell r="D956" t="str">
            <v>I</v>
          </cell>
          <cell r="E956" t="str">
            <v xml:space="preserve"> </v>
          </cell>
          <cell r="F956" t="str">
            <v>14AI004</v>
          </cell>
          <cell r="G956" t="str">
            <v>322</v>
          </cell>
          <cell r="H956" t="str">
            <v>2188</v>
          </cell>
          <cell r="I956" t="str">
            <v>21</v>
          </cell>
          <cell r="J956" t="str">
            <v xml:space="preserve"> </v>
          </cell>
          <cell r="K956" t="str">
            <v>BATI</v>
          </cell>
          <cell r="L956" t="str">
            <v>2015</v>
          </cell>
          <cell r="M956">
            <v>0</v>
          </cell>
          <cell r="N956">
            <v>0</v>
          </cell>
          <cell r="O956">
            <v>882.35</v>
          </cell>
          <cell r="P956">
            <v>882.35</v>
          </cell>
          <cell r="Q956">
            <v>0</v>
          </cell>
          <cell r="R956">
            <v>658.14</v>
          </cell>
          <cell r="S956">
            <v>0</v>
          </cell>
          <cell r="T956" t="str">
            <v>2018- -14AI004-322-2188-21- -BATI</v>
          </cell>
        </row>
        <row r="957">
          <cell r="A957" t="str">
            <v>21</v>
          </cell>
          <cell r="B957" t="str">
            <v>D</v>
          </cell>
          <cell r="C957" t="str">
            <v>R</v>
          </cell>
          <cell r="D957" t="str">
            <v>I</v>
          </cell>
          <cell r="E957" t="str">
            <v xml:space="preserve"> </v>
          </cell>
          <cell r="F957" t="str">
            <v>14AI004</v>
          </cell>
          <cell r="G957" t="str">
            <v>40</v>
          </cell>
          <cell r="H957" t="str">
            <v>2188</v>
          </cell>
          <cell r="I957" t="str">
            <v>21</v>
          </cell>
          <cell r="J957" t="str">
            <v xml:space="preserve"> </v>
          </cell>
          <cell r="K957" t="str">
            <v>BATI</v>
          </cell>
          <cell r="L957" t="str">
            <v>2014</v>
          </cell>
          <cell r="M957">
            <v>0</v>
          </cell>
          <cell r="N957">
            <v>0</v>
          </cell>
          <cell r="O957">
            <v>0</v>
          </cell>
          <cell r="P957">
            <v>0</v>
          </cell>
          <cell r="Q957">
            <v>0</v>
          </cell>
          <cell r="R957">
            <v>521.28</v>
          </cell>
          <cell r="S957">
            <v>0</v>
          </cell>
          <cell r="T957" t="str">
            <v>2018- -14AI004-40-2188-21- -BATI</v>
          </cell>
        </row>
        <row r="958">
          <cell r="A958" t="str">
            <v>21</v>
          </cell>
          <cell r="B958" t="str">
            <v>D</v>
          </cell>
          <cell r="C958" t="str">
            <v>R</v>
          </cell>
          <cell r="D958" t="str">
            <v>I</v>
          </cell>
          <cell r="E958" t="str">
            <v xml:space="preserve"> </v>
          </cell>
          <cell r="F958" t="str">
            <v>14AI004</v>
          </cell>
          <cell r="G958" t="str">
            <v>411</v>
          </cell>
          <cell r="H958" t="str">
            <v>2188</v>
          </cell>
          <cell r="I958" t="str">
            <v>21</v>
          </cell>
          <cell r="J958" t="str">
            <v xml:space="preserve"> </v>
          </cell>
          <cell r="K958" t="str">
            <v>BATI</v>
          </cell>
          <cell r="L958" t="str">
            <v>2014</v>
          </cell>
          <cell r="M958">
            <v>0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525.24</v>
          </cell>
          <cell r="S958">
            <v>0</v>
          </cell>
          <cell r="T958" t="str">
            <v>2018- -14AI004-411-2188-21- -BATI</v>
          </cell>
        </row>
        <row r="959">
          <cell r="A959" t="str">
            <v>21</v>
          </cell>
          <cell r="B959" t="str">
            <v>D</v>
          </cell>
          <cell r="C959" t="str">
            <v>R</v>
          </cell>
          <cell r="D959" t="str">
            <v>I</v>
          </cell>
          <cell r="E959" t="str">
            <v xml:space="preserve"> </v>
          </cell>
          <cell r="F959" t="str">
            <v>14AI004</v>
          </cell>
          <cell r="G959" t="str">
            <v>411</v>
          </cell>
          <cell r="H959" t="str">
            <v>2188</v>
          </cell>
          <cell r="I959" t="str">
            <v>21</v>
          </cell>
          <cell r="J959" t="str">
            <v xml:space="preserve"> </v>
          </cell>
          <cell r="K959" t="str">
            <v>BATI</v>
          </cell>
          <cell r="L959" t="str">
            <v>2015</v>
          </cell>
          <cell r="M959">
            <v>0</v>
          </cell>
          <cell r="N959">
            <v>0</v>
          </cell>
          <cell r="O959">
            <v>1712</v>
          </cell>
          <cell r="P959">
            <v>1712</v>
          </cell>
          <cell r="Q959">
            <v>0</v>
          </cell>
          <cell r="R959">
            <v>61.92</v>
          </cell>
          <cell r="S959">
            <v>0</v>
          </cell>
          <cell r="T959" t="str">
            <v>2018- -14AI004-411-2188-21- -BATI</v>
          </cell>
        </row>
        <row r="960">
          <cell r="A960" t="str">
            <v>21</v>
          </cell>
          <cell r="B960" t="str">
            <v>D</v>
          </cell>
          <cell r="C960" t="str">
            <v>R</v>
          </cell>
          <cell r="D960" t="str">
            <v>I</v>
          </cell>
          <cell r="E960" t="str">
            <v xml:space="preserve"> </v>
          </cell>
          <cell r="F960" t="str">
            <v>14AI004</v>
          </cell>
          <cell r="G960" t="str">
            <v>412</v>
          </cell>
          <cell r="H960" t="str">
            <v>2188</v>
          </cell>
          <cell r="I960" t="str">
            <v>21</v>
          </cell>
          <cell r="J960" t="str">
            <v xml:space="preserve"> </v>
          </cell>
          <cell r="K960" t="str">
            <v>BATI</v>
          </cell>
          <cell r="L960" t="str">
            <v>2014</v>
          </cell>
          <cell r="M960">
            <v>0</v>
          </cell>
          <cell r="N960">
            <v>0</v>
          </cell>
          <cell r="O960">
            <v>0</v>
          </cell>
          <cell r="P960">
            <v>0</v>
          </cell>
          <cell r="Q960">
            <v>0</v>
          </cell>
          <cell r="R960">
            <v>1585.73</v>
          </cell>
          <cell r="S960">
            <v>0</v>
          </cell>
          <cell r="T960" t="str">
            <v>2018- -14AI004-412-2188-21- -BATI</v>
          </cell>
        </row>
        <row r="961">
          <cell r="A961" t="str">
            <v>21</v>
          </cell>
          <cell r="B961" t="str">
            <v>D</v>
          </cell>
          <cell r="C961" t="str">
            <v>R</v>
          </cell>
          <cell r="D961" t="str">
            <v>I</v>
          </cell>
          <cell r="E961" t="str">
            <v xml:space="preserve"> </v>
          </cell>
          <cell r="F961" t="str">
            <v>14AI004</v>
          </cell>
          <cell r="G961" t="str">
            <v>422</v>
          </cell>
          <cell r="H961" t="str">
            <v>2188</v>
          </cell>
          <cell r="I961" t="str">
            <v>21</v>
          </cell>
          <cell r="J961" t="str">
            <v xml:space="preserve"> </v>
          </cell>
          <cell r="K961" t="str">
            <v>BATI</v>
          </cell>
          <cell r="L961" t="str">
            <v>2014</v>
          </cell>
          <cell r="M961">
            <v>0</v>
          </cell>
          <cell r="N961">
            <v>0</v>
          </cell>
          <cell r="O961">
            <v>0</v>
          </cell>
          <cell r="P961">
            <v>0</v>
          </cell>
          <cell r="Q961">
            <v>0</v>
          </cell>
          <cell r="R961">
            <v>979.21</v>
          </cell>
          <cell r="S961">
            <v>0</v>
          </cell>
          <cell r="T961" t="str">
            <v>2018- -14AI004-422-2188-21- -BATI</v>
          </cell>
        </row>
        <row r="962">
          <cell r="A962" t="str">
            <v>21</v>
          </cell>
          <cell r="B962" t="str">
            <v>D</v>
          </cell>
          <cell r="C962" t="str">
            <v>R</v>
          </cell>
          <cell r="D962" t="str">
            <v>I</v>
          </cell>
          <cell r="E962" t="str">
            <v xml:space="preserve"> </v>
          </cell>
          <cell r="F962" t="str">
            <v>14AI004</v>
          </cell>
          <cell r="G962" t="str">
            <v>422</v>
          </cell>
          <cell r="H962" t="str">
            <v>2188</v>
          </cell>
          <cell r="I962" t="str">
            <v>21</v>
          </cell>
          <cell r="J962" t="str">
            <v xml:space="preserve"> </v>
          </cell>
          <cell r="K962" t="str">
            <v>BATI</v>
          </cell>
          <cell r="L962" t="str">
            <v>2015</v>
          </cell>
          <cell r="M962">
            <v>0</v>
          </cell>
          <cell r="N962">
            <v>0</v>
          </cell>
          <cell r="O962">
            <v>734.68</v>
          </cell>
          <cell r="P962">
            <v>734.68</v>
          </cell>
          <cell r="Q962">
            <v>0</v>
          </cell>
          <cell r="R962">
            <v>0</v>
          </cell>
          <cell r="S962">
            <v>0</v>
          </cell>
          <cell r="T962" t="str">
            <v>2018- -14AI004-422-2188-21- -BATI</v>
          </cell>
        </row>
        <row r="963">
          <cell r="A963" t="str">
            <v>21</v>
          </cell>
          <cell r="B963" t="str">
            <v>D</v>
          </cell>
          <cell r="C963" t="str">
            <v>R</v>
          </cell>
          <cell r="D963" t="str">
            <v>I</v>
          </cell>
          <cell r="E963" t="str">
            <v xml:space="preserve"> </v>
          </cell>
          <cell r="F963" t="str">
            <v>14AI004</v>
          </cell>
          <cell r="G963" t="str">
            <v>61</v>
          </cell>
          <cell r="H963" t="str">
            <v>2188</v>
          </cell>
          <cell r="I963" t="str">
            <v>21</v>
          </cell>
          <cell r="J963" t="str">
            <v xml:space="preserve"> </v>
          </cell>
          <cell r="K963" t="str">
            <v>BATI</v>
          </cell>
          <cell r="L963" t="str">
            <v>2014</v>
          </cell>
          <cell r="M963">
            <v>0</v>
          </cell>
          <cell r="N963">
            <v>0</v>
          </cell>
          <cell r="O963">
            <v>0</v>
          </cell>
          <cell r="P963">
            <v>0</v>
          </cell>
          <cell r="Q963">
            <v>0</v>
          </cell>
          <cell r="R963">
            <v>118.92</v>
          </cell>
          <cell r="S963">
            <v>0</v>
          </cell>
          <cell r="T963" t="str">
            <v>2018- -14AI004-61-2188-21- -BATI</v>
          </cell>
        </row>
        <row r="964">
          <cell r="A964" t="str">
            <v>21</v>
          </cell>
          <cell r="B964" t="str">
            <v>D</v>
          </cell>
          <cell r="C964" t="str">
            <v>R</v>
          </cell>
          <cell r="D964" t="str">
            <v>I</v>
          </cell>
          <cell r="E964" t="str">
            <v xml:space="preserve"> </v>
          </cell>
          <cell r="F964" t="str">
            <v>14AI004</v>
          </cell>
          <cell r="G964" t="str">
            <v>64</v>
          </cell>
          <cell r="H964" t="str">
            <v>2188</v>
          </cell>
          <cell r="I964" t="str">
            <v>21</v>
          </cell>
          <cell r="J964" t="str">
            <v xml:space="preserve"> </v>
          </cell>
          <cell r="K964" t="str">
            <v>BATI</v>
          </cell>
          <cell r="L964" t="str">
            <v>2014</v>
          </cell>
          <cell r="M964">
            <v>0</v>
          </cell>
          <cell r="N964">
            <v>0</v>
          </cell>
          <cell r="O964">
            <v>0</v>
          </cell>
          <cell r="P964">
            <v>0</v>
          </cell>
          <cell r="Q964">
            <v>0</v>
          </cell>
          <cell r="R964">
            <v>103.68</v>
          </cell>
          <cell r="S964">
            <v>0</v>
          </cell>
          <cell r="T964" t="str">
            <v>2018- -14AI004-64-2188-21- -BATI</v>
          </cell>
        </row>
        <row r="965">
          <cell r="A965" t="str">
            <v>21</v>
          </cell>
          <cell r="B965" t="str">
            <v>D</v>
          </cell>
          <cell r="C965" t="str">
            <v>R</v>
          </cell>
          <cell r="D965" t="str">
            <v>I</v>
          </cell>
          <cell r="E965" t="str">
            <v xml:space="preserve"> </v>
          </cell>
          <cell r="F965" t="str">
            <v>14AI004</v>
          </cell>
          <cell r="G965" t="str">
            <v>64</v>
          </cell>
          <cell r="H965" t="str">
            <v>2188</v>
          </cell>
          <cell r="I965" t="str">
            <v>21</v>
          </cell>
          <cell r="J965" t="str">
            <v xml:space="preserve"> </v>
          </cell>
          <cell r="K965" t="str">
            <v>BATI</v>
          </cell>
          <cell r="L965" t="str">
            <v>2015</v>
          </cell>
          <cell r="M965">
            <v>0</v>
          </cell>
          <cell r="N965">
            <v>0</v>
          </cell>
          <cell r="O965">
            <v>57.72</v>
          </cell>
          <cell r="P965">
            <v>57.72</v>
          </cell>
          <cell r="Q965">
            <v>0</v>
          </cell>
          <cell r="R965">
            <v>0</v>
          </cell>
          <cell r="S965">
            <v>0</v>
          </cell>
          <cell r="T965" t="str">
            <v>2018- -14AI004-64-2188-21- -BATI</v>
          </cell>
        </row>
        <row r="966">
          <cell r="A966" t="str">
            <v>21</v>
          </cell>
          <cell r="B966" t="str">
            <v>D</v>
          </cell>
          <cell r="C966" t="str">
            <v>R</v>
          </cell>
          <cell r="D966" t="str">
            <v>I</v>
          </cell>
          <cell r="E966" t="str">
            <v xml:space="preserve"> </v>
          </cell>
          <cell r="F966" t="str">
            <v>14AI004</v>
          </cell>
          <cell r="G966" t="str">
            <v>71</v>
          </cell>
          <cell r="H966" t="str">
            <v>2188</v>
          </cell>
          <cell r="I966" t="str">
            <v>21</v>
          </cell>
          <cell r="J966" t="str">
            <v xml:space="preserve"> </v>
          </cell>
          <cell r="K966" t="str">
            <v>BATI</v>
          </cell>
          <cell r="L966" t="str">
            <v>2014</v>
          </cell>
          <cell r="M966">
            <v>0</v>
          </cell>
          <cell r="N966">
            <v>0</v>
          </cell>
          <cell r="O966">
            <v>0</v>
          </cell>
          <cell r="P966">
            <v>0</v>
          </cell>
          <cell r="Q966">
            <v>0</v>
          </cell>
          <cell r="R966">
            <v>693.1</v>
          </cell>
          <cell r="S966">
            <v>0</v>
          </cell>
          <cell r="T966" t="str">
            <v>2018- -14AI004-71-2188-21- -BATI</v>
          </cell>
        </row>
        <row r="967">
          <cell r="A967" t="str">
            <v>21</v>
          </cell>
          <cell r="B967" t="str">
            <v>D</v>
          </cell>
          <cell r="C967" t="str">
            <v>R</v>
          </cell>
          <cell r="D967" t="str">
            <v>I</v>
          </cell>
          <cell r="E967" t="str">
            <v xml:space="preserve"> </v>
          </cell>
          <cell r="F967" t="str">
            <v>14AI004</v>
          </cell>
          <cell r="G967" t="str">
            <v>71</v>
          </cell>
          <cell r="H967" t="str">
            <v>2188</v>
          </cell>
          <cell r="I967" t="str">
            <v>21</v>
          </cell>
          <cell r="J967" t="str">
            <v xml:space="preserve"> </v>
          </cell>
          <cell r="K967" t="str">
            <v>BATI</v>
          </cell>
          <cell r="L967" t="str">
            <v>2015</v>
          </cell>
          <cell r="M967">
            <v>0</v>
          </cell>
          <cell r="N967">
            <v>0</v>
          </cell>
          <cell r="O967">
            <v>720</v>
          </cell>
          <cell r="P967">
            <v>720</v>
          </cell>
          <cell r="Q967">
            <v>0</v>
          </cell>
          <cell r="R967">
            <v>681.6</v>
          </cell>
          <cell r="S967">
            <v>0</v>
          </cell>
          <cell r="T967" t="str">
            <v>2018- -14AI004-71-2188-21- -BATI</v>
          </cell>
        </row>
        <row r="968">
          <cell r="A968" t="str">
            <v>21</v>
          </cell>
          <cell r="B968" t="str">
            <v>D</v>
          </cell>
          <cell r="C968" t="str">
            <v>R</v>
          </cell>
          <cell r="D968" t="str">
            <v>I</v>
          </cell>
          <cell r="E968" t="str">
            <v xml:space="preserve"> </v>
          </cell>
          <cell r="F968" t="str">
            <v>14AI004</v>
          </cell>
          <cell r="G968" t="str">
            <v>820</v>
          </cell>
          <cell r="H968" t="str">
            <v>2188</v>
          </cell>
          <cell r="I968" t="str">
            <v>21</v>
          </cell>
          <cell r="J968" t="str">
            <v xml:space="preserve"> </v>
          </cell>
          <cell r="K968" t="str">
            <v>BATI</v>
          </cell>
          <cell r="L968" t="str">
            <v>2014</v>
          </cell>
          <cell r="M968">
            <v>0</v>
          </cell>
          <cell r="N968">
            <v>0</v>
          </cell>
          <cell r="O968">
            <v>0</v>
          </cell>
          <cell r="P968">
            <v>0</v>
          </cell>
          <cell r="Q968">
            <v>0</v>
          </cell>
          <cell r="R968">
            <v>1209.05</v>
          </cell>
          <cell r="S968">
            <v>0</v>
          </cell>
          <cell r="T968" t="str">
            <v>2018- -14AI004-820-2188-21- -BATI</v>
          </cell>
        </row>
        <row r="969">
          <cell r="A969" t="str">
            <v>21</v>
          </cell>
          <cell r="B969" t="str">
            <v>D</v>
          </cell>
          <cell r="C969" t="str">
            <v>R</v>
          </cell>
          <cell r="D969" t="str">
            <v>I</v>
          </cell>
          <cell r="E969" t="str">
            <v xml:space="preserve"> </v>
          </cell>
          <cell r="F969" t="str">
            <v>14BE002</v>
          </cell>
          <cell r="G969" t="str">
            <v>823</v>
          </cell>
          <cell r="H969" t="str">
            <v>2185</v>
          </cell>
          <cell r="I969" t="str">
            <v>21</v>
          </cell>
          <cell r="J969" t="str">
            <v xml:space="preserve"> </v>
          </cell>
          <cell r="K969" t="str">
            <v>EV</v>
          </cell>
          <cell r="L969" t="str">
            <v>2014</v>
          </cell>
          <cell r="M969">
            <v>500</v>
          </cell>
          <cell r="N969">
            <v>0</v>
          </cell>
          <cell r="O969">
            <v>0</v>
          </cell>
          <cell r="P969">
            <v>500</v>
          </cell>
          <cell r="Q969">
            <v>0</v>
          </cell>
          <cell r="R969">
            <v>337.2</v>
          </cell>
          <cell r="S969">
            <v>0</v>
          </cell>
          <cell r="T969" t="str">
            <v>2018- -14BE002-823-2185-21- -EV</v>
          </cell>
        </row>
        <row r="970">
          <cell r="A970" t="str">
            <v>21</v>
          </cell>
          <cell r="B970" t="str">
            <v>D</v>
          </cell>
          <cell r="C970" t="str">
            <v>R</v>
          </cell>
          <cell r="D970" t="str">
            <v>I</v>
          </cell>
          <cell r="E970" t="str">
            <v xml:space="preserve"> </v>
          </cell>
          <cell r="F970" t="str">
            <v>14BE005</v>
          </cell>
          <cell r="G970" t="str">
            <v>821</v>
          </cell>
          <cell r="H970" t="str">
            <v>2188</v>
          </cell>
          <cell r="I970" t="str">
            <v>21</v>
          </cell>
          <cell r="J970" t="str">
            <v xml:space="preserve"> </v>
          </cell>
          <cell r="K970" t="str">
            <v>EXTE</v>
          </cell>
          <cell r="L970" t="str">
            <v>2014</v>
          </cell>
          <cell r="M970">
            <v>0</v>
          </cell>
          <cell r="N970">
            <v>20000</v>
          </cell>
          <cell r="O970">
            <v>0</v>
          </cell>
          <cell r="P970">
            <v>20000</v>
          </cell>
          <cell r="Q970">
            <v>0</v>
          </cell>
          <cell r="R970">
            <v>0</v>
          </cell>
          <cell r="S970">
            <v>0</v>
          </cell>
          <cell r="T970" t="str">
            <v>2018- -14BE005-821-2188-21- -EXTE</v>
          </cell>
        </row>
        <row r="971">
          <cell r="A971" t="str">
            <v>21</v>
          </cell>
          <cell r="B971" t="str">
            <v>D</v>
          </cell>
          <cell r="C971" t="str">
            <v>R</v>
          </cell>
          <cell r="D971" t="str">
            <v>I</v>
          </cell>
          <cell r="E971" t="str">
            <v xml:space="preserve"> </v>
          </cell>
          <cell r="F971" t="str">
            <v>14BG001</v>
          </cell>
          <cell r="G971" t="str">
            <v>40</v>
          </cell>
          <cell r="H971" t="str">
            <v>2188</v>
          </cell>
          <cell r="I971" t="str">
            <v>21</v>
          </cell>
          <cell r="J971" t="str">
            <v xml:space="preserve"> </v>
          </cell>
          <cell r="K971" t="str">
            <v>SPOR</v>
          </cell>
          <cell r="L971" t="str">
            <v>2014</v>
          </cell>
          <cell r="M971">
            <v>30000</v>
          </cell>
          <cell r="N971">
            <v>33500</v>
          </cell>
          <cell r="O971">
            <v>0</v>
          </cell>
          <cell r="P971">
            <v>63500</v>
          </cell>
          <cell r="Q971">
            <v>0</v>
          </cell>
          <cell r="R971">
            <v>38204.15</v>
          </cell>
          <cell r="S971">
            <v>0</v>
          </cell>
          <cell r="T971" t="str">
            <v>2018- -14BG001-40-2188-21- -SPOR</v>
          </cell>
        </row>
        <row r="972">
          <cell r="A972" t="str">
            <v>21</v>
          </cell>
          <cell r="B972" t="str">
            <v>D</v>
          </cell>
          <cell r="C972" t="str">
            <v>R</v>
          </cell>
          <cell r="D972" t="str">
            <v>I</v>
          </cell>
          <cell r="E972" t="str">
            <v xml:space="preserve"> </v>
          </cell>
          <cell r="F972" t="str">
            <v>14BG001</v>
          </cell>
          <cell r="G972" t="str">
            <v>40</v>
          </cell>
          <cell r="H972" t="str">
            <v>2188</v>
          </cell>
          <cell r="I972" t="str">
            <v>21</v>
          </cell>
          <cell r="J972" t="str">
            <v xml:space="preserve"> </v>
          </cell>
          <cell r="K972" t="str">
            <v>SPOR</v>
          </cell>
          <cell r="L972" t="str">
            <v>2015</v>
          </cell>
          <cell r="M972">
            <v>0</v>
          </cell>
          <cell r="N972">
            <v>0</v>
          </cell>
          <cell r="O972">
            <v>25156.92</v>
          </cell>
          <cell r="P972">
            <v>25156.92</v>
          </cell>
          <cell r="Q972">
            <v>0</v>
          </cell>
          <cell r="R972">
            <v>25110.68</v>
          </cell>
          <cell r="S972">
            <v>0</v>
          </cell>
          <cell r="T972" t="str">
            <v>2018- -14BG001-40-2188-21- -SPOR</v>
          </cell>
        </row>
        <row r="973">
          <cell r="A973" t="str">
            <v>21</v>
          </cell>
          <cell r="B973" t="str">
            <v>D</v>
          </cell>
          <cell r="C973" t="str">
            <v>R</v>
          </cell>
          <cell r="D973" t="str">
            <v>I</v>
          </cell>
          <cell r="E973" t="str">
            <v xml:space="preserve"> </v>
          </cell>
          <cell r="F973" t="str">
            <v>14BG002</v>
          </cell>
          <cell r="G973" t="str">
            <v>422</v>
          </cell>
          <cell r="H973" t="str">
            <v>2188</v>
          </cell>
          <cell r="I973" t="str">
            <v>21</v>
          </cell>
          <cell r="J973" t="str">
            <v xml:space="preserve"> </v>
          </cell>
          <cell r="K973" t="str">
            <v>SPOR</v>
          </cell>
          <cell r="L973" t="str">
            <v>2014</v>
          </cell>
          <cell r="M973">
            <v>1000</v>
          </cell>
          <cell r="N973">
            <v>0</v>
          </cell>
          <cell r="O973">
            <v>0</v>
          </cell>
          <cell r="P973">
            <v>1000</v>
          </cell>
          <cell r="Q973">
            <v>0</v>
          </cell>
          <cell r="R973">
            <v>0</v>
          </cell>
          <cell r="S973">
            <v>0</v>
          </cell>
          <cell r="T973" t="str">
            <v>2018- -14BG002-422-2188-21- -SPOR</v>
          </cell>
        </row>
        <row r="974">
          <cell r="A974" t="str">
            <v>21</v>
          </cell>
          <cell r="B974" t="str">
            <v>D</v>
          </cell>
          <cell r="C974" t="str">
            <v>R</v>
          </cell>
          <cell r="D974" t="str">
            <v>I</v>
          </cell>
          <cell r="E974" t="str">
            <v xml:space="preserve"> </v>
          </cell>
          <cell r="F974" t="str">
            <v>14BG003</v>
          </cell>
          <cell r="G974" t="str">
            <v>40</v>
          </cell>
          <cell r="H974" t="str">
            <v>2188</v>
          </cell>
          <cell r="I974" t="str">
            <v>21</v>
          </cell>
          <cell r="J974" t="str">
            <v xml:space="preserve"> </v>
          </cell>
          <cell r="K974" t="str">
            <v>SPOR</v>
          </cell>
          <cell r="L974" t="str">
            <v>2014</v>
          </cell>
          <cell r="M974">
            <v>0</v>
          </cell>
          <cell r="N974">
            <v>0</v>
          </cell>
          <cell r="O974">
            <v>0</v>
          </cell>
          <cell r="P974">
            <v>0</v>
          </cell>
          <cell r="Q974">
            <v>0</v>
          </cell>
          <cell r="R974">
            <v>11400</v>
          </cell>
          <cell r="S974">
            <v>0</v>
          </cell>
          <cell r="T974" t="str">
            <v>2018- -14BG003-40-2188-21- -SPOR</v>
          </cell>
        </row>
        <row r="975">
          <cell r="A975" t="str">
            <v>21</v>
          </cell>
          <cell r="B975" t="str">
            <v>D</v>
          </cell>
          <cell r="C975" t="str">
            <v>R</v>
          </cell>
          <cell r="D975" t="str">
            <v>I</v>
          </cell>
          <cell r="E975" t="str">
            <v xml:space="preserve"> </v>
          </cell>
          <cell r="F975" t="str">
            <v>14DA001</v>
          </cell>
          <cell r="G975" t="str">
            <v>020</v>
          </cell>
          <cell r="H975" t="str">
            <v>2182</v>
          </cell>
          <cell r="I975" t="str">
            <v>21</v>
          </cell>
          <cell r="J975" t="str">
            <v xml:space="preserve"> </v>
          </cell>
          <cell r="K975" t="str">
            <v>MECA</v>
          </cell>
          <cell r="L975" t="str">
            <v>2014</v>
          </cell>
          <cell r="M975">
            <v>176500</v>
          </cell>
          <cell r="N975">
            <v>0</v>
          </cell>
          <cell r="O975">
            <v>0</v>
          </cell>
          <cell r="P975">
            <v>176500</v>
          </cell>
          <cell r="Q975">
            <v>0</v>
          </cell>
          <cell r="R975">
            <v>6611.59</v>
          </cell>
          <cell r="S975">
            <v>0</v>
          </cell>
          <cell r="T975" t="str">
            <v>2018- -14DA001-020-2182-21- -MECA</v>
          </cell>
        </row>
        <row r="976">
          <cell r="A976" t="str">
            <v>21</v>
          </cell>
          <cell r="B976" t="str">
            <v>D</v>
          </cell>
          <cell r="C976" t="str">
            <v>R</v>
          </cell>
          <cell r="D976" t="str">
            <v>I</v>
          </cell>
          <cell r="E976" t="str">
            <v xml:space="preserve"> </v>
          </cell>
          <cell r="F976" t="str">
            <v>14DA001</v>
          </cell>
          <cell r="G976" t="str">
            <v>020</v>
          </cell>
          <cell r="H976" t="str">
            <v>2182</v>
          </cell>
          <cell r="I976" t="str">
            <v>21</v>
          </cell>
          <cell r="J976" t="str">
            <v xml:space="preserve"> </v>
          </cell>
          <cell r="K976" t="str">
            <v>MECA</v>
          </cell>
          <cell r="L976" t="str">
            <v>2015</v>
          </cell>
          <cell r="M976">
            <v>0</v>
          </cell>
          <cell r="N976">
            <v>0</v>
          </cell>
          <cell r="O976">
            <v>75977.5</v>
          </cell>
          <cell r="P976">
            <v>75977.5</v>
          </cell>
          <cell r="Q976">
            <v>0</v>
          </cell>
          <cell r="R976">
            <v>75977.5</v>
          </cell>
          <cell r="S976">
            <v>0</v>
          </cell>
          <cell r="T976" t="str">
            <v>2018- -14DA001-020-2182-21- -MECA</v>
          </cell>
        </row>
        <row r="977">
          <cell r="A977" t="str">
            <v>21</v>
          </cell>
          <cell r="B977" t="str">
            <v>D</v>
          </cell>
          <cell r="C977" t="str">
            <v>R</v>
          </cell>
          <cell r="D977" t="str">
            <v>I</v>
          </cell>
          <cell r="E977" t="str">
            <v xml:space="preserve"> </v>
          </cell>
          <cell r="F977" t="str">
            <v>14DA002</v>
          </cell>
          <cell r="G977" t="str">
            <v>020</v>
          </cell>
          <cell r="H977" t="str">
            <v>2182</v>
          </cell>
          <cell r="I977" t="str">
            <v>21</v>
          </cell>
          <cell r="J977" t="str">
            <v xml:space="preserve"> </v>
          </cell>
          <cell r="K977" t="str">
            <v>MECA</v>
          </cell>
          <cell r="L977" t="str">
            <v>2014</v>
          </cell>
          <cell r="M977">
            <v>30000</v>
          </cell>
          <cell r="N977">
            <v>0</v>
          </cell>
          <cell r="O977">
            <v>0</v>
          </cell>
          <cell r="P977">
            <v>30000</v>
          </cell>
          <cell r="Q977">
            <v>0</v>
          </cell>
          <cell r="R977">
            <v>0</v>
          </cell>
          <cell r="S977">
            <v>0</v>
          </cell>
          <cell r="T977" t="str">
            <v>2018- -14DA002-020-2182-21- -MECA</v>
          </cell>
        </row>
        <row r="978">
          <cell r="A978" t="str">
            <v>21</v>
          </cell>
          <cell r="B978" t="str">
            <v>D</v>
          </cell>
          <cell r="C978" t="str">
            <v>R</v>
          </cell>
          <cell r="D978" t="str">
            <v>I</v>
          </cell>
          <cell r="E978" t="str">
            <v xml:space="preserve"> </v>
          </cell>
          <cell r="F978" t="str">
            <v>14DA002</v>
          </cell>
          <cell r="G978" t="str">
            <v>020</v>
          </cell>
          <cell r="H978" t="str">
            <v>2182</v>
          </cell>
          <cell r="I978" t="str">
            <v>21</v>
          </cell>
          <cell r="J978" t="str">
            <v xml:space="preserve"> </v>
          </cell>
          <cell r="K978" t="str">
            <v>MECA</v>
          </cell>
          <cell r="L978" t="str">
            <v>2015</v>
          </cell>
          <cell r="M978">
            <v>0</v>
          </cell>
          <cell r="N978">
            <v>0</v>
          </cell>
          <cell r="O978">
            <v>23491.56</v>
          </cell>
          <cell r="P978">
            <v>23491.56</v>
          </cell>
          <cell r="Q978">
            <v>0</v>
          </cell>
          <cell r="R978">
            <v>23491.55</v>
          </cell>
          <cell r="S978">
            <v>0</v>
          </cell>
          <cell r="T978" t="str">
            <v>2018- -14DA002-020-2182-21- -MECA</v>
          </cell>
        </row>
        <row r="979">
          <cell r="A979" t="str">
            <v>21</v>
          </cell>
          <cell r="B979" t="str">
            <v>D</v>
          </cell>
          <cell r="C979" t="str">
            <v>R</v>
          </cell>
          <cell r="D979" t="str">
            <v>I</v>
          </cell>
          <cell r="E979" t="str">
            <v xml:space="preserve"> </v>
          </cell>
          <cell r="F979" t="str">
            <v>14DA003</v>
          </cell>
          <cell r="G979" t="str">
            <v>020</v>
          </cell>
          <cell r="H979" t="str">
            <v>2182</v>
          </cell>
          <cell r="I979" t="str">
            <v>21</v>
          </cell>
          <cell r="J979" t="str">
            <v xml:space="preserve"> </v>
          </cell>
          <cell r="K979" t="str">
            <v>FINA</v>
          </cell>
          <cell r="L979" t="str">
            <v>2014</v>
          </cell>
          <cell r="M979">
            <v>0</v>
          </cell>
          <cell r="N979">
            <v>0</v>
          </cell>
          <cell r="O979">
            <v>0</v>
          </cell>
          <cell r="P979">
            <v>36770</v>
          </cell>
          <cell r="Q979">
            <v>0</v>
          </cell>
          <cell r="R979">
            <v>0</v>
          </cell>
          <cell r="S979">
            <v>0</v>
          </cell>
          <cell r="T979" t="str">
            <v>2018- -14DA003-020-2182-21- -FINA</v>
          </cell>
        </row>
        <row r="980">
          <cell r="A980" t="str">
            <v>21</v>
          </cell>
          <cell r="B980" t="str">
            <v>D</v>
          </cell>
          <cell r="C980" t="str">
            <v>R</v>
          </cell>
          <cell r="D980" t="str">
            <v>I</v>
          </cell>
          <cell r="E980" t="str">
            <v xml:space="preserve"> </v>
          </cell>
          <cell r="F980" t="str">
            <v>14DA003</v>
          </cell>
          <cell r="G980" t="str">
            <v>020</v>
          </cell>
          <cell r="H980" t="str">
            <v>2182</v>
          </cell>
          <cell r="I980" t="str">
            <v>21</v>
          </cell>
          <cell r="J980" t="str">
            <v xml:space="preserve"> </v>
          </cell>
          <cell r="K980" t="str">
            <v>FINA</v>
          </cell>
          <cell r="L980" t="str">
            <v>2015</v>
          </cell>
          <cell r="M980">
            <v>0</v>
          </cell>
          <cell r="N980">
            <v>0</v>
          </cell>
          <cell r="O980">
            <v>36770</v>
          </cell>
          <cell r="P980">
            <v>36770</v>
          </cell>
          <cell r="Q980">
            <v>0</v>
          </cell>
          <cell r="R980">
            <v>0</v>
          </cell>
          <cell r="S980">
            <v>0</v>
          </cell>
          <cell r="T980" t="str">
            <v>2018- -14DA003-020-2182-21- -FINA</v>
          </cell>
        </row>
        <row r="981">
          <cell r="A981" t="str">
            <v>21</v>
          </cell>
          <cell r="B981" t="str">
            <v>D</v>
          </cell>
          <cell r="C981" t="str">
            <v>R</v>
          </cell>
          <cell r="D981" t="str">
            <v>I</v>
          </cell>
          <cell r="E981" t="str">
            <v xml:space="preserve"> </v>
          </cell>
          <cell r="F981" t="str">
            <v>14DA003</v>
          </cell>
          <cell r="G981" t="str">
            <v>020</v>
          </cell>
          <cell r="H981" t="str">
            <v>2182</v>
          </cell>
          <cell r="I981" t="str">
            <v>21</v>
          </cell>
          <cell r="J981" t="str">
            <v xml:space="preserve"> </v>
          </cell>
          <cell r="K981" t="str">
            <v>FINA</v>
          </cell>
          <cell r="L981" t="str">
            <v>2016</v>
          </cell>
          <cell r="M981">
            <v>0</v>
          </cell>
          <cell r="N981">
            <v>0</v>
          </cell>
          <cell r="O981">
            <v>36770</v>
          </cell>
          <cell r="P981">
            <v>36770</v>
          </cell>
          <cell r="Q981">
            <v>0</v>
          </cell>
          <cell r="R981">
            <v>0</v>
          </cell>
          <cell r="S981">
            <v>0</v>
          </cell>
          <cell r="T981" t="str">
            <v>2018- -14DA003-020-2182-21- -FINA</v>
          </cell>
        </row>
        <row r="982">
          <cell r="A982" t="str">
            <v>21</v>
          </cell>
          <cell r="B982" t="str">
            <v>D</v>
          </cell>
          <cell r="C982" t="str">
            <v>R</v>
          </cell>
          <cell r="D982" t="str">
            <v>I</v>
          </cell>
          <cell r="E982" t="str">
            <v xml:space="preserve"> </v>
          </cell>
          <cell r="F982" t="str">
            <v>14DA003</v>
          </cell>
          <cell r="G982" t="str">
            <v>020</v>
          </cell>
          <cell r="H982" t="str">
            <v>2182</v>
          </cell>
          <cell r="I982" t="str">
            <v>21</v>
          </cell>
          <cell r="J982" t="str">
            <v xml:space="preserve"> </v>
          </cell>
          <cell r="K982" t="str">
            <v>FINA</v>
          </cell>
          <cell r="L982" t="str">
            <v>2017</v>
          </cell>
          <cell r="M982">
            <v>0</v>
          </cell>
          <cell r="N982">
            <v>0</v>
          </cell>
          <cell r="O982">
            <v>36770</v>
          </cell>
          <cell r="P982">
            <v>36770</v>
          </cell>
          <cell r="Q982">
            <v>0</v>
          </cell>
          <cell r="R982">
            <v>0</v>
          </cell>
          <cell r="S982">
            <v>0</v>
          </cell>
          <cell r="T982" t="str">
            <v>2018- -14DA003-020-2182-21- -FINA</v>
          </cell>
        </row>
        <row r="983">
          <cell r="A983" t="str">
            <v>21</v>
          </cell>
          <cell r="B983" t="str">
            <v>D</v>
          </cell>
          <cell r="C983" t="str">
            <v>R</v>
          </cell>
          <cell r="D983" t="str">
            <v>I</v>
          </cell>
          <cell r="E983" t="str">
            <v xml:space="preserve"> </v>
          </cell>
          <cell r="F983" t="str">
            <v>14DA003</v>
          </cell>
          <cell r="G983" t="str">
            <v>020</v>
          </cell>
          <cell r="H983" t="str">
            <v>2182</v>
          </cell>
          <cell r="I983" t="str">
            <v>21</v>
          </cell>
          <cell r="J983" t="str">
            <v xml:space="preserve"> </v>
          </cell>
          <cell r="K983" t="str">
            <v>MECA</v>
          </cell>
          <cell r="L983" t="str">
            <v>2014</v>
          </cell>
          <cell r="M983">
            <v>594000</v>
          </cell>
          <cell r="N983">
            <v>50500</v>
          </cell>
          <cell r="O983">
            <v>0</v>
          </cell>
          <cell r="P983">
            <v>644500</v>
          </cell>
          <cell r="Q983">
            <v>0</v>
          </cell>
          <cell r="R983">
            <v>77283.360000000001</v>
          </cell>
          <cell r="S983">
            <v>0</v>
          </cell>
          <cell r="T983" t="str">
            <v>2018- -14DA003-020-2182-21- -MECA</v>
          </cell>
        </row>
        <row r="984">
          <cell r="A984" t="str">
            <v>21</v>
          </cell>
          <cell r="B984" t="str">
            <v>D</v>
          </cell>
          <cell r="C984" t="str">
            <v>R</v>
          </cell>
          <cell r="D984" t="str">
            <v>I</v>
          </cell>
          <cell r="E984" t="str">
            <v xml:space="preserve"> </v>
          </cell>
          <cell r="F984" t="str">
            <v>14DA003</v>
          </cell>
          <cell r="G984" t="str">
            <v>020</v>
          </cell>
          <cell r="H984" t="str">
            <v>2182</v>
          </cell>
          <cell r="I984" t="str">
            <v>21</v>
          </cell>
          <cell r="J984" t="str">
            <v xml:space="preserve"> </v>
          </cell>
          <cell r="K984" t="str">
            <v>MECA</v>
          </cell>
          <cell r="L984" t="str">
            <v>2015</v>
          </cell>
          <cell r="M984">
            <v>0</v>
          </cell>
          <cell r="N984">
            <v>364000</v>
          </cell>
          <cell r="O984">
            <v>173296.57</v>
          </cell>
          <cell r="P984">
            <v>537296.56999999995</v>
          </cell>
          <cell r="Q984">
            <v>0</v>
          </cell>
          <cell r="R984">
            <v>534196.56999999995</v>
          </cell>
          <cell r="S984">
            <v>0</v>
          </cell>
          <cell r="T984" t="str">
            <v>2018- -14DA003-020-2182-21- -MECA</v>
          </cell>
        </row>
        <row r="985">
          <cell r="A985" t="str">
            <v>21</v>
          </cell>
          <cell r="B985" t="str">
            <v>D</v>
          </cell>
          <cell r="C985" t="str">
            <v>R</v>
          </cell>
          <cell r="D985" t="str">
            <v>I</v>
          </cell>
          <cell r="E985" t="str">
            <v xml:space="preserve"> </v>
          </cell>
          <cell r="F985" t="str">
            <v>14DA004</v>
          </cell>
          <cell r="G985" t="str">
            <v>020</v>
          </cell>
          <cell r="H985" t="str">
            <v>2182</v>
          </cell>
          <cell r="I985" t="str">
            <v>21</v>
          </cell>
          <cell r="J985" t="str">
            <v xml:space="preserve"> </v>
          </cell>
          <cell r="K985" t="str">
            <v>MECA</v>
          </cell>
          <cell r="L985" t="str">
            <v>2014</v>
          </cell>
          <cell r="M985">
            <v>18000</v>
          </cell>
          <cell r="N985">
            <v>0</v>
          </cell>
          <cell r="O985">
            <v>0</v>
          </cell>
          <cell r="P985">
            <v>18000</v>
          </cell>
          <cell r="Q985">
            <v>0</v>
          </cell>
          <cell r="R985">
            <v>0</v>
          </cell>
          <cell r="S985">
            <v>0</v>
          </cell>
          <cell r="T985" t="str">
            <v>2018- -14DA004-020-2182-21- -MECA</v>
          </cell>
        </row>
        <row r="986">
          <cell r="A986" t="str">
            <v>21</v>
          </cell>
          <cell r="B986" t="str">
            <v>D</v>
          </cell>
          <cell r="C986" t="str">
            <v>R</v>
          </cell>
          <cell r="D986" t="str">
            <v>I</v>
          </cell>
          <cell r="E986" t="str">
            <v xml:space="preserve"> </v>
          </cell>
          <cell r="F986" t="str">
            <v>14DA004</v>
          </cell>
          <cell r="G986" t="str">
            <v>020</v>
          </cell>
          <cell r="H986" t="str">
            <v>2182</v>
          </cell>
          <cell r="I986" t="str">
            <v>21</v>
          </cell>
          <cell r="J986" t="str">
            <v xml:space="preserve"> </v>
          </cell>
          <cell r="K986" t="str">
            <v>MECA</v>
          </cell>
          <cell r="L986" t="str">
            <v>2015</v>
          </cell>
          <cell r="M986">
            <v>0</v>
          </cell>
          <cell r="N986">
            <v>0</v>
          </cell>
          <cell r="O986">
            <v>61846.76</v>
          </cell>
          <cell r="P986">
            <v>61846.76</v>
          </cell>
          <cell r="Q986">
            <v>0</v>
          </cell>
          <cell r="R986">
            <v>61846.76</v>
          </cell>
          <cell r="S986">
            <v>0</v>
          </cell>
          <cell r="T986" t="str">
            <v>2018- -14DA004-020-2182-21- -MECA</v>
          </cell>
        </row>
        <row r="987">
          <cell r="A987" t="str">
            <v>21</v>
          </cell>
          <cell r="B987" t="str">
            <v>D</v>
          </cell>
          <cell r="C987" t="str">
            <v>R</v>
          </cell>
          <cell r="D987" t="str">
            <v>I</v>
          </cell>
          <cell r="E987" t="str">
            <v xml:space="preserve"> </v>
          </cell>
          <cell r="F987" t="str">
            <v>14DA005</v>
          </cell>
          <cell r="G987" t="str">
            <v>020</v>
          </cell>
          <cell r="H987" t="str">
            <v>2182</v>
          </cell>
          <cell r="I987" t="str">
            <v>21</v>
          </cell>
          <cell r="J987" t="str">
            <v xml:space="preserve"> </v>
          </cell>
          <cell r="K987" t="str">
            <v>MECA</v>
          </cell>
          <cell r="L987" t="str">
            <v>2014</v>
          </cell>
          <cell r="M987">
            <v>270000</v>
          </cell>
          <cell r="N987">
            <v>0</v>
          </cell>
          <cell r="O987">
            <v>0</v>
          </cell>
          <cell r="P987">
            <v>270000</v>
          </cell>
          <cell r="Q987">
            <v>0</v>
          </cell>
          <cell r="R987">
            <v>264185.61</v>
          </cell>
          <cell r="S987">
            <v>0</v>
          </cell>
          <cell r="T987" t="str">
            <v>2018- -14DA005-020-2182-21- -MECA</v>
          </cell>
        </row>
        <row r="988">
          <cell r="A988" t="str">
            <v>21</v>
          </cell>
          <cell r="B988" t="str">
            <v>D</v>
          </cell>
          <cell r="C988" t="str">
            <v>R</v>
          </cell>
          <cell r="D988" t="str">
            <v>I</v>
          </cell>
          <cell r="E988" t="str">
            <v xml:space="preserve"> </v>
          </cell>
          <cell r="F988" t="str">
            <v>14DA006</v>
          </cell>
          <cell r="G988" t="str">
            <v>020</v>
          </cell>
          <cell r="H988" t="str">
            <v>2158</v>
          </cell>
          <cell r="I988" t="str">
            <v>21</v>
          </cell>
          <cell r="J988" t="str">
            <v xml:space="preserve"> </v>
          </cell>
          <cell r="K988" t="str">
            <v>ACHA</v>
          </cell>
          <cell r="L988" t="str">
            <v>2014</v>
          </cell>
          <cell r="M988">
            <v>50000</v>
          </cell>
          <cell r="N988">
            <v>0</v>
          </cell>
          <cell r="O988">
            <v>0</v>
          </cell>
          <cell r="P988">
            <v>50000</v>
          </cell>
          <cell r="Q988">
            <v>0</v>
          </cell>
          <cell r="R988">
            <v>17867.060000000001</v>
          </cell>
          <cell r="S988">
            <v>0</v>
          </cell>
          <cell r="T988" t="str">
            <v>2018- -14DA006-020-2158-21- -ACHA</v>
          </cell>
        </row>
        <row r="989">
          <cell r="A989" t="str">
            <v>21</v>
          </cell>
          <cell r="B989" t="str">
            <v>D</v>
          </cell>
          <cell r="C989" t="str">
            <v>R</v>
          </cell>
          <cell r="D989" t="str">
            <v>I</v>
          </cell>
          <cell r="E989" t="str">
            <v xml:space="preserve"> </v>
          </cell>
          <cell r="F989" t="str">
            <v>14DA006</v>
          </cell>
          <cell r="G989" t="str">
            <v>020</v>
          </cell>
          <cell r="H989" t="str">
            <v>2158</v>
          </cell>
          <cell r="I989" t="str">
            <v>21</v>
          </cell>
          <cell r="J989" t="str">
            <v xml:space="preserve"> </v>
          </cell>
          <cell r="K989" t="str">
            <v>ACHA</v>
          </cell>
          <cell r="L989" t="str">
            <v>2015</v>
          </cell>
          <cell r="M989">
            <v>0</v>
          </cell>
          <cell r="N989">
            <v>34500</v>
          </cell>
          <cell r="O989">
            <v>0</v>
          </cell>
          <cell r="P989">
            <v>34500</v>
          </cell>
          <cell r="Q989">
            <v>0</v>
          </cell>
          <cell r="R989">
            <v>0</v>
          </cell>
          <cell r="S989">
            <v>0</v>
          </cell>
          <cell r="T989" t="str">
            <v>2018- -14DA006-020-2158-21- -ACHA</v>
          </cell>
        </row>
        <row r="990">
          <cell r="A990" t="str">
            <v>21</v>
          </cell>
          <cell r="B990" t="str">
            <v>D</v>
          </cell>
          <cell r="C990" t="str">
            <v>R</v>
          </cell>
          <cell r="D990" t="str">
            <v>I</v>
          </cell>
          <cell r="E990" t="str">
            <v xml:space="preserve"> </v>
          </cell>
          <cell r="F990" t="str">
            <v>14DA007</v>
          </cell>
          <cell r="G990" t="str">
            <v>020</v>
          </cell>
          <cell r="H990" t="str">
            <v>2158</v>
          </cell>
          <cell r="I990" t="str">
            <v>21</v>
          </cell>
          <cell r="J990" t="str">
            <v xml:space="preserve"> </v>
          </cell>
          <cell r="K990" t="str">
            <v>ACHA</v>
          </cell>
          <cell r="L990" t="str">
            <v>2014</v>
          </cell>
          <cell r="M990">
            <v>20000</v>
          </cell>
          <cell r="N990">
            <v>0</v>
          </cell>
          <cell r="O990">
            <v>0</v>
          </cell>
          <cell r="P990">
            <v>20000</v>
          </cell>
          <cell r="Q990">
            <v>0</v>
          </cell>
          <cell r="R990">
            <v>0</v>
          </cell>
          <cell r="S990">
            <v>0</v>
          </cell>
          <cell r="T990" t="str">
            <v>2018- -14DA007-020-2158-21- -ACHA</v>
          </cell>
        </row>
        <row r="991">
          <cell r="A991" t="str">
            <v>21</v>
          </cell>
          <cell r="B991" t="str">
            <v>D</v>
          </cell>
          <cell r="C991" t="str">
            <v>R</v>
          </cell>
          <cell r="D991" t="str">
            <v>I</v>
          </cell>
          <cell r="E991" t="str">
            <v xml:space="preserve"> </v>
          </cell>
          <cell r="F991" t="str">
            <v>14DA007</v>
          </cell>
          <cell r="G991" t="str">
            <v>020</v>
          </cell>
          <cell r="H991" t="str">
            <v>2158</v>
          </cell>
          <cell r="I991" t="str">
            <v>21</v>
          </cell>
          <cell r="J991" t="str">
            <v xml:space="preserve"> </v>
          </cell>
          <cell r="K991" t="str">
            <v>ACHA</v>
          </cell>
          <cell r="L991" t="str">
            <v>2015</v>
          </cell>
          <cell r="M991">
            <v>0</v>
          </cell>
          <cell r="N991">
            <v>0</v>
          </cell>
          <cell r="O991">
            <v>39955.199999999997</v>
          </cell>
          <cell r="P991">
            <v>39955.199999999997</v>
          </cell>
          <cell r="Q991">
            <v>0</v>
          </cell>
          <cell r="R991">
            <v>39955.199999999997</v>
          </cell>
          <cell r="S991">
            <v>0</v>
          </cell>
          <cell r="T991" t="str">
            <v>2018- -14DA007-020-2158-21- -ACHA</v>
          </cell>
        </row>
        <row r="992">
          <cell r="A992" t="str">
            <v>21</v>
          </cell>
          <cell r="B992" t="str">
            <v>D</v>
          </cell>
          <cell r="C992" t="str">
            <v>R</v>
          </cell>
          <cell r="D992" t="str">
            <v>I</v>
          </cell>
          <cell r="E992" t="str">
            <v xml:space="preserve"> </v>
          </cell>
          <cell r="F992" t="str">
            <v>14DA008</v>
          </cell>
          <cell r="G992" t="str">
            <v>020</v>
          </cell>
          <cell r="H992" t="str">
            <v>2158</v>
          </cell>
          <cell r="I992" t="str">
            <v>21</v>
          </cell>
          <cell r="J992" t="str">
            <v xml:space="preserve"> </v>
          </cell>
          <cell r="K992" t="str">
            <v>ACHA</v>
          </cell>
          <cell r="L992" t="str">
            <v>2014</v>
          </cell>
          <cell r="M992">
            <v>75000</v>
          </cell>
          <cell r="N992">
            <v>0</v>
          </cell>
          <cell r="O992">
            <v>0</v>
          </cell>
          <cell r="P992">
            <v>75000</v>
          </cell>
          <cell r="Q992">
            <v>0</v>
          </cell>
          <cell r="R992">
            <v>14809.16</v>
          </cell>
          <cell r="S992">
            <v>0</v>
          </cell>
          <cell r="T992" t="str">
            <v>2018- -14DA008-020-2158-21- -ACHA</v>
          </cell>
        </row>
        <row r="993">
          <cell r="A993" t="str">
            <v>21</v>
          </cell>
          <cell r="B993" t="str">
            <v>D</v>
          </cell>
          <cell r="C993" t="str">
            <v>R</v>
          </cell>
          <cell r="D993" t="str">
            <v>I</v>
          </cell>
          <cell r="E993" t="str">
            <v xml:space="preserve"> </v>
          </cell>
          <cell r="F993" t="str">
            <v>14DA008</v>
          </cell>
          <cell r="G993" t="str">
            <v>020</v>
          </cell>
          <cell r="H993" t="str">
            <v>2158</v>
          </cell>
          <cell r="I993" t="str">
            <v>21</v>
          </cell>
          <cell r="J993" t="str">
            <v xml:space="preserve"> </v>
          </cell>
          <cell r="K993" t="str">
            <v>ACHA</v>
          </cell>
          <cell r="L993" t="str">
            <v>2015</v>
          </cell>
          <cell r="M993">
            <v>0</v>
          </cell>
          <cell r="N993">
            <v>0</v>
          </cell>
          <cell r="O993">
            <v>56406.879999999997</v>
          </cell>
          <cell r="P993">
            <v>56406.879999999997</v>
          </cell>
          <cell r="Q993">
            <v>0</v>
          </cell>
          <cell r="R993">
            <v>59195.03</v>
          </cell>
          <cell r="S993">
            <v>0</v>
          </cell>
          <cell r="T993" t="str">
            <v>2018- -14DA008-020-2158-21- -ACHA</v>
          </cell>
        </row>
        <row r="994">
          <cell r="A994" t="str">
            <v>21</v>
          </cell>
          <cell r="B994" t="str">
            <v>D</v>
          </cell>
          <cell r="C994" t="str">
            <v>R</v>
          </cell>
          <cell r="D994" t="str">
            <v>I</v>
          </cell>
          <cell r="E994" t="str">
            <v xml:space="preserve"> </v>
          </cell>
          <cell r="F994" t="str">
            <v>14DA009</v>
          </cell>
          <cell r="G994" t="str">
            <v>020</v>
          </cell>
          <cell r="H994" t="str">
            <v>2158</v>
          </cell>
          <cell r="I994" t="str">
            <v>21</v>
          </cell>
          <cell r="J994" t="str">
            <v xml:space="preserve"> </v>
          </cell>
          <cell r="K994" t="str">
            <v>ACHA</v>
          </cell>
          <cell r="L994" t="str">
            <v>2014</v>
          </cell>
          <cell r="M994">
            <v>20000</v>
          </cell>
          <cell r="N994">
            <v>0</v>
          </cell>
          <cell r="O994">
            <v>0</v>
          </cell>
          <cell r="P994">
            <v>20000</v>
          </cell>
          <cell r="Q994">
            <v>0</v>
          </cell>
          <cell r="R994">
            <v>13972.68</v>
          </cell>
          <cell r="S994">
            <v>0</v>
          </cell>
          <cell r="T994" t="str">
            <v>2018- -14DA009-020-2158-21- -ACHA</v>
          </cell>
        </row>
        <row r="995">
          <cell r="A995" t="str">
            <v>21</v>
          </cell>
          <cell r="B995" t="str">
            <v>D</v>
          </cell>
          <cell r="C995" t="str">
            <v>R</v>
          </cell>
          <cell r="D995" t="str">
            <v>I</v>
          </cell>
          <cell r="E995" t="str">
            <v xml:space="preserve"> </v>
          </cell>
          <cell r="F995" t="str">
            <v>14DA009</v>
          </cell>
          <cell r="G995" t="str">
            <v>020</v>
          </cell>
          <cell r="H995" t="str">
            <v>2158</v>
          </cell>
          <cell r="I995" t="str">
            <v>21</v>
          </cell>
          <cell r="J995" t="str">
            <v xml:space="preserve"> </v>
          </cell>
          <cell r="K995" t="str">
            <v>ACHA</v>
          </cell>
          <cell r="L995" t="str">
            <v>2015</v>
          </cell>
          <cell r="M995">
            <v>0</v>
          </cell>
          <cell r="N995">
            <v>0</v>
          </cell>
          <cell r="O995">
            <v>5692.16</v>
          </cell>
          <cell r="P995">
            <v>5692.16</v>
          </cell>
          <cell r="Q995">
            <v>0</v>
          </cell>
          <cell r="R995">
            <v>6498.56</v>
          </cell>
          <cell r="S995">
            <v>0</v>
          </cell>
          <cell r="T995" t="str">
            <v>2018- -14DA009-020-2158-21- -ACHA</v>
          </cell>
        </row>
        <row r="996">
          <cell r="A996" t="str">
            <v>21</v>
          </cell>
          <cell r="B996" t="str">
            <v>D</v>
          </cell>
          <cell r="C996" t="str">
            <v>R</v>
          </cell>
          <cell r="D996" t="str">
            <v>I</v>
          </cell>
          <cell r="E996" t="str">
            <v xml:space="preserve"> </v>
          </cell>
          <cell r="F996" t="str">
            <v>14DA010</v>
          </cell>
          <cell r="G996" t="str">
            <v>020</v>
          </cell>
          <cell r="H996" t="str">
            <v>2158</v>
          </cell>
          <cell r="I996" t="str">
            <v>21</v>
          </cell>
          <cell r="J996" t="str">
            <v xml:space="preserve"> </v>
          </cell>
          <cell r="K996" t="str">
            <v>ACHA</v>
          </cell>
          <cell r="L996" t="str">
            <v>2014</v>
          </cell>
          <cell r="M996">
            <v>19000</v>
          </cell>
          <cell r="N996">
            <v>30000</v>
          </cell>
          <cell r="O996">
            <v>0</v>
          </cell>
          <cell r="P996">
            <v>49000</v>
          </cell>
          <cell r="Q996">
            <v>0</v>
          </cell>
          <cell r="R996">
            <v>2014.07</v>
          </cell>
          <cell r="S996">
            <v>0</v>
          </cell>
          <cell r="T996" t="str">
            <v>2018- -14DA010-020-2158-21- -ACHA</v>
          </cell>
        </row>
        <row r="997">
          <cell r="A997" t="str">
            <v>21</v>
          </cell>
          <cell r="B997" t="str">
            <v>D</v>
          </cell>
          <cell r="C997" t="str">
            <v>R</v>
          </cell>
          <cell r="D997" t="str">
            <v>I</v>
          </cell>
          <cell r="E997" t="str">
            <v xml:space="preserve"> </v>
          </cell>
          <cell r="F997" t="str">
            <v>14DA010</v>
          </cell>
          <cell r="G997" t="str">
            <v>020</v>
          </cell>
          <cell r="H997" t="str">
            <v>2158</v>
          </cell>
          <cell r="I997" t="str">
            <v>21</v>
          </cell>
          <cell r="J997" t="str">
            <v xml:space="preserve"> </v>
          </cell>
          <cell r="K997" t="str">
            <v>ACHA</v>
          </cell>
          <cell r="L997" t="str">
            <v>2015</v>
          </cell>
          <cell r="M997">
            <v>0</v>
          </cell>
          <cell r="N997">
            <v>0</v>
          </cell>
          <cell r="O997">
            <v>68969.7</v>
          </cell>
          <cell r="P997">
            <v>68969.7</v>
          </cell>
          <cell r="Q997">
            <v>0</v>
          </cell>
          <cell r="R997">
            <v>68752.2</v>
          </cell>
          <cell r="S997">
            <v>0</v>
          </cell>
          <cell r="T997" t="str">
            <v>2018- -14DA010-020-2158-21- -ACHA</v>
          </cell>
        </row>
        <row r="998">
          <cell r="A998" t="str">
            <v>21</v>
          </cell>
          <cell r="B998" t="str">
            <v>D</v>
          </cell>
          <cell r="C998" t="str">
            <v>R</v>
          </cell>
          <cell r="D998" t="str">
            <v>I</v>
          </cell>
          <cell r="E998" t="str">
            <v xml:space="preserve"> </v>
          </cell>
          <cell r="F998" t="str">
            <v>14DA011</v>
          </cell>
          <cell r="G998" t="str">
            <v>020</v>
          </cell>
          <cell r="H998" t="str">
            <v>2158</v>
          </cell>
          <cell r="I998" t="str">
            <v>21</v>
          </cell>
          <cell r="J998" t="str">
            <v xml:space="preserve"> </v>
          </cell>
          <cell r="K998" t="str">
            <v>ACHA</v>
          </cell>
          <cell r="L998" t="str">
            <v>2014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12096</v>
          </cell>
          <cell r="S998">
            <v>0</v>
          </cell>
          <cell r="T998" t="str">
            <v>2018- -14DA011-020-2158-21- -ACHA</v>
          </cell>
        </row>
        <row r="999">
          <cell r="A999" t="str">
            <v>21</v>
          </cell>
          <cell r="B999" t="str">
            <v>D</v>
          </cell>
          <cell r="C999" t="str">
            <v>R</v>
          </cell>
          <cell r="D999" t="str">
            <v>I</v>
          </cell>
          <cell r="E999" t="str">
            <v xml:space="preserve"> </v>
          </cell>
          <cell r="F999" t="str">
            <v>14DA011</v>
          </cell>
          <cell r="G999" t="str">
            <v>020</v>
          </cell>
          <cell r="H999" t="str">
            <v>2158</v>
          </cell>
          <cell r="I999" t="str">
            <v>21</v>
          </cell>
          <cell r="J999" t="str">
            <v xml:space="preserve"> </v>
          </cell>
          <cell r="K999" t="str">
            <v>ACHA</v>
          </cell>
          <cell r="L999" t="str">
            <v>2015</v>
          </cell>
          <cell r="M999">
            <v>0</v>
          </cell>
          <cell r="N999">
            <v>0</v>
          </cell>
          <cell r="O999">
            <v>7828.87</v>
          </cell>
          <cell r="P999">
            <v>7828.87</v>
          </cell>
          <cell r="Q999">
            <v>0</v>
          </cell>
          <cell r="R999">
            <v>6427.54</v>
          </cell>
          <cell r="S999">
            <v>0</v>
          </cell>
          <cell r="T999" t="str">
            <v>2018- -14DA011-020-2158-21- -ACHA</v>
          </cell>
        </row>
        <row r="1000">
          <cell r="A1000" t="str">
            <v>21</v>
          </cell>
          <cell r="B1000" t="str">
            <v>D</v>
          </cell>
          <cell r="C1000" t="str">
            <v>R</v>
          </cell>
          <cell r="D1000" t="str">
            <v>I</v>
          </cell>
          <cell r="E1000" t="str">
            <v xml:space="preserve"> </v>
          </cell>
          <cell r="F1000" t="str">
            <v>14DA013</v>
          </cell>
          <cell r="G1000" t="str">
            <v>822</v>
          </cell>
          <cell r="H1000" t="str">
            <v>2158</v>
          </cell>
          <cell r="I1000" t="str">
            <v>21</v>
          </cell>
          <cell r="J1000" t="str">
            <v xml:space="preserve"> </v>
          </cell>
          <cell r="K1000" t="str">
            <v>VOIE</v>
          </cell>
          <cell r="L1000" t="str">
            <v>2015</v>
          </cell>
          <cell r="M1000">
            <v>0</v>
          </cell>
          <cell r="N1000">
            <v>0</v>
          </cell>
          <cell r="O1000">
            <v>3196.68</v>
          </cell>
          <cell r="P1000">
            <v>3196.68</v>
          </cell>
          <cell r="Q1000">
            <v>0</v>
          </cell>
          <cell r="R1000">
            <v>3196.68</v>
          </cell>
          <cell r="S1000">
            <v>0</v>
          </cell>
          <cell r="T1000" t="str">
            <v>2018- -14DA013-822-2158-21- -VOIE</v>
          </cell>
        </row>
        <row r="1001">
          <cell r="A1001" t="str">
            <v>21</v>
          </cell>
          <cell r="B1001" t="str">
            <v>D</v>
          </cell>
          <cell r="C1001" t="str">
            <v>R</v>
          </cell>
          <cell r="D1001" t="str">
            <v>I</v>
          </cell>
          <cell r="E1001" t="str">
            <v xml:space="preserve"> </v>
          </cell>
          <cell r="F1001" t="str">
            <v>14DA014</v>
          </cell>
          <cell r="G1001" t="str">
            <v>020</v>
          </cell>
          <cell r="H1001" t="str">
            <v>2158</v>
          </cell>
          <cell r="I1001" t="str">
            <v>21</v>
          </cell>
          <cell r="J1001" t="str">
            <v xml:space="preserve"> </v>
          </cell>
          <cell r="K1001" t="str">
            <v>ACHA</v>
          </cell>
          <cell r="L1001" t="str">
            <v>2015</v>
          </cell>
          <cell r="M1001">
            <v>0</v>
          </cell>
          <cell r="N1001">
            <v>0</v>
          </cell>
          <cell r="O1001">
            <v>7415.2</v>
          </cell>
          <cell r="P1001">
            <v>7415.2</v>
          </cell>
          <cell r="Q1001">
            <v>0</v>
          </cell>
          <cell r="R1001">
            <v>7415.2</v>
          </cell>
          <cell r="S1001">
            <v>0</v>
          </cell>
          <cell r="T1001" t="str">
            <v>2018- -14DA014-020-2158-21- -ACHA</v>
          </cell>
        </row>
        <row r="1002">
          <cell r="A1002" t="str">
            <v>21</v>
          </cell>
          <cell r="B1002" t="str">
            <v>D</v>
          </cell>
          <cell r="C1002" t="str">
            <v>R</v>
          </cell>
          <cell r="D1002" t="str">
            <v>I</v>
          </cell>
          <cell r="E1002" t="str">
            <v xml:space="preserve"> </v>
          </cell>
          <cell r="F1002" t="str">
            <v>14EA002</v>
          </cell>
          <cell r="G1002" t="str">
            <v>321</v>
          </cell>
          <cell r="H1002" t="str">
            <v>2188</v>
          </cell>
          <cell r="I1002" t="str">
            <v>21</v>
          </cell>
          <cell r="J1002" t="str">
            <v xml:space="preserve"> </v>
          </cell>
          <cell r="K1002" t="str">
            <v>BIBL</v>
          </cell>
          <cell r="L1002" t="str">
            <v>2014</v>
          </cell>
          <cell r="M1002">
            <v>63000</v>
          </cell>
          <cell r="N1002">
            <v>0</v>
          </cell>
          <cell r="O1002">
            <v>0</v>
          </cell>
          <cell r="P1002">
            <v>63000</v>
          </cell>
          <cell r="Q1002">
            <v>0</v>
          </cell>
          <cell r="R1002">
            <v>57421.11</v>
          </cell>
          <cell r="S1002">
            <v>0</v>
          </cell>
          <cell r="T1002" t="str">
            <v>2018- -14EA002-321-2188-21- -BIBL</v>
          </cell>
        </row>
        <row r="1003">
          <cell r="A1003" t="str">
            <v>21</v>
          </cell>
          <cell r="B1003" t="str">
            <v>D</v>
          </cell>
          <cell r="C1003" t="str">
            <v>R</v>
          </cell>
          <cell r="D1003" t="str">
            <v>I</v>
          </cell>
          <cell r="E1003" t="str">
            <v xml:space="preserve"> </v>
          </cell>
          <cell r="F1003" t="str">
            <v>14EA002</v>
          </cell>
          <cell r="G1003" t="str">
            <v>321</v>
          </cell>
          <cell r="H1003" t="str">
            <v>2188</v>
          </cell>
          <cell r="I1003" t="str">
            <v>21</v>
          </cell>
          <cell r="J1003" t="str">
            <v xml:space="preserve"> </v>
          </cell>
          <cell r="K1003" t="str">
            <v>BIBL</v>
          </cell>
          <cell r="L1003" t="str">
            <v>2015</v>
          </cell>
          <cell r="M1003">
            <v>0</v>
          </cell>
          <cell r="N1003">
            <v>0</v>
          </cell>
          <cell r="O1003">
            <v>5235.09</v>
          </cell>
          <cell r="P1003">
            <v>5235.09</v>
          </cell>
          <cell r="Q1003">
            <v>0</v>
          </cell>
          <cell r="R1003">
            <v>5136.79</v>
          </cell>
          <cell r="S1003">
            <v>0</v>
          </cell>
          <cell r="T1003" t="str">
            <v>2018- -14EA002-321-2188-21- -BIBL</v>
          </cell>
        </row>
        <row r="1004">
          <cell r="A1004" t="str">
            <v>21</v>
          </cell>
          <cell r="B1004" t="str">
            <v>D</v>
          </cell>
          <cell r="C1004" t="str">
            <v>R</v>
          </cell>
          <cell r="D1004" t="str">
            <v>I</v>
          </cell>
          <cell r="E1004" t="str">
            <v xml:space="preserve"> </v>
          </cell>
          <cell r="F1004" t="str">
            <v>14EA003</v>
          </cell>
          <cell r="G1004" t="str">
            <v>321</v>
          </cell>
          <cell r="H1004" t="str">
            <v>2162</v>
          </cell>
          <cell r="I1004" t="str">
            <v>21</v>
          </cell>
          <cell r="J1004" t="str">
            <v xml:space="preserve"> </v>
          </cell>
          <cell r="K1004" t="str">
            <v>BIBL</v>
          </cell>
          <cell r="L1004" t="str">
            <v>2014</v>
          </cell>
          <cell r="M1004">
            <v>4500</v>
          </cell>
          <cell r="N1004">
            <v>0</v>
          </cell>
          <cell r="O1004">
            <v>0</v>
          </cell>
          <cell r="P1004">
            <v>4500</v>
          </cell>
          <cell r="Q1004">
            <v>0</v>
          </cell>
          <cell r="R1004">
            <v>2790.12</v>
          </cell>
          <cell r="S1004">
            <v>0</v>
          </cell>
          <cell r="T1004" t="str">
            <v>2018- -14EA003-321-2162-21- -BIBL</v>
          </cell>
        </row>
        <row r="1005">
          <cell r="A1005" t="str">
            <v>21</v>
          </cell>
          <cell r="B1005" t="str">
            <v>D</v>
          </cell>
          <cell r="C1005" t="str">
            <v>R</v>
          </cell>
          <cell r="D1005" t="str">
            <v>I</v>
          </cell>
          <cell r="E1005" t="str">
            <v xml:space="preserve"> </v>
          </cell>
          <cell r="F1005" t="str">
            <v>14EA003</v>
          </cell>
          <cell r="G1005" t="str">
            <v>321</v>
          </cell>
          <cell r="H1005" t="str">
            <v>2162</v>
          </cell>
          <cell r="I1005" t="str">
            <v>21</v>
          </cell>
          <cell r="J1005" t="str">
            <v xml:space="preserve"> </v>
          </cell>
          <cell r="K1005" t="str">
            <v>BIBL</v>
          </cell>
          <cell r="L1005" t="str">
            <v>2015</v>
          </cell>
          <cell r="M1005">
            <v>0</v>
          </cell>
          <cell r="N1005">
            <v>0</v>
          </cell>
          <cell r="O1005">
            <v>1560</v>
          </cell>
          <cell r="P1005">
            <v>1560</v>
          </cell>
          <cell r="Q1005">
            <v>0</v>
          </cell>
          <cell r="R1005">
            <v>1560</v>
          </cell>
          <cell r="S1005">
            <v>0</v>
          </cell>
          <cell r="T1005" t="str">
            <v>2018- -14EA003-321-2162-21- -BIBL</v>
          </cell>
        </row>
        <row r="1006">
          <cell r="A1006" t="str">
            <v>21</v>
          </cell>
          <cell r="B1006" t="str">
            <v>D</v>
          </cell>
          <cell r="C1006" t="str">
            <v>R</v>
          </cell>
          <cell r="D1006" t="str">
            <v>I</v>
          </cell>
          <cell r="E1006" t="str">
            <v xml:space="preserve"> </v>
          </cell>
          <cell r="F1006" t="str">
            <v>14EC001</v>
          </cell>
          <cell r="G1006" t="str">
            <v>311</v>
          </cell>
          <cell r="H1006" t="str">
            <v>2188</v>
          </cell>
          <cell r="I1006" t="str">
            <v>21</v>
          </cell>
          <cell r="J1006" t="str">
            <v xml:space="preserve"> </v>
          </cell>
          <cell r="K1006" t="str">
            <v>CMDC</v>
          </cell>
          <cell r="L1006" t="str">
            <v>2014</v>
          </cell>
          <cell r="M1006">
            <v>31915</v>
          </cell>
          <cell r="N1006">
            <v>0</v>
          </cell>
          <cell r="O1006">
            <v>0</v>
          </cell>
          <cell r="P1006">
            <v>30915</v>
          </cell>
          <cell r="Q1006">
            <v>0</v>
          </cell>
          <cell r="R1006">
            <v>24988.18</v>
          </cell>
          <cell r="S1006">
            <v>0</v>
          </cell>
          <cell r="T1006" t="str">
            <v>2018- -14EC001-311-2188-21- -CMDC</v>
          </cell>
        </row>
        <row r="1007">
          <cell r="A1007" t="str">
            <v>21</v>
          </cell>
          <cell r="B1007" t="str">
            <v>D</v>
          </cell>
          <cell r="C1007" t="str">
            <v>R</v>
          </cell>
          <cell r="D1007" t="str">
            <v>I</v>
          </cell>
          <cell r="E1007" t="str">
            <v xml:space="preserve"> </v>
          </cell>
          <cell r="F1007" t="str">
            <v>14EC001</v>
          </cell>
          <cell r="G1007" t="str">
            <v>311</v>
          </cell>
          <cell r="H1007" t="str">
            <v>2188</v>
          </cell>
          <cell r="I1007" t="str">
            <v>21</v>
          </cell>
          <cell r="J1007" t="str">
            <v xml:space="preserve"> </v>
          </cell>
          <cell r="K1007" t="str">
            <v>CMDC</v>
          </cell>
          <cell r="L1007" t="str">
            <v>2015</v>
          </cell>
          <cell r="M1007">
            <v>0</v>
          </cell>
          <cell r="N1007">
            <v>0</v>
          </cell>
          <cell r="O1007">
            <v>1036.8</v>
          </cell>
          <cell r="P1007">
            <v>1036.8</v>
          </cell>
          <cell r="Q1007">
            <v>0</v>
          </cell>
          <cell r="R1007">
            <v>1036.8</v>
          </cell>
          <cell r="S1007">
            <v>0</v>
          </cell>
          <cell r="T1007" t="str">
            <v>2018- -14EC001-311-2188-21- -CMDC</v>
          </cell>
        </row>
        <row r="1008">
          <cell r="A1008" t="str">
            <v>21</v>
          </cell>
          <cell r="B1008" t="str">
            <v>D</v>
          </cell>
          <cell r="C1008" t="str">
            <v>R</v>
          </cell>
          <cell r="D1008" t="str">
            <v>I</v>
          </cell>
          <cell r="E1008" t="str">
            <v xml:space="preserve"> </v>
          </cell>
          <cell r="F1008" t="str">
            <v>14EC002</v>
          </cell>
          <cell r="G1008" t="str">
            <v>311</v>
          </cell>
          <cell r="H1008" t="str">
            <v>2188</v>
          </cell>
          <cell r="I1008" t="str">
            <v>21</v>
          </cell>
          <cell r="J1008" t="str">
            <v xml:space="preserve"> </v>
          </cell>
          <cell r="K1008" t="str">
            <v>CMDC</v>
          </cell>
          <cell r="L1008" t="str">
            <v>2014</v>
          </cell>
          <cell r="M1008">
            <v>0</v>
          </cell>
          <cell r="N1008">
            <v>0</v>
          </cell>
          <cell r="O1008">
            <v>0</v>
          </cell>
          <cell r="P1008">
            <v>0</v>
          </cell>
          <cell r="Q1008">
            <v>0</v>
          </cell>
          <cell r="R1008">
            <v>2319.8000000000002</v>
          </cell>
          <cell r="S1008">
            <v>0</v>
          </cell>
          <cell r="T1008" t="str">
            <v>2018- -14EC002-311-2188-21- -CMDC</v>
          </cell>
        </row>
        <row r="1009">
          <cell r="A1009" t="str">
            <v>21</v>
          </cell>
          <cell r="B1009" t="str">
            <v>D</v>
          </cell>
          <cell r="C1009" t="str">
            <v>R</v>
          </cell>
          <cell r="D1009" t="str">
            <v>I</v>
          </cell>
          <cell r="E1009" t="str">
            <v xml:space="preserve"> </v>
          </cell>
          <cell r="F1009" t="str">
            <v>14EE001</v>
          </cell>
          <cell r="G1009" t="str">
            <v>020</v>
          </cell>
          <cell r="H1009" t="str">
            <v>2184</v>
          </cell>
          <cell r="I1009" t="str">
            <v>21</v>
          </cell>
          <cell r="J1009" t="str">
            <v xml:space="preserve"> </v>
          </cell>
          <cell r="K1009" t="str">
            <v>ACHA</v>
          </cell>
          <cell r="L1009" t="str">
            <v>2014</v>
          </cell>
          <cell r="M1009">
            <v>31700</v>
          </cell>
          <cell r="N1009">
            <v>4000</v>
          </cell>
          <cell r="O1009">
            <v>0</v>
          </cell>
          <cell r="P1009">
            <v>35700</v>
          </cell>
          <cell r="Q1009">
            <v>0</v>
          </cell>
          <cell r="R1009">
            <v>17900.63</v>
          </cell>
          <cell r="S1009">
            <v>0</v>
          </cell>
          <cell r="T1009" t="str">
            <v>2018- -14EE001-020-2184-21- -ACHA</v>
          </cell>
        </row>
        <row r="1010">
          <cell r="A1010" t="str">
            <v>21</v>
          </cell>
          <cell r="B1010" t="str">
            <v>D</v>
          </cell>
          <cell r="C1010" t="str">
            <v>R</v>
          </cell>
          <cell r="D1010" t="str">
            <v>I</v>
          </cell>
          <cell r="E1010" t="str">
            <v xml:space="preserve"> </v>
          </cell>
          <cell r="F1010" t="str">
            <v>14EE001</v>
          </cell>
          <cell r="G1010" t="str">
            <v>020</v>
          </cell>
          <cell r="H1010" t="str">
            <v>2184</v>
          </cell>
          <cell r="I1010" t="str">
            <v>21</v>
          </cell>
          <cell r="J1010" t="str">
            <v xml:space="preserve"> </v>
          </cell>
          <cell r="K1010" t="str">
            <v>ACHA</v>
          </cell>
          <cell r="L1010" t="str">
            <v>2015</v>
          </cell>
          <cell r="M1010">
            <v>0</v>
          </cell>
          <cell r="N1010">
            <v>0</v>
          </cell>
          <cell r="O1010">
            <v>12613.62</v>
          </cell>
          <cell r="P1010">
            <v>12613.62</v>
          </cell>
          <cell r="Q1010">
            <v>0</v>
          </cell>
          <cell r="R1010">
            <v>11240.05</v>
          </cell>
          <cell r="S1010">
            <v>0</v>
          </cell>
          <cell r="T1010" t="str">
            <v>2018- -14EE001-020-2184-21- -ACHA</v>
          </cell>
        </row>
        <row r="1011">
          <cell r="A1011" t="str">
            <v>21</v>
          </cell>
          <cell r="B1011" t="str">
            <v>D</v>
          </cell>
          <cell r="C1011" t="str">
            <v>R</v>
          </cell>
          <cell r="D1011" t="str">
            <v>I</v>
          </cell>
          <cell r="E1011" t="str">
            <v xml:space="preserve"> </v>
          </cell>
          <cell r="F1011" t="str">
            <v>14EE001</v>
          </cell>
          <cell r="G1011" t="str">
            <v>020</v>
          </cell>
          <cell r="H1011" t="str">
            <v>2184</v>
          </cell>
          <cell r="I1011" t="str">
            <v>21</v>
          </cell>
          <cell r="J1011" t="str">
            <v>FORAD</v>
          </cell>
          <cell r="K1011" t="str">
            <v>ACHA</v>
          </cell>
          <cell r="L1011" t="str">
            <v>2014</v>
          </cell>
          <cell r="M1011">
            <v>0</v>
          </cell>
          <cell r="N1011">
            <v>24000</v>
          </cell>
          <cell r="O1011">
            <v>0</v>
          </cell>
          <cell r="P1011">
            <v>24000</v>
          </cell>
          <cell r="Q1011">
            <v>0</v>
          </cell>
          <cell r="R1011">
            <v>0</v>
          </cell>
          <cell r="S1011">
            <v>0</v>
          </cell>
          <cell r="T1011" t="str">
            <v>2018- -14EE001-020-2184-21-FORAD-ACHA</v>
          </cell>
        </row>
        <row r="1012">
          <cell r="A1012" t="str">
            <v>21</v>
          </cell>
          <cell r="B1012" t="str">
            <v>D</v>
          </cell>
          <cell r="C1012" t="str">
            <v>R</v>
          </cell>
          <cell r="D1012" t="str">
            <v>I</v>
          </cell>
          <cell r="E1012" t="str">
            <v xml:space="preserve"> </v>
          </cell>
          <cell r="F1012" t="str">
            <v>14EE002</v>
          </cell>
          <cell r="G1012" t="str">
            <v>020</v>
          </cell>
          <cell r="H1012" t="str">
            <v>2184</v>
          </cell>
          <cell r="I1012" t="str">
            <v>21</v>
          </cell>
          <cell r="J1012" t="str">
            <v xml:space="preserve"> </v>
          </cell>
          <cell r="K1012" t="str">
            <v>ACHA</v>
          </cell>
          <cell r="L1012" t="str">
            <v>2014</v>
          </cell>
          <cell r="M1012">
            <v>34250</v>
          </cell>
          <cell r="N1012">
            <v>0</v>
          </cell>
          <cell r="O1012">
            <v>0</v>
          </cell>
          <cell r="P1012">
            <v>34250</v>
          </cell>
          <cell r="Q1012">
            <v>0</v>
          </cell>
          <cell r="R1012">
            <v>12415.92</v>
          </cell>
          <cell r="S1012">
            <v>0</v>
          </cell>
          <cell r="T1012" t="str">
            <v>2018- -14EE002-020-2184-21- -ACHA</v>
          </cell>
        </row>
        <row r="1013">
          <cell r="A1013" t="str">
            <v>21</v>
          </cell>
          <cell r="B1013" t="str">
            <v>D</v>
          </cell>
          <cell r="C1013" t="str">
            <v>R</v>
          </cell>
          <cell r="D1013" t="str">
            <v>I</v>
          </cell>
          <cell r="E1013" t="str">
            <v xml:space="preserve"> </v>
          </cell>
          <cell r="F1013" t="str">
            <v>14EE002</v>
          </cell>
          <cell r="G1013" t="str">
            <v>020</v>
          </cell>
          <cell r="H1013" t="str">
            <v>2184</v>
          </cell>
          <cell r="I1013" t="str">
            <v>21</v>
          </cell>
          <cell r="J1013" t="str">
            <v xml:space="preserve"> </v>
          </cell>
          <cell r="K1013" t="str">
            <v>ACHA</v>
          </cell>
          <cell r="L1013" t="str">
            <v>2015</v>
          </cell>
          <cell r="M1013">
            <v>0</v>
          </cell>
          <cell r="N1013">
            <v>0</v>
          </cell>
          <cell r="O1013">
            <v>9492.4500000000007</v>
          </cell>
          <cell r="P1013">
            <v>9492.4500000000007</v>
          </cell>
          <cell r="Q1013">
            <v>0</v>
          </cell>
          <cell r="R1013">
            <v>7386.93</v>
          </cell>
          <cell r="S1013">
            <v>0</v>
          </cell>
          <cell r="T1013" t="str">
            <v>2018- -14EE002-020-2184-21- -ACHA</v>
          </cell>
        </row>
        <row r="1014">
          <cell r="A1014" t="str">
            <v>21</v>
          </cell>
          <cell r="B1014" t="str">
            <v>D</v>
          </cell>
          <cell r="C1014" t="str">
            <v>R</v>
          </cell>
          <cell r="D1014" t="str">
            <v>I</v>
          </cell>
          <cell r="E1014" t="str">
            <v xml:space="preserve"> </v>
          </cell>
          <cell r="F1014" t="str">
            <v>14EE003</v>
          </cell>
          <cell r="G1014" t="str">
            <v>020</v>
          </cell>
          <cell r="H1014" t="str">
            <v>2184</v>
          </cell>
          <cell r="I1014" t="str">
            <v>21</v>
          </cell>
          <cell r="J1014" t="str">
            <v xml:space="preserve"> </v>
          </cell>
          <cell r="K1014" t="str">
            <v>ACHA</v>
          </cell>
          <cell r="L1014" t="str">
            <v>2014</v>
          </cell>
          <cell r="M1014">
            <v>20500</v>
          </cell>
          <cell r="N1014">
            <v>0</v>
          </cell>
          <cell r="O1014">
            <v>0</v>
          </cell>
          <cell r="P1014">
            <v>20500</v>
          </cell>
          <cell r="Q1014">
            <v>0</v>
          </cell>
          <cell r="R1014">
            <v>0</v>
          </cell>
          <cell r="S1014">
            <v>0</v>
          </cell>
          <cell r="T1014" t="str">
            <v>2018- -14EE003-020-2184-21- -ACHA</v>
          </cell>
        </row>
        <row r="1015">
          <cell r="A1015" t="str">
            <v>21</v>
          </cell>
          <cell r="B1015" t="str">
            <v>D</v>
          </cell>
          <cell r="C1015" t="str">
            <v>R</v>
          </cell>
          <cell r="D1015" t="str">
            <v>I</v>
          </cell>
          <cell r="E1015" t="str">
            <v xml:space="preserve"> </v>
          </cell>
          <cell r="F1015" t="str">
            <v>14EE003</v>
          </cell>
          <cell r="G1015" t="str">
            <v>020</v>
          </cell>
          <cell r="H1015" t="str">
            <v>2188</v>
          </cell>
          <cell r="I1015" t="str">
            <v>21</v>
          </cell>
          <cell r="J1015" t="str">
            <v xml:space="preserve"> </v>
          </cell>
          <cell r="K1015" t="str">
            <v>ACHA</v>
          </cell>
          <cell r="L1015" t="str">
            <v>2014</v>
          </cell>
          <cell r="M1015">
            <v>0</v>
          </cell>
          <cell r="N1015">
            <v>0</v>
          </cell>
          <cell r="O1015">
            <v>0</v>
          </cell>
          <cell r="P1015">
            <v>0</v>
          </cell>
          <cell r="Q1015">
            <v>0</v>
          </cell>
          <cell r="R1015">
            <v>12334.16</v>
          </cell>
          <cell r="S1015">
            <v>0</v>
          </cell>
          <cell r="T1015" t="str">
            <v>2018- -14EE003-020-2188-21- -ACHA</v>
          </cell>
        </row>
        <row r="1016">
          <cell r="A1016" t="str">
            <v>21</v>
          </cell>
          <cell r="B1016" t="str">
            <v>D</v>
          </cell>
          <cell r="C1016" t="str">
            <v>R</v>
          </cell>
          <cell r="D1016" t="str">
            <v>I</v>
          </cell>
          <cell r="E1016" t="str">
            <v xml:space="preserve"> </v>
          </cell>
          <cell r="F1016" t="str">
            <v>14EE003</v>
          </cell>
          <cell r="G1016" t="str">
            <v>020</v>
          </cell>
          <cell r="H1016" t="str">
            <v>2188</v>
          </cell>
          <cell r="I1016" t="str">
            <v>21</v>
          </cell>
          <cell r="J1016" t="str">
            <v xml:space="preserve"> </v>
          </cell>
          <cell r="K1016" t="str">
            <v>ACHA</v>
          </cell>
          <cell r="L1016" t="str">
            <v>2015</v>
          </cell>
          <cell r="M1016">
            <v>0</v>
          </cell>
          <cell r="N1016">
            <v>0</v>
          </cell>
          <cell r="O1016">
            <v>137.9</v>
          </cell>
          <cell r="P1016">
            <v>137.9</v>
          </cell>
          <cell r="Q1016">
            <v>0</v>
          </cell>
          <cell r="R1016">
            <v>137.9</v>
          </cell>
          <cell r="S1016">
            <v>0</v>
          </cell>
          <cell r="T1016" t="str">
            <v>2018- -14EE003-020-2188-21- -ACHA</v>
          </cell>
        </row>
        <row r="1017">
          <cell r="A1017" t="str">
            <v>21</v>
          </cell>
          <cell r="B1017" t="str">
            <v>D</v>
          </cell>
          <cell r="C1017" t="str">
            <v>R</v>
          </cell>
          <cell r="D1017" t="str">
            <v>I</v>
          </cell>
          <cell r="E1017" t="str">
            <v xml:space="preserve"> </v>
          </cell>
          <cell r="F1017" t="str">
            <v>14EE004</v>
          </cell>
          <cell r="G1017" t="str">
            <v>020</v>
          </cell>
          <cell r="H1017" t="str">
            <v>2184</v>
          </cell>
          <cell r="I1017" t="str">
            <v>21</v>
          </cell>
          <cell r="J1017" t="str">
            <v xml:space="preserve"> </v>
          </cell>
          <cell r="K1017" t="str">
            <v>ACHA</v>
          </cell>
          <cell r="L1017" t="str">
            <v>2014</v>
          </cell>
          <cell r="M1017">
            <v>4000</v>
          </cell>
          <cell r="N1017">
            <v>0</v>
          </cell>
          <cell r="O1017">
            <v>0</v>
          </cell>
          <cell r="P1017">
            <v>4000</v>
          </cell>
          <cell r="Q1017">
            <v>0</v>
          </cell>
          <cell r="R1017">
            <v>0</v>
          </cell>
          <cell r="S1017">
            <v>0</v>
          </cell>
          <cell r="T1017" t="str">
            <v>2018- -14EE004-020-2184-21- -ACHA</v>
          </cell>
        </row>
        <row r="1018">
          <cell r="A1018" t="str">
            <v>21</v>
          </cell>
          <cell r="B1018" t="str">
            <v>D</v>
          </cell>
          <cell r="C1018" t="str">
            <v>R</v>
          </cell>
          <cell r="D1018" t="str">
            <v>I</v>
          </cell>
          <cell r="E1018" t="str">
            <v xml:space="preserve"> </v>
          </cell>
          <cell r="F1018" t="str">
            <v>14EI001</v>
          </cell>
          <cell r="G1018" t="str">
            <v>322</v>
          </cell>
          <cell r="H1018" t="str">
            <v>2161</v>
          </cell>
          <cell r="I1018" t="str">
            <v>21</v>
          </cell>
          <cell r="J1018" t="str">
            <v xml:space="preserve"> </v>
          </cell>
          <cell r="K1018" t="str">
            <v>MBA</v>
          </cell>
          <cell r="L1018" t="str">
            <v>2014</v>
          </cell>
          <cell r="M1018">
            <v>12000</v>
          </cell>
          <cell r="N1018">
            <v>38240</v>
          </cell>
          <cell r="O1018">
            <v>0</v>
          </cell>
          <cell r="P1018">
            <v>24326</v>
          </cell>
          <cell r="Q1018">
            <v>0</v>
          </cell>
          <cell r="R1018">
            <v>0</v>
          </cell>
          <cell r="S1018">
            <v>0</v>
          </cell>
          <cell r="T1018" t="str">
            <v>2018- -14EI001-322-2161-21- -MBA</v>
          </cell>
        </row>
        <row r="1019">
          <cell r="A1019" t="str">
            <v>21</v>
          </cell>
          <cell r="B1019" t="str">
            <v>D</v>
          </cell>
          <cell r="C1019" t="str">
            <v>R</v>
          </cell>
          <cell r="D1019" t="str">
            <v>I</v>
          </cell>
          <cell r="E1019" t="str">
            <v xml:space="preserve"> </v>
          </cell>
          <cell r="F1019" t="str">
            <v>14EI001</v>
          </cell>
          <cell r="G1019" t="str">
            <v>322</v>
          </cell>
          <cell r="H1019" t="str">
            <v>2161</v>
          </cell>
          <cell r="I1019" t="str">
            <v>21</v>
          </cell>
          <cell r="J1019" t="str">
            <v xml:space="preserve"> </v>
          </cell>
          <cell r="K1019" t="str">
            <v>MBA</v>
          </cell>
          <cell r="L1019" t="str">
            <v>2015</v>
          </cell>
          <cell r="M1019">
            <v>0</v>
          </cell>
          <cell r="N1019">
            <v>0</v>
          </cell>
          <cell r="O1019">
            <v>3135.11</v>
          </cell>
          <cell r="P1019">
            <v>5635.11</v>
          </cell>
          <cell r="Q1019">
            <v>0</v>
          </cell>
          <cell r="R1019">
            <v>3165.36</v>
          </cell>
          <cell r="S1019">
            <v>0</v>
          </cell>
          <cell r="T1019" t="str">
            <v>2018- -14EI001-322-2161-21- -MBA</v>
          </cell>
        </row>
        <row r="1020">
          <cell r="A1020" t="str">
            <v>21</v>
          </cell>
          <cell r="B1020" t="str">
            <v>D</v>
          </cell>
          <cell r="C1020" t="str">
            <v>R</v>
          </cell>
          <cell r="D1020" t="str">
            <v>I</v>
          </cell>
          <cell r="E1020" t="str">
            <v xml:space="preserve"> </v>
          </cell>
          <cell r="F1020" t="str">
            <v>14EI003</v>
          </cell>
          <cell r="G1020" t="str">
            <v>322</v>
          </cell>
          <cell r="H1020" t="str">
            <v>2184</v>
          </cell>
          <cell r="I1020" t="str">
            <v>21</v>
          </cell>
          <cell r="J1020" t="str">
            <v xml:space="preserve"> </v>
          </cell>
          <cell r="K1020" t="str">
            <v>MBA</v>
          </cell>
          <cell r="L1020" t="str">
            <v>2014</v>
          </cell>
          <cell r="M1020">
            <v>10000</v>
          </cell>
          <cell r="N1020">
            <v>-5680</v>
          </cell>
          <cell r="O1020">
            <v>0</v>
          </cell>
          <cell r="P1020">
            <v>4320</v>
          </cell>
          <cell r="Q1020">
            <v>0</v>
          </cell>
          <cell r="R1020">
            <v>4261.9799999999996</v>
          </cell>
          <cell r="S1020">
            <v>0</v>
          </cell>
          <cell r="T1020" t="str">
            <v>2018- -14EI003-322-2184-21- -MBA</v>
          </cell>
        </row>
        <row r="1021">
          <cell r="A1021" t="str">
            <v>21</v>
          </cell>
          <cell r="B1021" t="str">
            <v>D</v>
          </cell>
          <cell r="C1021" t="str">
            <v>R</v>
          </cell>
          <cell r="D1021" t="str">
            <v>I</v>
          </cell>
          <cell r="E1021" t="str">
            <v xml:space="preserve"> </v>
          </cell>
          <cell r="F1021" t="str">
            <v>14EI004</v>
          </cell>
          <cell r="G1021" t="str">
            <v>33</v>
          </cell>
          <cell r="H1021" t="str">
            <v>2161</v>
          </cell>
          <cell r="I1021" t="str">
            <v>21</v>
          </cell>
          <cell r="J1021" t="str">
            <v xml:space="preserve"> </v>
          </cell>
          <cell r="K1021" t="str">
            <v>DAC</v>
          </cell>
          <cell r="L1021" t="str">
            <v>2014</v>
          </cell>
          <cell r="M1021">
            <v>10000</v>
          </cell>
          <cell r="N1021">
            <v>0</v>
          </cell>
          <cell r="O1021">
            <v>0</v>
          </cell>
          <cell r="P1021">
            <v>10000</v>
          </cell>
          <cell r="Q1021">
            <v>0</v>
          </cell>
          <cell r="R1021">
            <v>0</v>
          </cell>
          <cell r="S1021">
            <v>0</v>
          </cell>
          <cell r="T1021" t="str">
            <v>2018- -14EI004-33-2161-21- -DAC</v>
          </cell>
        </row>
        <row r="1022">
          <cell r="A1022" t="str">
            <v>21</v>
          </cell>
          <cell r="B1022" t="str">
            <v>D</v>
          </cell>
          <cell r="C1022" t="str">
            <v>R</v>
          </cell>
          <cell r="D1022" t="str">
            <v>I</v>
          </cell>
          <cell r="E1022" t="str">
            <v xml:space="preserve"> </v>
          </cell>
          <cell r="F1022" t="str">
            <v>14ES001</v>
          </cell>
          <cell r="G1022" t="str">
            <v>024</v>
          </cell>
          <cell r="H1022" t="str">
            <v>2188</v>
          </cell>
          <cell r="I1022" t="str">
            <v>21</v>
          </cell>
          <cell r="J1022" t="str">
            <v xml:space="preserve"> </v>
          </cell>
          <cell r="K1022" t="str">
            <v>COLE</v>
          </cell>
          <cell r="L1022" t="str">
            <v>2014</v>
          </cell>
          <cell r="M1022">
            <v>3000</v>
          </cell>
          <cell r="N1022">
            <v>0</v>
          </cell>
          <cell r="O1022">
            <v>0</v>
          </cell>
          <cell r="P1022">
            <v>3000</v>
          </cell>
          <cell r="Q1022">
            <v>0</v>
          </cell>
          <cell r="R1022">
            <v>0</v>
          </cell>
          <cell r="S1022">
            <v>0</v>
          </cell>
          <cell r="T1022" t="str">
            <v>2018- -14ES001-024-2188-21- -COLE</v>
          </cell>
        </row>
        <row r="1023">
          <cell r="A1023" t="str">
            <v>21</v>
          </cell>
          <cell r="B1023" t="str">
            <v>D</v>
          </cell>
          <cell r="C1023" t="str">
            <v>R</v>
          </cell>
          <cell r="D1023" t="str">
            <v>I</v>
          </cell>
          <cell r="E1023" t="str">
            <v xml:space="preserve"> </v>
          </cell>
          <cell r="F1023" t="str">
            <v>14EX001</v>
          </cell>
          <cell r="G1023" t="str">
            <v>020</v>
          </cell>
          <cell r="H1023" t="str">
            <v>2188</v>
          </cell>
          <cell r="I1023" t="str">
            <v>21</v>
          </cell>
          <cell r="J1023" t="str">
            <v xml:space="preserve"> </v>
          </cell>
          <cell r="K1023" t="str">
            <v>URBA</v>
          </cell>
          <cell r="L1023" t="str">
            <v>2014</v>
          </cell>
          <cell r="M1023">
            <v>1500</v>
          </cell>
          <cell r="N1023">
            <v>0</v>
          </cell>
          <cell r="O1023">
            <v>0</v>
          </cell>
          <cell r="P1023">
            <v>1500</v>
          </cell>
          <cell r="Q1023">
            <v>0</v>
          </cell>
          <cell r="R1023">
            <v>0</v>
          </cell>
          <cell r="S1023">
            <v>0</v>
          </cell>
          <cell r="T1023" t="str">
            <v>2018- -14EX001-020-2188-21- -URBA</v>
          </cell>
        </row>
        <row r="1024">
          <cell r="A1024" t="str">
            <v>21</v>
          </cell>
          <cell r="B1024" t="str">
            <v>D</v>
          </cell>
          <cell r="C1024" t="str">
            <v>R</v>
          </cell>
          <cell r="D1024" t="str">
            <v>I</v>
          </cell>
          <cell r="E1024" t="str">
            <v xml:space="preserve"> </v>
          </cell>
          <cell r="F1024" t="str">
            <v>14FA001</v>
          </cell>
          <cell r="G1024" t="str">
            <v>020</v>
          </cell>
          <cell r="H1024" t="str">
            <v>2183</v>
          </cell>
          <cell r="I1024" t="str">
            <v>21</v>
          </cell>
          <cell r="J1024" t="str">
            <v xml:space="preserve"> </v>
          </cell>
          <cell r="K1024" t="str">
            <v>DSI</v>
          </cell>
          <cell r="L1024" t="str">
            <v>2014</v>
          </cell>
          <cell r="M1024">
            <v>67500</v>
          </cell>
          <cell r="N1024">
            <v>0</v>
          </cell>
          <cell r="O1024">
            <v>0</v>
          </cell>
          <cell r="P1024">
            <v>66549.53</v>
          </cell>
          <cell r="Q1024">
            <v>0</v>
          </cell>
          <cell r="R1024">
            <v>8709.6</v>
          </cell>
          <cell r="S1024">
            <v>0</v>
          </cell>
          <cell r="T1024" t="str">
            <v>2018- -14FA001-020-2183-21- -DSI</v>
          </cell>
        </row>
        <row r="1025">
          <cell r="A1025" t="str">
            <v>21</v>
          </cell>
          <cell r="B1025" t="str">
            <v>D</v>
          </cell>
          <cell r="C1025" t="str">
            <v>R</v>
          </cell>
          <cell r="D1025" t="str">
            <v>I</v>
          </cell>
          <cell r="E1025" t="str">
            <v xml:space="preserve"> </v>
          </cell>
          <cell r="F1025" t="str">
            <v>14FA001</v>
          </cell>
          <cell r="G1025" t="str">
            <v>020</v>
          </cell>
          <cell r="H1025" t="str">
            <v>2183</v>
          </cell>
          <cell r="I1025" t="str">
            <v>21</v>
          </cell>
          <cell r="J1025" t="str">
            <v xml:space="preserve"> </v>
          </cell>
          <cell r="K1025" t="str">
            <v>DSI</v>
          </cell>
          <cell r="L1025" t="str">
            <v>2015</v>
          </cell>
          <cell r="M1025">
            <v>0</v>
          </cell>
          <cell r="N1025">
            <v>0</v>
          </cell>
          <cell r="O1025">
            <v>66833.38</v>
          </cell>
          <cell r="P1025">
            <v>66833.38</v>
          </cell>
          <cell r="Q1025">
            <v>0</v>
          </cell>
          <cell r="R1025">
            <v>66833.38</v>
          </cell>
          <cell r="S1025">
            <v>0</v>
          </cell>
          <cell r="T1025" t="str">
            <v>2018- -14FA001-020-2183-21- -DSI</v>
          </cell>
        </row>
        <row r="1026">
          <cell r="A1026" t="str">
            <v>21</v>
          </cell>
          <cell r="B1026" t="str">
            <v>D</v>
          </cell>
          <cell r="C1026" t="str">
            <v>R</v>
          </cell>
          <cell r="D1026" t="str">
            <v>I</v>
          </cell>
          <cell r="E1026" t="str">
            <v xml:space="preserve"> </v>
          </cell>
          <cell r="F1026" t="str">
            <v>14FA002</v>
          </cell>
          <cell r="G1026" t="str">
            <v>020</v>
          </cell>
          <cell r="H1026" t="str">
            <v>2183</v>
          </cell>
          <cell r="I1026" t="str">
            <v>21</v>
          </cell>
          <cell r="J1026" t="str">
            <v xml:space="preserve"> </v>
          </cell>
          <cell r="K1026" t="str">
            <v>DSI</v>
          </cell>
          <cell r="L1026" t="str">
            <v>2014</v>
          </cell>
          <cell r="M1026">
            <v>340190</v>
          </cell>
          <cell r="N1026">
            <v>0</v>
          </cell>
          <cell r="O1026">
            <v>0</v>
          </cell>
          <cell r="P1026">
            <v>320439.83</v>
          </cell>
          <cell r="Q1026">
            <v>0</v>
          </cell>
          <cell r="R1026">
            <v>209200.51</v>
          </cell>
          <cell r="S1026">
            <v>0</v>
          </cell>
          <cell r="T1026" t="str">
            <v>2018- -14FA002-020-2183-21- -DSI</v>
          </cell>
        </row>
        <row r="1027">
          <cell r="A1027" t="str">
            <v>21</v>
          </cell>
          <cell r="B1027" t="str">
            <v>D</v>
          </cell>
          <cell r="C1027" t="str">
            <v>R</v>
          </cell>
          <cell r="D1027" t="str">
            <v>I</v>
          </cell>
          <cell r="E1027" t="str">
            <v xml:space="preserve"> </v>
          </cell>
          <cell r="F1027" t="str">
            <v>14FA002</v>
          </cell>
          <cell r="G1027" t="str">
            <v>020</v>
          </cell>
          <cell r="H1027" t="str">
            <v>2183</v>
          </cell>
          <cell r="I1027" t="str">
            <v>21</v>
          </cell>
          <cell r="J1027" t="str">
            <v xml:space="preserve"> </v>
          </cell>
          <cell r="K1027" t="str">
            <v>DSI</v>
          </cell>
          <cell r="L1027" t="str">
            <v>2015</v>
          </cell>
          <cell r="M1027">
            <v>0</v>
          </cell>
          <cell r="N1027">
            <v>0</v>
          </cell>
          <cell r="O1027">
            <v>93985.76</v>
          </cell>
          <cell r="P1027">
            <v>93985.76</v>
          </cell>
          <cell r="Q1027">
            <v>0</v>
          </cell>
          <cell r="R1027">
            <v>94140.57</v>
          </cell>
          <cell r="S1027">
            <v>0</v>
          </cell>
          <cell r="T1027" t="str">
            <v>2018- -14FA002-020-2183-21- -DSI</v>
          </cell>
        </row>
        <row r="1028">
          <cell r="A1028" t="str">
            <v>21</v>
          </cell>
          <cell r="B1028" t="str">
            <v>D</v>
          </cell>
          <cell r="C1028" t="str">
            <v>R</v>
          </cell>
          <cell r="D1028" t="str">
            <v>I</v>
          </cell>
          <cell r="E1028" t="str">
            <v xml:space="preserve"> </v>
          </cell>
          <cell r="F1028" t="str">
            <v>14FA002</v>
          </cell>
          <cell r="G1028" t="str">
            <v>021</v>
          </cell>
          <cell r="H1028" t="str">
            <v>2183</v>
          </cell>
          <cell r="I1028" t="str">
            <v>21</v>
          </cell>
          <cell r="J1028" t="str">
            <v xml:space="preserve"> </v>
          </cell>
          <cell r="K1028" t="str">
            <v>DSI</v>
          </cell>
          <cell r="L1028" t="str">
            <v>2014</v>
          </cell>
          <cell r="M1028">
            <v>0</v>
          </cell>
          <cell r="N1028">
            <v>0</v>
          </cell>
          <cell r="O1028">
            <v>0</v>
          </cell>
          <cell r="P1028">
            <v>0</v>
          </cell>
          <cell r="Q1028">
            <v>0</v>
          </cell>
          <cell r="R1028">
            <v>16796.88</v>
          </cell>
          <cell r="S1028">
            <v>0</v>
          </cell>
          <cell r="T1028" t="str">
            <v>2018- -14FA002-021-2183-21- -DSI</v>
          </cell>
        </row>
        <row r="1029">
          <cell r="A1029" t="str">
            <v>21</v>
          </cell>
          <cell r="B1029" t="str">
            <v>D</v>
          </cell>
          <cell r="C1029" t="str">
            <v>R</v>
          </cell>
          <cell r="D1029" t="str">
            <v>I</v>
          </cell>
          <cell r="E1029" t="str">
            <v xml:space="preserve"> </v>
          </cell>
          <cell r="F1029" t="str">
            <v>14FA002</v>
          </cell>
          <cell r="G1029" t="str">
            <v>021</v>
          </cell>
          <cell r="H1029" t="str">
            <v>2183</v>
          </cell>
          <cell r="I1029" t="str">
            <v>21</v>
          </cell>
          <cell r="J1029" t="str">
            <v xml:space="preserve"> </v>
          </cell>
          <cell r="K1029" t="str">
            <v>DSI</v>
          </cell>
          <cell r="L1029" t="str">
            <v>2015</v>
          </cell>
          <cell r="M1029">
            <v>0</v>
          </cell>
          <cell r="N1029">
            <v>0</v>
          </cell>
          <cell r="O1029">
            <v>11811.12</v>
          </cell>
          <cell r="P1029">
            <v>11811.12</v>
          </cell>
          <cell r="Q1029">
            <v>0</v>
          </cell>
          <cell r="R1029">
            <v>11809.2</v>
          </cell>
          <cell r="S1029">
            <v>0</v>
          </cell>
          <cell r="T1029" t="str">
            <v>2018- -14FA002-021-2183-21- -DSI</v>
          </cell>
        </row>
        <row r="1030">
          <cell r="A1030" t="str">
            <v>21</v>
          </cell>
          <cell r="B1030" t="str">
            <v>D</v>
          </cell>
          <cell r="C1030" t="str">
            <v>R</v>
          </cell>
          <cell r="D1030" t="str">
            <v>I</v>
          </cell>
          <cell r="E1030" t="str">
            <v xml:space="preserve"> </v>
          </cell>
          <cell r="F1030" t="str">
            <v>14FA004</v>
          </cell>
          <cell r="G1030" t="str">
            <v>020</v>
          </cell>
          <cell r="H1030" t="str">
            <v>2183</v>
          </cell>
          <cell r="I1030" t="str">
            <v>21</v>
          </cell>
          <cell r="J1030" t="str">
            <v xml:space="preserve"> </v>
          </cell>
          <cell r="K1030" t="str">
            <v>DSI</v>
          </cell>
          <cell r="L1030" t="str">
            <v>2014</v>
          </cell>
          <cell r="M1030">
            <v>37650</v>
          </cell>
          <cell r="N1030">
            <v>0</v>
          </cell>
          <cell r="O1030">
            <v>0</v>
          </cell>
          <cell r="P1030">
            <v>30250</v>
          </cell>
          <cell r="Q1030">
            <v>0</v>
          </cell>
          <cell r="R1030">
            <v>7975.62</v>
          </cell>
          <cell r="S1030">
            <v>0</v>
          </cell>
          <cell r="T1030" t="str">
            <v>2018- -14FA004-020-2183-21- -DSI</v>
          </cell>
        </row>
        <row r="1031">
          <cell r="A1031" t="str">
            <v>21</v>
          </cell>
          <cell r="B1031" t="str">
            <v>D</v>
          </cell>
          <cell r="C1031" t="str">
            <v>R</v>
          </cell>
          <cell r="D1031" t="str">
            <v>I</v>
          </cell>
          <cell r="E1031" t="str">
            <v xml:space="preserve"> </v>
          </cell>
          <cell r="F1031" t="str">
            <v>14FA004</v>
          </cell>
          <cell r="G1031" t="str">
            <v>020</v>
          </cell>
          <cell r="H1031" t="str">
            <v>2183</v>
          </cell>
          <cell r="I1031" t="str">
            <v>21</v>
          </cell>
          <cell r="J1031" t="str">
            <v xml:space="preserve"> </v>
          </cell>
          <cell r="K1031" t="str">
            <v>DSI</v>
          </cell>
          <cell r="L1031" t="str">
            <v>2015</v>
          </cell>
          <cell r="M1031">
            <v>0</v>
          </cell>
          <cell r="N1031">
            <v>0</v>
          </cell>
          <cell r="O1031">
            <v>4767.24</v>
          </cell>
          <cell r="P1031">
            <v>4767.24</v>
          </cell>
          <cell r="Q1031">
            <v>0</v>
          </cell>
          <cell r="R1031">
            <v>4772.28</v>
          </cell>
          <cell r="S1031">
            <v>0</v>
          </cell>
          <cell r="T1031" t="str">
            <v>2018- -14FA004-020-2183-21- -DSI</v>
          </cell>
        </row>
        <row r="1032">
          <cell r="A1032" t="str">
            <v>21</v>
          </cell>
          <cell r="B1032" t="str">
            <v>D</v>
          </cell>
          <cell r="C1032" t="str">
            <v>R</v>
          </cell>
          <cell r="D1032" t="str">
            <v>I</v>
          </cell>
          <cell r="E1032" t="str">
            <v xml:space="preserve"> </v>
          </cell>
          <cell r="F1032" t="str">
            <v>14VK002</v>
          </cell>
          <cell r="G1032" t="str">
            <v>324</v>
          </cell>
          <cell r="H1032" t="str">
            <v>2188</v>
          </cell>
          <cell r="I1032" t="str">
            <v>21</v>
          </cell>
          <cell r="J1032" t="str">
            <v xml:space="preserve"> </v>
          </cell>
          <cell r="K1032" t="str">
            <v>DEA</v>
          </cell>
          <cell r="L1032" t="str">
            <v>2014</v>
          </cell>
          <cell r="M1032">
            <v>336850</v>
          </cell>
          <cell r="N1032">
            <v>0</v>
          </cell>
          <cell r="O1032">
            <v>0</v>
          </cell>
          <cell r="P1032">
            <v>355850</v>
          </cell>
          <cell r="Q1032">
            <v>0</v>
          </cell>
          <cell r="R1032">
            <v>341172.29</v>
          </cell>
          <cell r="S1032">
            <v>0</v>
          </cell>
          <cell r="T1032" t="str">
            <v>2018- -14VK002-324-2188-21- -DEA</v>
          </cell>
        </row>
        <row r="1033">
          <cell r="A1033" t="str">
            <v>21</v>
          </cell>
          <cell r="B1033" t="str">
            <v>D</v>
          </cell>
          <cell r="C1033" t="str">
            <v>R</v>
          </cell>
          <cell r="D1033" t="str">
            <v>I</v>
          </cell>
          <cell r="E1033" t="str">
            <v xml:space="preserve"> </v>
          </cell>
          <cell r="F1033" t="str">
            <v>14VK002</v>
          </cell>
          <cell r="G1033" t="str">
            <v>324</v>
          </cell>
          <cell r="H1033" t="str">
            <v>2188</v>
          </cell>
          <cell r="I1033" t="str">
            <v>21</v>
          </cell>
          <cell r="J1033" t="str">
            <v xml:space="preserve"> </v>
          </cell>
          <cell r="K1033" t="str">
            <v>DEA</v>
          </cell>
          <cell r="L1033" t="str">
            <v>2015</v>
          </cell>
          <cell r="M1033">
            <v>0</v>
          </cell>
          <cell r="N1033">
            <v>0</v>
          </cell>
          <cell r="O1033">
            <v>20032.43</v>
          </cell>
          <cell r="P1033">
            <v>20032.43</v>
          </cell>
          <cell r="Q1033">
            <v>0</v>
          </cell>
          <cell r="R1033">
            <v>20032.43</v>
          </cell>
          <cell r="S1033">
            <v>0</v>
          </cell>
          <cell r="T1033" t="str">
            <v>2018- -14VK002-324-2188-21- -DEA</v>
          </cell>
        </row>
        <row r="1034">
          <cell r="A1034" t="str">
            <v>21</v>
          </cell>
          <cell r="B1034" t="str">
            <v>D</v>
          </cell>
          <cell r="C1034" t="str">
            <v>R</v>
          </cell>
          <cell r="D1034" t="str">
            <v>I</v>
          </cell>
          <cell r="E1034" t="str">
            <v xml:space="preserve"> </v>
          </cell>
          <cell r="F1034" t="str">
            <v>14VK004</v>
          </cell>
          <cell r="G1034" t="str">
            <v>324</v>
          </cell>
          <cell r="H1034" t="str">
            <v>2188</v>
          </cell>
          <cell r="I1034" t="str">
            <v>21</v>
          </cell>
          <cell r="J1034" t="str">
            <v xml:space="preserve"> </v>
          </cell>
          <cell r="K1034" t="str">
            <v>DEA</v>
          </cell>
          <cell r="L1034" t="str">
            <v>2014</v>
          </cell>
          <cell r="M1034">
            <v>0</v>
          </cell>
          <cell r="N1034">
            <v>100000</v>
          </cell>
          <cell r="O1034">
            <v>0</v>
          </cell>
          <cell r="P1034">
            <v>100000</v>
          </cell>
          <cell r="Q1034">
            <v>0</v>
          </cell>
          <cell r="R1034">
            <v>94160.9</v>
          </cell>
          <cell r="S1034">
            <v>0</v>
          </cell>
          <cell r="T1034" t="str">
            <v>2018- -14VK004-324-2188-21- -DEA</v>
          </cell>
        </row>
        <row r="1035">
          <cell r="A1035" t="str">
            <v>21</v>
          </cell>
          <cell r="B1035" t="str">
            <v>D</v>
          </cell>
          <cell r="C1035" t="str">
            <v>R</v>
          </cell>
          <cell r="D1035" t="str">
            <v>I</v>
          </cell>
          <cell r="E1035" t="str">
            <v xml:space="preserve"> </v>
          </cell>
          <cell r="F1035" t="str">
            <v>14VO001</v>
          </cell>
          <cell r="G1035" t="str">
            <v>821</v>
          </cell>
          <cell r="H1035" t="str">
            <v>2188</v>
          </cell>
          <cell r="I1035" t="str">
            <v>21</v>
          </cell>
          <cell r="J1035" t="str">
            <v xml:space="preserve"> </v>
          </cell>
          <cell r="K1035" t="str">
            <v>EXTE</v>
          </cell>
          <cell r="L1035" t="str">
            <v>2014</v>
          </cell>
          <cell r="M1035">
            <v>0</v>
          </cell>
          <cell r="N1035">
            <v>0</v>
          </cell>
          <cell r="O1035">
            <v>0</v>
          </cell>
          <cell r="P1035">
            <v>0</v>
          </cell>
          <cell r="Q1035">
            <v>0</v>
          </cell>
          <cell r="R1035">
            <v>480</v>
          </cell>
          <cell r="S1035">
            <v>0</v>
          </cell>
          <cell r="T1035" t="str">
            <v>2018- -14VO001-821-2188-21- -EXTE</v>
          </cell>
        </row>
        <row r="1036">
          <cell r="A1036" t="str">
            <v>21</v>
          </cell>
          <cell r="B1036" t="str">
            <v>D</v>
          </cell>
          <cell r="C1036" t="str">
            <v>R</v>
          </cell>
          <cell r="D1036" t="str">
            <v>I</v>
          </cell>
          <cell r="E1036" t="str">
            <v xml:space="preserve"> </v>
          </cell>
          <cell r="F1036" t="str">
            <v>14VR001</v>
          </cell>
          <cell r="G1036" t="str">
            <v>824</v>
          </cell>
          <cell r="H1036" t="str">
            <v>2118</v>
          </cell>
          <cell r="I1036" t="str">
            <v>21</v>
          </cell>
          <cell r="J1036" t="str">
            <v xml:space="preserve"> </v>
          </cell>
          <cell r="K1036" t="str">
            <v>FONC</v>
          </cell>
          <cell r="L1036" t="str">
            <v>2015</v>
          </cell>
          <cell r="M1036">
            <v>0</v>
          </cell>
          <cell r="N1036">
            <v>0</v>
          </cell>
          <cell r="O1036">
            <v>1700</v>
          </cell>
          <cell r="P1036">
            <v>1700</v>
          </cell>
          <cell r="Q1036">
            <v>0</v>
          </cell>
          <cell r="R1036">
            <v>1654.34</v>
          </cell>
          <cell r="S1036">
            <v>0</v>
          </cell>
          <cell r="T1036" t="str">
            <v>2018- -14VR001-824-2118-21- -FONC</v>
          </cell>
        </row>
        <row r="1037">
          <cell r="A1037" t="str">
            <v>21</v>
          </cell>
          <cell r="B1037" t="str">
            <v>D</v>
          </cell>
          <cell r="C1037" t="str">
            <v>R</v>
          </cell>
          <cell r="D1037" t="str">
            <v>I</v>
          </cell>
          <cell r="E1037" t="str">
            <v xml:space="preserve"> </v>
          </cell>
          <cell r="F1037" t="str">
            <v>14VR001</v>
          </cell>
          <cell r="G1037" t="str">
            <v>824</v>
          </cell>
          <cell r="H1037" t="str">
            <v>2138</v>
          </cell>
          <cell r="I1037" t="str">
            <v>21</v>
          </cell>
          <cell r="J1037" t="str">
            <v xml:space="preserve"> </v>
          </cell>
          <cell r="K1037" t="str">
            <v>FONC</v>
          </cell>
          <cell r="L1037" t="str">
            <v>2014</v>
          </cell>
          <cell r="M1037">
            <v>500000</v>
          </cell>
          <cell r="N1037">
            <v>0</v>
          </cell>
          <cell r="O1037">
            <v>0</v>
          </cell>
          <cell r="P1037">
            <v>500000</v>
          </cell>
          <cell r="Q1037">
            <v>0</v>
          </cell>
          <cell r="R1037">
            <v>206600</v>
          </cell>
          <cell r="S1037">
            <v>0</v>
          </cell>
          <cell r="T1037" t="str">
            <v>2018- -14VR001-824-2138-21- -FONC</v>
          </cell>
        </row>
        <row r="1038">
          <cell r="A1038" t="str">
            <v>21</v>
          </cell>
          <cell r="B1038" t="str">
            <v>D</v>
          </cell>
          <cell r="C1038" t="str">
            <v>R</v>
          </cell>
          <cell r="D1038" t="str">
            <v>I</v>
          </cell>
          <cell r="E1038" t="str">
            <v xml:space="preserve"> </v>
          </cell>
          <cell r="F1038" t="str">
            <v>14VR001</v>
          </cell>
          <cell r="G1038" t="str">
            <v>824</v>
          </cell>
          <cell r="H1038" t="str">
            <v>2138</v>
          </cell>
          <cell r="I1038" t="str">
            <v>21</v>
          </cell>
          <cell r="J1038" t="str">
            <v xml:space="preserve"> </v>
          </cell>
          <cell r="K1038" t="str">
            <v>FONC</v>
          </cell>
          <cell r="L1038" t="str">
            <v>2015</v>
          </cell>
          <cell r="M1038">
            <v>0</v>
          </cell>
          <cell r="N1038">
            <v>0</v>
          </cell>
          <cell r="O1038">
            <v>283902</v>
          </cell>
          <cell r="P1038">
            <v>283902</v>
          </cell>
          <cell r="Q1038">
            <v>0</v>
          </cell>
          <cell r="R1038">
            <v>268051.90000000002</v>
          </cell>
          <cell r="S1038">
            <v>0</v>
          </cell>
          <cell r="T1038" t="str">
            <v>2018- -14VR001-824-2138-21- -FONC</v>
          </cell>
        </row>
        <row r="1039">
          <cell r="A1039" t="str">
            <v>21</v>
          </cell>
          <cell r="B1039" t="str">
            <v>D</v>
          </cell>
          <cell r="C1039" t="str">
            <v>R</v>
          </cell>
          <cell r="D1039" t="str">
            <v>I</v>
          </cell>
          <cell r="E1039" t="str">
            <v xml:space="preserve"> </v>
          </cell>
          <cell r="F1039" t="str">
            <v>14VR001</v>
          </cell>
          <cell r="G1039" t="str">
            <v>824</v>
          </cell>
          <cell r="H1039" t="str">
            <v>2138</v>
          </cell>
          <cell r="I1039" t="str">
            <v>21</v>
          </cell>
          <cell r="J1039" t="str">
            <v xml:space="preserve"> </v>
          </cell>
          <cell r="K1039" t="str">
            <v>FONC</v>
          </cell>
          <cell r="L1039" t="str">
            <v>2016</v>
          </cell>
          <cell r="M1039">
            <v>0</v>
          </cell>
          <cell r="N1039">
            <v>0</v>
          </cell>
          <cell r="O1039">
            <v>15850.1</v>
          </cell>
          <cell r="P1039">
            <v>15850.1</v>
          </cell>
          <cell r="Q1039">
            <v>0</v>
          </cell>
          <cell r="R1039">
            <v>7512.43</v>
          </cell>
          <cell r="S1039">
            <v>0</v>
          </cell>
          <cell r="T1039" t="str">
            <v>2018- -14VR001-824-2138-21- -FONC</v>
          </cell>
        </row>
        <row r="1040">
          <cell r="A1040" t="str">
            <v>21</v>
          </cell>
          <cell r="B1040" t="str">
            <v>D</v>
          </cell>
          <cell r="C1040" t="str">
            <v>R</v>
          </cell>
          <cell r="D1040" t="str">
            <v>I</v>
          </cell>
          <cell r="E1040" t="str">
            <v xml:space="preserve"> </v>
          </cell>
          <cell r="F1040" t="str">
            <v>14VR001</v>
          </cell>
          <cell r="G1040" t="str">
            <v>824</v>
          </cell>
          <cell r="H1040" t="str">
            <v>2138</v>
          </cell>
          <cell r="I1040" t="str">
            <v>21</v>
          </cell>
          <cell r="J1040" t="str">
            <v xml:space="preserve"> </v>
          </cell>
          <cell r="K1040" t="str">
            <v>FONC</v>
          </cell>
          <cell r="L1040" t="str">
            <v>2017</v>
          </cell>
          <cell r="M1040">
            <v>0</v>
          </cell>
          <cell r="N1040">
            <v>0</v>
          </cell>
          <cell r="O1040">
            <v>4601</v>
          </cell>
          <cell r="P1040">
            <v>4601</v>
          </cell>
          <cell r="Q1040">
            <v>0</v>
          </cell>
          <cell r="R1040">
            <v>1869.12</v>
          </cell>
          <cell r="S1040">
            <v>0</v>
          </cell>
          <cell r="T1040" t="str">
            <v>2018- -14VR001-824-2138-21- -FONC</v>
          </cell>
        </row>
        <row r="1041">
          <cell r="A1041" t="str">
            <v>21</v>
          </cell>
          <cell r="B1041" t="str">
            <v>D</v>
          </cell>
          <cell r="C1041" t="str">
            <v>R</v>
          </cell>
          <cell r="D1041" t="str">
            <v>I</v>
          </cell>
          <cell r="E1041" t="str">
            <v xml:space="preserve"> </v>
          </cell>
          <cell r="F1041" t="str">
            <v>14VR001</v>
          </cell>
          <cell r="G1041" t="str">
            <v>824</v>
          </cell>
          <cell r="H1041" t="str">
            <v>2138</v>
          </cell>
          <cell r="I1041" t="str">
            <v>21</v>
          </cell>
          <cell r="J1041" t="str">
            <v xml:space="preserve"> </v>
          </cell>
          <cell r="K1041" t="str">
            <v>FONC</v>
          </cell>
          <cell r="L1041" t="str">
            <v>2018</v>
          </cell>
          <cell r="M1041">
            <v>0</v>
          </cell>
          <cell r="N1041">
            <v>0</v>
          </cell>
          <cell r="O1041">
            <v>2000</v>
          </cell>
          <cell r="P1041">
            <v>2000</v>
          </cell>
          <cell r="Q1041">
            <v>0</v>
          </cell>
          <cell r="R1041">
            <v>1845.72</v>
          </cell>
          <cell r="S1041">
            <v>120.27</v>
          </cell>
          <cell r="T1041" t="str">
            <v>2018- -14VR001-824-2138-21- -FONC</v>
          </cell>
        </row>
        <row r="1042">
          <cell r="A1042" t="str">
            <v>21</v>
          </cell>
          <cell r="B1042" t="str">
            <v>D</v>
          </cell>
          <cell r="C1042" t="str">
            <v>R</v>
          </cell>
          <cell r="D1042" t="str">
            <v>I</v>
          </cell>
          <cell r="E1042" t="str">
            <v xml:space="preserve"> </v>
          </cell>
          <cell r="F1042" t="str">
            <v>14VR001A</v>
          </cell>
          <cell r="G1042" t="str">
            <v>824</v>
          </cell>
          <cell r="H1042" t="str">
            <v>2138</v>
          </cell>
          <cell r="I1042" t="str">
            <v>21</v>
          </cell>
          <cell r="J1042" t="str">
            <v>FNB</v>
          </cell>
          <cell r="K1042" t="str">
            <v>FONC</v>
          </cell>
          <cell r="L1042" t="str">
            <v>2016</v>
          </cell>
          <cell r="M1042">
            <v>0</v>
          </cell>
          <cell r="N1042">
            <v>0</v>
          </cell>
          <cell r="O1042">
            <v>0</v>
          </cell>
          <cell r="P1042">
            <v>0</v>
          </cell>
          <cell r="Q1042">
            <v>0</v>
          </cell>
          <cell r="R1042">
            <v>881.21</v>
          </cell>
          <cell r="S1042">
            <v>0</v>
          </cell>
          <cell r="T1042" t="str">
            <v>2018- -14VR001A-824-2138-21-FNB-FONC</v>
          </cell>
        </row>
        <row r="1043">
          <cell r="A1043" t="str">
            <v>21</v>
          </cell>
          <cell r="B1043" t="str">
            <v>D</v>
          </cell>
          <cell r="C1043" t="str">
            <v>R</v>
          </cell>
          <cell r="D1043" t="str">
            <v>I</v>
          </cell>
          <cell r="E1043" t="str">
            <v xml:space="preserve"> </v>
          </cell>
          <cell r="F1043" t="str">
            <v>14VR002</v>
          </cell>
          <cell r="G1043" t="str">
            <v>824</v>
          </cell>
          <cell r="H1043" t="str">
            <v>2113</v>
          </cell>
          <cell r="I1043" t="str">
            <v>21</v>
          </cell>
          <cell r="J1043" t="str">
            <v xml:space="preserve"> </v>
          </cell>
          <cell r="K1043" t="str">
            <v>BATI</v>
          </cell>
          <cell r="L1043" t="str">
            <v>2015</v>
          </cell>
          <cell r="M1043">
            <v>0</v>
          </cell>
          <cell r="N1043">
            <v>0</v>
          </cell>
          <cell r="O1043">
            <v>4175.6000000000004</v>
          </cell>
          <cell r="P1043">
            <v>4175.6000000000004</v>
          </cell>
          <cell r="Q1043">
            <v>0</v>
          </cell>
          <cell r="R1043">
            <v>4175.6000000000004</v>
          </cell>
          <cell r="S1043">
            <v>0</v>
          </cell>
          <cell r="T1043" t="str">
            <v>2018- -14VR002-824-2113-21- -BATI</v>
          </cell>
        </row>
        <row r="1044">
          <cell r="A1044" t="str">
            <v>21</v>
          </cell>
          <cell r="B1044" t="str">
            <v>D</v>
          </cell>
          <cell r="C1044" t="str">
            <v>R</v>
          </cell>
          <cell r="D1044" t="str">
            <v>I</v>
          </cell>
          <cell r="E1044" t="str">
            <v xml:space="preserve"> </v>
          </cell>
          <cell r="F1044" t="str">
            <v>15AA004</v>
          </cell>
          <cell r="G1044" t="str">
            <v>020</v>
          </cell>
          <cell r="H1044" t="str">
            <v>2188</v>
          </cell>
          <cell r="I1044" t="str">
            <v>21</v>
          </cell>
          <cell r="J1044" t="str">
            <v xml:space="preserve"> </v>
          </cell>
          <cell r="K1044" t="str">
            <v>BATI</v>
          </cell>
          <cell r="L1044" t="str">
            <v>2015</v>
          </cell>
          <cell r="M1044">
            <v>0</v>
          </cell>
          <cell r="N1044">
            <v>0</v>
          </cell>
          <cell r="O1044">
            <v>0</v>
          </cell>
          <cell r="P1044">
            <v>0</v>
          </cell>
          <cell r="Q1044">
            <v>0</v>
          </cell>
          <cell r="R1044">
            <v>1587.6</v>
          </cell>
          <cell r="S1044">
            <v>0</v>
          </cell>
          <cell r="T1044" t="str">
            <v>2018- -15AA004-020-2188-21- -BATI</v>
          </cell>
        </row>
        <row r="1045">
          <cell r="A1045" t="str">
            <v>21</v>
          </cell>
          <cell r="B1045" t="str">
            <v>D</v>
          </cell>
          <cell r="C1045" t="str">
            <v>R</v>
          </cell>
          <cell r="D1045" t="str">
            <v>I</v>
          </cell>
          <cell r="E1045" t="str">
            <v xml:space="preserve"> </v>
          </cell>
          <cell r="F1045" t="str">
            <v>15AA004</v>
          </cell>
          <cell r="G1045" t="str">
            <v>213</v>
          </cell>
          <cell r="H1045" t="str">
            <v>2188</v>
          </cell>
          <cell r="I1045" t="str">
            <v>21</v>
          </cell>
          <cell r="J1045" t="str">
            <v xml:space="preserve"> </v>
          </cell>
          <cell r="K1045" t="str">
            <v>BATI</v>
          </cell>
          <cell r="L1045" t="str">
            <v>2016</v>
          </cell>
          <cell r="M1045">
            <v>0</v>
          </cell>
          <cell r="N1045">
            <v>0</v>
          </cell>
          <cell r="O1045">
            <v>13577.62</v>
          </cell>
          <cell r="P1045">
            <v>13577.62</v>
          </cell>
          <cell r="Q1045">
            <v>0</v>
          </cell>
          <cell r="R1045">
            <v>14004.26</v>
          </cell>
          <cell r="S1045">
            <v>0</v>
          </cell>
          <cell r="T1045" t="str">
            <v>2018- -15AA004-213-2188-21- -BATI</v>
          </cell>
        </row>
        <row r="1046">
          <cell r="A1046" t="str">
            <v>21</v>
          </cell>
          <cell r="B1046" t="str">
            <v>D</v>
          </cell>
          <cell r="C1046" t="str">
            <v>R</v>
          </cell>
          <cell r="D1046" t="str">
            <v>I</v>
          </cell>
          <cell r="E1046" t="str">
            <v xml:space="preserve"> </v>
          </cell>
          <cell r="F1046" t="str">
            <v>15AA004</v>
          </cell>
          <cell r="G1046" t="str">
            <v>213</v>
          </cell>
          <cell r="H1046" t="str">
            <v>2188</v>
          </cell>
          <cell r="I1046" t="str">
            <v>21</v>
          </cell>
          <cell r="J1046" t="str">
            <v xml:space="preserve"> </v>
          </cell>
          <cell r="K1046" t="str">
            <v>BATI</v>
          </cell>
          <cell r="L1046" t="str">
            <v>2017</v>
          </cell>
          <cell r="M1046">
            <v>0</v>
          </cell>
          <cell r="N1046">
            <v>0</v>
          </cell>
          <cell r="O1046">
            <v>1022.52</v>
          </cell>
          <cell r="P1046">
            <v>1022.52</v>
          </cell>
          <cell r="Q1046">
            <v>0</v>
          </cell>
          <cell r="R1046">
            <v>0</v>
          </cell>
          <cell r="S1046">
            <v>0</v>
          </cell>
          <cell r="T1046" t="str">
            <v>2018- -15AA004-213-2188-21- -BATI</v>
          </cell>
        </row>
        <row r="1047">
          <cell r="A1047" t="str">
            <v>21</v>
          </cell>
          <cell r="B1047" t="str">
            <v>D</v>
          </cell>
          <cell r="C1047" t="str">
            <v>R</v>
          </cell>
          <cell r="D1047" t="str">
            <v>I</v>
          </cell>
          <cell r="E1047" t="str">
            <v xml:space="preserve"> </v>
          </cell>
          <cell r="F1047" t="str">
            <v>15AA009</v>
          </cell>
          <cell r="G1047" t="str">
            <v>020</v>
          </cell>
          <cell r="H1047" t="str">
            <v>2188</v>
          </cell>
          <cell r="I1047" t="str">
            <v>21</v>
          </cell>
          <cell r="J1047" t="str">
            <v xml:space="preserve"> </v>
          </cell>
          <cell r="K1047" t="str">
            <v>BATI</v>
          </cell>
          <cell r="L1047" t="str">
            <v>2015</v>
          </cell>
          <cell r="M1047">
            <v>2000</v>
          </cell>
          <cell r="N1047">
            <v>0</v>
          </cell>
          <cell r="O1047">
            <v>0</v>
          </cell>
          <cell r="P1047">
            <v>2000</v>
          </cell>
          <cell r="Q1047">
            <v>0</v>
          </cell>
          <cell r="R1047">
            <v>1764.48</v>
          </cell>
          <cell r="S1047">
            <v>0</v>
          </cell>
          <cell r="T1047" t="str">
            <v>2018- -15AA009-020-2188-21- -BATI</v>
          </cell>
        </row>
        <row r="1048">
          <cell r="A1048" t="str">
            <v>21</v>
          </cell>
          <cell r="B1048" t="str">
            <v>D</v>
          </cell>
          <cell r="C1048" t="str">
            <v>R</v>
          </cell>
          <cell r="D1048" t="str">
            <v>I</v>
          </cell>
          <cell r="E1048" t="str">
            <v xml:space="preserve"> </v>
          </cell>
          <cell r="F1048" t="str">
            <v>15AC015</v>
          </cell>
          <cell r="G1048" t="str">
            <v>213</v>
          </cell>
          <cell r="H1048" t="str">
            <v>2188</v>
          </cell>
          <cell r="I1048" t="str">
            <v>21</v>
          </cell>
          <cell r="J1048" t="str">
            <v xml:space="preserve"> </v>
          </cell>
          <cell r="K1048" t="str">
            <v>BATI</v>
          </cell>
          <cell r="L1048" t="str">
            <v>2015</v>
          </cell>
          <cell r="M1048">
            <v>0</v>
          </cell>
          <cell r="N1048">
            <v>0</v>
          </cell>
          <cell r="O1048">
            <v>0</v>
          </cell>
          <cell r="P1048">
            <v>0</v>
          </cell>
          <cell r="Q1048">
            <v>0</v>
          </cell>
          <cell r="R1048">
            <v>1000.8</v>
          </cell>
          <cell r="S1048">
            <v>0</v>
          </cell>
          <cell r="T1048" t="str">
            <v>2018- -15AC015-213-2188-21- -BATI</v>
          </cell>
        </row>
        <row r="1049">
          <cell r="A1049" t="str">
            <v>21</v>
          </cell>
          <cell r="B1049" t="str">
            <v>D</v>
          </cell>
          <cell r="C1049" t="str">
            <v>R</v>
          </cell>
          <cell r="D1049" t="str">
            <v>I</v>
          </cell>
          <cell r="E1049" t="str">
            <v xml:space="preserve"> </v>
          </cell>
          <cell r="F1049" t="str">
            <v>15AE011</v>
          </cell>
          <cell r="G1049" t="str">
            <v>412</v>
          </cell>
          <cell r="H1049" t="str">
            <v>2188</v>
          </cell>
          <cell r="I1049" t="str">
            <v>21</v>
          </cell>
          <cell r="J1049" t="str">
            <v xml:space="preserve"> </v>
          </cell>
          <cell r="K1049" t="str">
            <v>BATI</v>
          </cell>
          <cell r="L1049" t="str">
            <v>2015</v>
          </cell>
          <cell r="M1049">
            <v>0</v>
          </cell>
          <cell r="N1049">
            <v>21000</v>
          </cell>
          <cell r="O1049">
            <v>0</v>
          </cell>
          <cell r="P1049">
            <v>21000</v>
          </cell>
          <cell r="Q1049">
            <v>0</v>
          </cell>
          <cell r="R1049">
            <v>20112.32</v>
          </cell>
          <cell r="S1049">
            <v>0</v>
          </cell>
          <cell r="T1049" t="str">
            <v>2018- -15AE011-412-2188-21- -BATI</v>
          </cell>
        </row>
        <row r="1050">
          <cell r="A1050" t="str">
            <v>21</v>
          </cell>
          <cell r="B1050" t="str">
            <v>D</v>
          </cell>
          <cell r="C1050" t="str">
            <v>R</v>
          </cell>
          <cell r="D1050" t="str">
            <v>I</v>
          </cell>
          <cell r="E1050" t="str">
            <v xml:space="preserve"> </v>
          </cell>
          <cell r="F1050" t="str">
            <v>15AI001</v>
          </cell>
          <cell r="G1050" t="str">
            <v>020</v>
          </cell>
          <cell r="H1050" t="str">
            <v>2145</v>
          </cell>
          <cell r="I1050" t="str">
            <v>21</v>
          </cell>
          <cell r="J1050" t="str">
            <v>FORAD</v>
          </cell>
          <cell r="K1050" t="str">
            <v>BATI</v>
          </cell>
          <cell r="L1050" t="str">
            <v>2015</v>
          </cell>
          <cell r="M1050">
            <v>0</v>
          </cell>
          <cell r="N1050">
            <v>0</v>
          </cell>
          <cell r="O1050">
            <v>0</v>
          </cell>
          <cell r="P1050">
            <v>0</v>
          </cell>
          <cell r="Q1050">
            <v>0</v>
          </cell>
          <cell r="R1050">
            <v>2376</v>
          </cell>
          <cell r="S1050">
            <v>0</v>
          </cell>
          <cell r="T1050" t="str">
            <v>2018- -15AI001-020-2145-21-FORAD-BATI</v>
          </cell>
        </row>
        <row r="1051">
          <cell r="A1051" t="str">
            <v>21</v>
          </cell>
          <cell r="B1051" t="str">
            <v>D</v>
          </cell>
          <cell r="C1051" t="str">
            <v>R</v>
          </cell>
          <cell r="D1051" t="str">
            <v>I</v>
          </cell>
          <cell r="E1051" t="str">
            <v xml:space="preserve"> </v>
          </cell>
          <cell r="F1051" t="str">
            <v>15AI001</v>
          </cell>
          <cell r="G1051" t="str">
            <v>71</v>
          </cell>
          <cell r="H1051" t="str">
            <v>2188</v>
          </cell>
          <cell r="I1051" t="str">
            <v>21</v>
          </cell>
          <cell r="J1051" t="str">
            <v xml:space="preserve"> </v>
          </cell>
          <cell r="K1051" t="str">
            <v>BATI</v>
          </cell>
          <cell r="L1051" t="str">
            <v>2015</v>
          </cell>
          <cell r="M1051">
            <v>0</v>
          </cell>
          <cell r="N1051">
            <v>0</v>
          </cell>
          <cell r="O1051">
            <v>0</v>
          </cell>
          <cell r="P1051">
            <v>0</v>
          </cell>
          <cell r="Q1051">
            <v>0</v>
          </cell>
          <cell r="R1051">
            <v>1359</v>
          </cell>
          <cell r="S1051">
            <v>0</v>
          </cell>
          <cell r="T1051" t="str">
            <v>2018- -15AI001-71-2188-21- -BATI</v>
          </cell>
        </row>
        <row r="1052">
          <cell r="A1052" t="str">
            <v>21</v>
          </cell>
          <cell r="B1052" t="str">
            <v>D</v>
          </cell>
          <cell r="C1052" t="str">
            <v>R</v>
          </cell>
          <cell r="D1052" t="str">
            <v>I</v>
          </cell>
          <cell r="E1052" t="str">
            <v xml:space="preserve"> </v>
          </cell>
          <cell r="F1052" t="str">
            <v>15AI002</v>
          </cell>
          <cell r="G1052" t="str">
            <v>020</v>
          </cell>
          <cell r="H1052" t="str">
            <v>2145</v>
          </cell>
          <cell r="I1052" t="str">
            <v>21</v>
          </cell>
          <cell r="J1052" t="str">
            <v>FORAD</v>
          </cell>
          <cell r="K1052" t="str">
            <v>BATI</v>
          </cell>
          <cell r="L1052" t="str">
            <v>2015</v>
          </cell>
          <cell r="M1052">
            <v>0</v>
          </cell>
          <cell r="N1052">
            <v>1343</v>
          </cell>
          <cell r="O1052">
            <v>0</v>
          </cell>
          <cell r="P1052">
            <v>1343</v>
          </cell>
          <cell r="Q1052">
            <v>0</v>
          </cell>
          <cell r="R1052">
            <v>0</v>
          </cell>
          <cell r="S1052">
            <v>0</v>
          </cell>
          <cell r="T1052" t="str">
            <v>2018- -15AI002-020-2145-21-FORAD-BATI</v>
          </cell>
        </row>
        <row r="1053">
          <cell r="A1053" t="str">
            <v>21</v>
          </cell>
          <cell r="B1053" t="str">
            <v>D</v>
          </cell>
          <cell r="C1053" t="str">
            <v>R</v>
          </cell>
          <cell r="D1053" t="str">
            <v>I</v>
          </cell>
          <cell r="E1053" t="str">
            <v xml:space="preserve"> </v>
          </cell>
          <cell r="F1053" t="str">
            <v>15AI002</v>
          </cell>
          <cell r="G1053" t="str">
            <v>020</v>
          </cell>
          <cell r="H1053" t="str">
            <v>2188</v>
          </cell>
          <cell r="I1053" t="str">
            <v>21</v>
          </cell>
          <cell r="J1053" t="str">
            <v xml:space="preserve"> </v>
          </cell>
          <cell r="K1053" t="str">
            <v>BATI</v>
          </cell>
          <cell r="L1053" t="str">
            <v>2015</v>
          </cell>
          <cell r="M1053">
            <v>0</v>
          </cell>
          <cell r="N1053">
            <v>0</v>
          </cell>
          <cell r="O1053">
            <v>0</v>
          </cell>
          <cell r="P1053">
            <v>0</v>
          </cell>
          <cell r="Q1053">
            <v>0</v>
          </cell>
          <cell r="R1053">
            <v>1343.04</v>
          </cell>
          <cell r="S1053">
            <v>0</v>
          </cell>
          <cell r="T1053" t="str">
            <v>2018- -15AI002-020-2188-21- -BATI</v>
          </cell>
        </row>
        <row r="1054">
          <cell r="A1054" t="str">
            <v>21</v>
          </cell>
          <cell r="B1054" t="str">
            <v>D</v>
          </cell>
          <cell r="C1054" t="str">
            <v>R</v>
          </cell>
          <cell r="D1054" t="str">
            <v>I</v>
          </cell>
          <cell r="E1054" t="str">
            <v xml:space="preserve"> </v>
          </cell>
          <cell r="F1054" t="str">
            <v>15AI004</v>
          </cell>
          <cell r="G1054" t="str">
            <v>020</v>
          </cell>
          <cell r="H1054" t="str">
            <v>2188</v>
          </cell>
          <cell r="I1054" t="str">
            <v>21</v>
          </cell>
          <cell r="J1054" t="str">
            <v xml:space="preserve"> </v>
          </cell>
          <cell r="K1054" t="str">
            <v>BATI</v>
          </cell>
          <cell r="L1054" t="str">
            <v>2015</v>
          </cell>
          <cell r="M1054">
            <v>15000</v>
          </cell>
          <cell r="N1054">
            <v>0</v>
          </cell>
          <cell r="O1054">
            <v>0</v>
          </cell>
          <cell r="P1054">
            <v>15000</v>
          </cell>
          <cell r="Q1054">
            <v>0</v>
          </cell>
          <cell r="R1054">
            <v>1516.69</v>
          </cell>
          <cell r="S1054">
            <v>0</v>
          </cell>
          <cell r="T1054" t="str">
            <v>2018- -15AI004-020-2188-21- -BATI</v>
          </cell>
        </row>
        <row r="1055">
          <cell r="A1055" t="str">
            <v>21</v>
          </cell>
          <cell r="B1055" t="str">
            <v>D</v>
          </cell>
          <cell r="C1055" t="str">
            <v>R</v>
          </cell>
          <cell r="D1055" t="str">
            <v>I</v>
          </cell>
          <cell r="E1055" t="str">
            <v xml:space="preserve"> </v>
          </cell>
          <cell r="F1055" t="str">
            <v>15AI004</v>
          </cell>
          <cell r="G1055" t="str">
            <v>211</v>
          </cell>
          <cell r="H1055" t="str">
            <v>2188</v>
          </cell>
          <cell r="I1055" t="str">
            <v>21</v>
          </cell>
          <cell r="J1055" t="str">
            <v xml:space="preserve"> </v>
          </cell>
          <cell r="K1055" t="str">
            <v>BATI</v>
          </cell>
          <cell r="L1055" t="str">
            <v>2015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0</v>
          </cell>
          <cell r="R1055">
            <v>446.14</v>
          </cell>
          <cell r="S1055">
            <v>0</v>
          </cell>
          <cell r="T1055" t="str">
            <v>2018- -15AI004-211-2188-21- -BATI</v>
          </cell>
        </row>
        <row r="1056">
          <cell r="A1056" t="str">
            <v>21</v>
          </cell>
          <cell r="B1056" t="str">
            <v>D</v>
          </cell>
          <cell r="C1056" t="str">
            <v>R</v>
          </cell>
          <cell r="D1056" t="str">
            <v>I</v>
          </cell>
          <cell r="E1056" t="str">
            <v xml:space="preserve"> </v>
          </cell>
          <cell r="F1056" t="str">
            <v>15AI004</v>
          </cell>
          <cell r="G1056" t="str">
            <v>211</v>
          </cell>
          <cell r="H1056" t="str">
            <v>2188</v>
          </cell>
          <cell r="I1056" t="str">
            <v>21</v>
          </cell>
          <cell r="J1056" t="str">
            <v xml:space="preserve"> </v>
          </cell>
          <cell r="K1056" t="str">
            <v>BATI</v>
          </cell>
          <cell r="L1056" t="str">
            <v>2016</v>
          </cell>
          <cell r="M1056">
            <v>0</v>
          </cell>
          <cell r="N1056">
            <v>0</v>
          </cell>
          <cell r="O1056">
            <v>50.16</v>
          </cell>
          <cell r="P1056">
            <v>50.16</v>
          </cell>
          <cell r="Q1056">
            <v>0</v>
          </cell>
          <cell r="R1056">
            <v>0</v>
          </cell>
          <cell r="S1056">
            <v>0</v>
          </cell>
          <cell r="T1056" t="str">
            <v>2018- -15AI004-211-2188-21- -BATI</v>
          </cell>
        </row>
        <row r="1057">
          <cell r="A1057" t="str">
            <v>21</v>
          </cell>
          <cell r="B1057" t="str">
            <v>D</v>
          </cell>
          <cell r="C1057" t="str">
            <v>R</v>
          </cell>
          <cell r="D1057" t="str">
            <v>I</v>
          </cell>
          <cell r="E1057" t="str">
            <v xml:space="preserve"> </v>
          </cell>
          <cell r="F1057" t="str">
            <v>15AI004</v>
          </cell>
          <cell r="G1057" t="str">
            <v>212</v>
          </cell>
          <cell r="H1057" t="str">
            <v>2188</v>
          </cell>
          <cell r="I1057" t="str">
            <v>21</v>
          </cell>
          <cell r="J1057" t="str">
            <v xml:space="preserve"> </v>
          </cell>
          <cell r="K1057" t="str">
            <v>BATI</v>
          </cell>
          <cell r="L1057" t="str">
            <v>2015</v>
          </cell>
          <cell r="M1057">
            <v>0</v>
          </cell>
          <cell r="N1057">
            <v>0</v>
          </cell>
          <cell r="O1057">
            <v>0</v>
          </cell>
          <cell r="P1057">
            <v>0</v>
          </cell>
          <cell r="Q1057">
            <v>0</v>
          </cell>
          <cell r="R1057">
            <v>639.48</v>
          </cell>
          <cell r="S1057">
            <v>0</v>
          </cell>
          <cell r="T1057" t="str">
            <v>2018- -15AI004-212-2188-21- -BATI</v>
          </cell>
        </row>
        <row r="1058">
          <cell r="A1058" t="str">
            <v>21</v>
          </cell>
          <cell r="B1058" t="str">
            <v>D</v>
          </cell>
          <cell r="C1058" t="str">
            <v>R</v>
          </cell>
          <cell r="D1058" t="str">
            <v>I</v>
          </cell>
          <cell r="E1058" t="str">
            <v xml:space="preserve"> </v>
          </cell>
          <cell r="F1058" t="str">
            <v>15AI004</v>
          </cell>
          <cell r="G1058" t="str">
            <v>213</v>
          </cell>
          <cell r="H1058" t="str">
            <v>2188</v>
          </cell>
          <cell r="I1058" t="str">
            <v>21</v>
          </cell>
          <cell r="J1058" t="str">
            <v xml:space="preserve"> </v>
          </cell>
          <cell r="K1058" t="str">
            <v>BATI</v>
          </cell>
          <cell r="L1058" t="str">
            <v>2015</v>
          </cell>
          <cell r="M1058">
            <v>0</v>
          </cell>
          <cell r="N1058">
            <v>0</v>
          </cell>
          <cell r="O1058">
            <v>0</v>
          </cell>
          <cell r="P1058">
            <v>0</v>
          </cell>
          <cell r="Q1058">
            <v>0</v>
          </cell>
          <cell r="R1058">
            <v>196.44</v>
          </cell>
          <cell r="S1058">
            <v>0</v>
          </cell>
          <cell r="T1058" t="str">
            <v>2018- -15AI004-213-2188-21- -BATI</v>
          </cell>
        </row>
        <row r="1059">
          <cell r="A1059" t="str">
            <v>21</v>
          </cell>
          <cell r="B1059" t="str">
            <v>D</v>
          </cell>
          <cell r="C1059" t="str">
            <v>R</v>
          </cell>
          <cell r="D1059" t="str">
            <v>I</v>
          </cell>
          <cell r="E1059" t="str">
            <v xml:space="preserve"> </v>
          </cell>
          <cell r="F1059" t="str">
            <v>15AI004</v>
          </cell>
          <cell r="G1059" t="str">
            <v>30</v>
          </cell>
          <cell r="H1059" t="str">
            <v>2188</v>
          </cell>
          <cell r="I1059" t="str">
            <v>21</v>
          </cell>
          <cell r="J1059" t="str">
            <v xml:space="preserve"> </v>
          </cell>
          <cell r="K1059" t="str">
            <v>BATI</v>
          </cell>
          <cell r="L1059" t="str">
            <v>2015</v>
          </cell>
          <cell r="M1059">
            <v>0</v>
          </cell>
          <cell r="N1059">
            <v>0</v>
          </cell>
          <cell r="O1059">
            <v>0</v>
          </cell>
          <cell r="P1059">
            <v>0</v>
          </cell>
          <cell r="Q1059">
            <v>0</v>
          </cell>
          <cell r="R1059">
            <v>96.12</v>
          </cell>
          <cell r="S1059">
            <v>0</v>
          </cell>
          <cell r="T1059" t="str">
            <v>2018- -15AI004-30-2188-21- -BATI</v>
          </cell>
        </row>
        <row r="1060">
          <cell r="A1060" t="str">
            <v>21</v>
          </cell>
          <cell r="B1060" t="str">
            <v>D</v>
          </cell>
          <cell r="C1060" t="str">
            <v>R</v>
          </cell>
          <cell r="D1060" t="str">
            <v>I</v>
          </cell>
          <cell r="E1060" t="str">
            <v xml:space="preserve"> </v>
          </cell>
          <cell r="F1060" t="str">
            <v>15AI004</v>
          </cell>
          <cell r="G1060" t="str">
            <v>313</v>
          </cell>
          <cell r="H1060" t="str">
            <v>2188</v>
          </cell>
          <cell r="I1060" t="str">
            <v>21</v>
          </cell>
          <cell r="J1060" t="str">
            <v xml:space="preserve"> </v>
          </cell>
          <cell r="K1060" t="str">
            <v>BATI</v>
          </cell>
          <cell r="L1060" t="str">
            <v>2015</v>
          </cell>
          <cell r="M1060">
            <v>0</v>
          </cell>
          <cell r="N1060">
            <v>0</v>
          </cell>
          <cell r="O1060">
            <v>0</v>
          </cell>
          <cell r="P1060">
            <v>0</v>
          </cell>
          <cell r="Q1060">
            <v>0</v>
          </cell>
          <cell r="R1060">
            <v>445.06</v>
          </cell>
          <cell r="S1060">
            <v>0</v>
          </cell>
          <cell r="T1060" t="str">
            <v>2018- -15AI004-313-2188-21- -BATI</v>
          </cell>
        </row>
        <row r="1061">
          <cell r="A1061" t="str">
            <v>21</v>
          </cell>
          <cell r="B1061" t="str">
            <v>D</v>
          </cell>
          <cell r="C1061" t="str">
            <v>R</v>
          </cell>
          <cell r="D1061" t="str">
            <v>I</v>
          </cell>
          <cell r="E1061" t="str">
            <v xml:space="preserve"> </v>
          </cell>
          <cell r="F1061" t="str">
            <v>15AI004</v>
          </cell>
          <cell r="G1061" t="str">
            <v>321</v>
          </cell>
          <cell r="H1061" t="str">
            <v>2188</v>
          </cell>
          <cell r="I1061" t="str">
            <v>21</v>
          </cell>
          <cell r="J1061" t="str">
            <v xml:space="preserve"> </v>
          </cell>
          <cell r="K1061" t="str">
            <v>BATI</v>
          </cell>
          <cell r="L1061" t="str">
            <v>2015</v>
          </cell>
          <cell r="M1061">
            <v>0</v>
          </cell>
          <cell r="N1061">
            <v>0</v>
          </cell>
          <cell r="O1061">
            <v>0</v>
          </cell>
          <cell r="P1061">
            <v>0</v>
          </cell>
          <cell r="Q1061">
            <v>0</v>
          </cell>
          <cell r="R1061">
            <v>246.6</v>
          </cell>
          <cell r="S1061">
            <v>0</v>
          </cell>
          <cell r="T1061" t="str">
            <v>2018- -15AI004-321-2188-21- -BATI</v>
          </cell>
        </row>
        <row r="1062">
          <cell r="A1062" t="str">
            <v>21</v>
          </cell>
          <cell r="B1062" t="str">
            <v>D</v>
          </cell>
          <cell r="C1062" t="str">
            <v>R</v>
          </cell>
          <cell r="D1062" t="str">
            <v>I</v>
          </cell>
          <cell r="E1062" t="str">
            <v xml:space="preserve"> </v>
          </cell>
          <cell r="F1062" t="str">
            <v>15AI004</v>
          </cell>
          <cell r="G1062" t="str">
            <v>321</v>
          </cell>
          <cell r="H1062" t="str">
            <v>2188</v>
          </cell>
          <cell r="I1062" t="str">
            <v>21</v>
          </cell>
          <cell r="J1062" t="str">
            <v xml:space="preserve"> </v>
          </cell>
          <cell r="K1062" t="str">
            <v>BATI</v>
          </cell>
          <cell r="L1062" t="str">
            <v>2016</v>
          </cell>
          <cell r="M1062">
            <v>0</v>
          </cell>
          <cell r="N1062">
            <v>0</v>
          </cell>
          <cell r="O1062">
            <v>92.93</v>
          </cell>
          <cell r="P1062">
            <v>92.93</v>
          </cell>
          <cell r="Q1062">
            <v>0</v>
          </cell>
          <cell r="R1062">
            <v>0</v>
          </cell>
          <cell r="S1062">
            <v>0</v>
          </cell>
          <cell r="T1062" t="str">
            <v>2018- -15AI004-321-2188-21- -BATI</v>
          </cell>
        </row>
        <row r="1063">
          <cell r="A1063" t="str">
            <v>21</v>
          </cell>
          <cell r="B1063" t="str">
            <v>D</v>
          </cell>
          <cell r="C1063" t="str">
            <v>R</v>
          </cell>
          <cell r="D1063" t="str">
            <v>I</v>
          </cell>
          <cell r="E1063" t="str">
            <v xml:space="preserve"> </v>
          </cell>
          <cell r="F1063" t="str">
            <v>15AI004</v>
          </cell>
          <cell r="G1063" t="str">
            <v>322</v>
          </cell>
          <cell r="H1063" t="str">
            <v>2188</v>
          </cell>
          <cell r="I1063" t="str">
            <v>21</v>
          </cell>
          <cell r="J1063" t="str">
            <v xml:space="preserve"> </v>
          </cell>
          <cell r="K1063" t="str">
            <v>BATI</v>
          </cell>
          <cell r="L1063" t="str">
            <v>2015</v>
          </cell>
          <cell r="M1063">
            <v>0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303.10000000000002</v>
          </cell>
          <cell r="S1063">
            <v>0</v>
          </cell>
          <cell r="T1063" t="str">
            <v>2018- -15AI004-322-2188-21- -BATI</v>
          </cell>
        </row>
        <row r="1064">
          <cell r="A1064" t="str">
            <v>21</v>
          </cell>
          <cell r="B1064" t="str">
            <v>D</v>
          </cell>
          <cell r="C1064" t="str">
            <v>R</v>
          </cell>
          <cell r="D1064" t="str">
            <v>I</v>
          </cell>
          <cell r="E1064" t="str">
            <v xml:space="preserve"> </v>
          </cell>
          <cell r="F1064" t="str">
            <v>15AI004</v>
          </cell>
          <cell r="G1064" t="str">
            <v>324</v>
          </cell>
          <cell r="H1064" t="str">
            <v>2188</v>
          </cell>
          <cell r="I1064" t="str">
            <v>21</v>
          </cell>
          <cell r="J1064" t="str">
            <v xml:space="preserve"> </v>
          </cell>
          <cell r="K1064" t="str">
            <v>BATI</v>
          </cell>
          <cell r="L1064" t="str">
            <v>2015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111.6</v>
          </cell>
          <cell r="S1064">
            <v>0</v>
          </cell>
          <cell r="T1064" t="str">
            <v>2018- -15AI004-324-2188-21- -BATI</v>
          </cell>
        </row>
        <row r="1065">
          <cell r="A1065" t="str">
            <v>21</v>
          </cell>
          <cell r="B1065" t="str">
            <v>D</v>
          </cell>
          <cell r="C1065" t="str">
            <v>R</v>
          </cell>
          <cell r="D1065" t="str">
            <v>I</v>
          </cell>
          <cell r="E1065" t="str">
            <v xml:space="preserve"> </v>
          </cell>
          <cell r="F1065" t="str">
            <v>15AI004</v>
          </cell>
          <cell r="G1065" t="str">
            <v>40</v>
          </cell>
          <cell r="H1065" t="str">
            <v>2188</v>
          </cell>
          <cell r="I1065" t="str">
            <v>21</v>
          </cell>
          <cell r="J1065" t="str">
            <v xml:space="preserve"> </v>
          </cell>
          <cell r="K1065" t="str">
            <v>BATI</v>
          </cell>
          <cell r="L1065" t="str">
            <v>2015</v>
          </cell>
          <cell r="M1065">
            <v>0</v>
          </cell>
          <cell r="N1065">
            <v>0</v>
          </cell>
          <cell r="O1065">
            <v>0</v>
          </cell>
          <cell r="P1065">
            <v>0</v>
          </cell>
          <cell r="Q1065">
            <v>0</v>
          </cell>
          <cell r="R1065">
            <v>88.07</v>
          </cell>
          <cell r="S1065">
            <v>0</v>
          </cell>
          <cell r="T1065" t="str">
            <v>2018- -15AI004-40-2188-21- -BATI</v>
          </cell>
        </row>
        <row r="1066">
          <cell r="A1066" t="str">
            <v>21</v>
          </cell>
          <cell r="B1066" t="str">
            <v>D</v>
          </cell>
          <cell r="C1066" t="str">
            <v>R</v>
          </cell>
          <cell r="D1066" t="str">
            <v>I</v>
          </cell>
          <cell r="E1066" t="str">
            <v xml:space="preserve"> </v>
          </cell>
          <cell r="F1066" t="str">
            <v>15AI004</v>
          </cell>
          <cell r="G1066" t="str">
            <v>411</v>
          </cell>
          <cell r="H1066" t="str">
            <v>2188</v>
          </cell>
          <cell r="I1066" t="str">
            <v>21</v>
          </cell>
          <cell r="J1066" t="str">
            <v xml:space="preserve"> </v>
          </cell>
          <cell r="K1066" t="str">
            <v>BATI</v>
          </cell>
          <cell r="L1066" t="str">
            <v>2015</v>
          </cell>
          <cell r="M1066">
            <v>0</v>
          </cell>
          <cell r="N1066">
            <v>0</v>
          </cell>
          <cell r="O1066">
            <v>0</v>
          </cell>
          <cell r="P1066">
            <v>0</v>
          </cell>
          <cell r="Q1066">
            <v>0</v>
          </cell>
          <cell r="R1066">
            <v>3882.84</v>
          </cell>
          <cell r="S1066">
            <v>0</v>
          </cell>
          <cell r="T1066" t="str">
            <v>2018- -15AI004-411-2188-21- -BATI</v>
          </cell>
        </row>
        <row r="1067">
          <cell r="A1067" t="str">
            <v>21</v>
          </cell>
          <cell r="B1067" t="str">
            <v>D</v>
          </cell>
          <cell r="C1067" t="str">
            <v>R</v>
          </cell>
          <cell r="D1067" t="str">
            <v>I</v>
          </cell>
          <cell r="E1067" t="str">
            <v xml:space="preserve"> </v>
          </cell>
          <cell r="F1067" t="str">
            <v>15AI004</v>
          </cell>
          <cell r="G1067" t="str">
            <v>411</v>
          </cell>
          <cell r="H1067" t="str">
            <v>2188</v>
          </cell>
          <cell r="I1067" t="str">
            <v>21</v>
          </cell>
          <cell r="J1067" t="str">
            <v xml:space="preserve"> </v>
          </cell>
          <cell r="K1067" t="str">
            <v>BATI</v>
          </cell>
          <cell r="L1067" t="str">
            <v>2016</v>
          </cell>
          <cell r="M1067">
            <v>0</v>
          </cell>
          <cell r="N1067">
            <v>0</v>
          </cell>
          <cell r="O1067">
            <v>491.22</v>
          </cell>
          <cell r="P1067">
            <v>491.22</v>
          </cell>
          <cell r="Q1067">
            <v>0</v>
          </cell>
          <cell r="R1067">
            <v>491.22</v>
          </cell>
          <cell r="S1067">
            <v>0</v>
          </cell>
          <cell r="T1067" t="str">
            <v>2018- -15AI004-411-2188-21- -BATI</v>
          </cell>
        </row>
        <row r="1068">
          <cell r="A1068" t="str">
            <v>21</v>
          </cell>
          <cell r="B1068" t="str">
            <v>D</v>
          </cell>
          <cell r="C1068" t="str">
            <v>R</v>
          </cell>
          <cell r="D1068" t="str">
            <v>I</v>
          </cell>
          <cell r="E1068" t="str">
            <v xml:space="preserve"> </v>
          </cell>
          <cell r="F1068" t="str">
            <v>15AI004</v>
          </cell>
          <cell r="G1068" t="str">
            <v>412</v>
          </cell>
          <cell r="H1068" t="str">
            <v>2188</v>
          </cell>
          <cell r="I1068" t="str">
            <v>21</v>
          </cell>
          <cell r="J1068" t="str">
            <v xml:space="preserve"> </v>
          </cell>
          <cell r="K1068" t="str">
            <v>BATI</v>
          </cell>
          <cell r="L1068" t="str">
            <v>2015</v>
          </cell>
          <cell r="M1068">
            <v>0</v>
          </cell>
          <cell r="N1068">
            <v>0</v>
          </cell>
          <cell r="O1068">
            <v>0</v>
          </cell>
          <cell r="P1068">
            <v>0</v>
          </cell>
          <cell r="Q1068">
            <v>0</v>
          </cell>
          <cell r="R1068">
            <v>236.87</v>
          </cell>
          <cell r="S1068">
            <v>0</v>
          </cell>
          <cell r="T1068" t="str">
            <v>2018- -15AI004-412-2188-21- -BATI</v>
          </cell>
        </row>
        <row r="1069">
          <cell r="A1069" t="str">
            <v>21</v>
          </cell>
          <cell r="B1069" t="str">
            <v>D</v>
          </cell>
          <cell r="C1069" t="str">
            <v>R</v>
          </cell>
          <cell r="D1069" t="str">
            <v>I</v>
          </cell>
          <cell r="E1069" t="str">
            <v xml:space="preserve"> </v>
          </cell>
          <cell r="F1069" t="str">
            <v>15AI004</v>
          </cell>
          <cell r="G1069" t="str">
            <v>412</v>
          </cell>
          <cell r="H1069" t="str">
            <v>2188</v>
          </cell>
          <cell r="I1069" t="str">
            <v>21</v>
          </cell>
          <cell r="J1069" t="str">
            <v xml:space="preserve"> </v>
          </cell>
          <cell r="K1069" t="str">
            <v>BATI</v>
          </cell>
          <cell r="L1069" t="str">
            <v>2016</v>
          </cell>
          <cell r="M1069">
            <v>0</v>
          </cell>
          <cell r="N1069">
            <v>0</v>
          </cell>
          <cell r="O1069">
            <v>176.76</v>
          </cell>
          <cell r="P1069">
            <v>176.76</v>
          </cell>
          <cell r="Q1069">
            <v>0</v>
          </cell>
          <cell r="R1069">
            <v>0</v>
          </cell>
          <cell r="S1069">
            <v>0</v>
          </cell>
          <cell r="T1069" t="str">
            <v>2018- -15AI004-412-2188-21- -BATI</v>
          </cell>
        </row>
        <row r="1070">
          <cell r="A1070" t="str">
            <v>21</v>
          </cell>
          <cell r="B1070" t="str">
            <v>D</v>
          </cell>
          <cell r="C1070" t="str">
            <v>R</v>
          </cell>
          <cell r="D1070" t="str">
            <v>I</v>
          </cell>
          <cell r="E1070" t="str">
            <v xml:space="preserve"> </v>
          </cell>
          <cell r="F1070" t="str">
            <v>15AI004</v>
          </cell>
          <cell r="G1070" t="str">
            <v>422</v>
          </cell>
          <cell r="H1070" t="str">
            <v>2188</v>
          </cell>
          <cell r="I1070" t="str">
            <v>21</v>
          </cell>
          <cell r="J1070" t="str">
            <v xml:space="preserve"> </v>
          </cell>
          <cell r="K1070" t="str">
            <v>BATI</v>
          </cell>
          <cell r="L1070" t="str">
            <v>2015</v>
          </cell>
          <cell r="M1070">
            <v>0</v>
          </cell>
          <cell r="N1070">
            <v>0</v>
          </cell>
          <cell r="O1070">
            <v>0</v>
          </cell>
          <cell r="P1070">
            <v>0</v>
          </cell>
          <cell r="Q1070">
            <v>0</v>
          </cell>
          <cell r="R1070">
            <v>986.41</v>
          </cell>
          <cell r="S1070">
            <v>0</v>
          </cell>
          <cell r="T1070" t="str">
            <v>2018- -15AI004-422-2188-21- -BATI</v>
          </cell>
        </row>
        <row r="1071">
          <cell r="A1071" t="str">
            <v>21</v>
          </cell>
          <cell r="B1071" t="str">
            <v>D</v>
          </cell>
          <cell r="C1071" t="str">
            <v>R</v>
          </cell>
          <cell r="D1071" t="str">
            <v>I</v>
          </cell>
          <cell r="E1071" t="str">
            <v xml:space="preserve"> </v>
          </cell>
          <cell r="F1071" t="str">
            <v>15AI004</v>
          </cell>
          <cell r="G1071" t="str">
            <v>71</v>
          </cell>
          <cell r="H1071" t="str">
            <v>2188</v>
          </cell>
          <cell r="I1071" t="str">
            <v>21</v>
          </cell>
          <cell r="J1071" t="str">
            <v xml:space="preserve"> </v>
          </cell>
          <cell r="K1071" t="str">
            <v>BATI</v>
          </cell>
          <cell r="L1071" t="str">
            <v>2015</v>
          </cell>
          <cell r="M1071">
            <v>0</v>
          </cell>
          <cell r="N1071">
            <v>0</v>
          </cell>
          <cell r="O1071">
            <v>0</v>
          </cell>
          <cell r="P1071">
            <v>0</v>
          </cell>
          <cell r="Q1071">
            <v>0</v>
          </cell>
          <cell r="R1071">
            <v>1066.6199999999999</v>
          </cell>
          <cell r="S1071">
            <v>0</v>
          </cell>
          <cell r="T1071" t="str">
            <v>2018- -15AI004-71-2188-21- -BATI</v>
          </cell>
        </row>
        <row r="1072">
          <cell r="A1072" t="str">
            <v>21</v>
          </cell>
          <cell r="B1072" t="str">
            <v>D</v>
          </cell>
          <cell r="C1072" t="str">
            <v>R</v>
          </cell>
          <cell r="D1072" t="str">
            <v>I</v>
          </cell>
          <cell r="E1072" t="str">
            <v xml:space="preserve"> </v>
          </cell>
          <cell r="F1072" t="str">
            <v>15AI004</v>
          </cell>
          <cell r="G1072" t="str">
            <v>71</v>
          </cell>
          <cell r="H1072" t="str">
            <v>2188</v>
          </cell>
          <cell r="I1072" t="str">
            <v>21</v>
          </cell>
          <cell r="J1072" t="str">
            <v xml:space="preserve"> </v>
          </cell>
          <cell r="K1072" t="str">
            <v>BATI</v>
          </cell>
          <cell r="L1072" t="str">
            <v>2016</v>
          </cell>
          <cell r="M1072">
            <v>0</v>
          </cell>
          <cell r="N1072">
            <v>0</v>
          </cell>
          <cell r="O1072">
            <v>50.16</v>
          </cell>
          <cell r="P1072">
            <v>50.16</v>
          </cell>
          <cell r="Q1072">
            <v>0</v>
          </cell>
          <cell r="R1072">
            <v>0</v>
          </cell>
          <cell r="S1072">
            <v>0</v>
          </cell>
          <cell r="T1072" t="str">
            <v>2018- -15AI004-71-2188-21- -BATI</v>
          </cell>
        </row>
        <row r="1073">
          <cell r="A1073" t="str">
            <v>21</v>
          </cell>
          <cell r="B1073" t="str">
            <v>D</v>
          </cell>
          <cell r="C1073" t="str">
            <v>R</v>
          </cell>
          <cell r="D1073" t="str">
            <v>I</v>
          </cell>
          <cell r="E1073" t="str">
            <v xml:space="preserve"> </v>
          </cell>
          <cell r="F1073" t="str">
            <v>15AI004</v>
          </cell>
          <cell r="G1073" t="str">
            <v>820</v>
          </cell>
          <cell r="H1073" t="str">
            <v>2188</v>
          </cell>
          <cell r="I1073" t="str">
            <v>21</v>
          </cell>
          <cell r="J1073" t="str">
            <v xml:space="preserve"> </v>
          </cell>
          <cell r="K1073" t="str">
            <v>BATI</v>
          </cell>
          <cell r="L1073" t="str">
            <v>2016</v>
          </cell>
          <cell r="M1073">
            <v>0</v>
          </cell>
          <cell r="N1073">
            <v>0</v>
          </cell>
          <cell r="O1073">
            <v>688.1</v>
          </cell>
          <cell r="P1073">
            <v>688.1</v>
          </cell>
          <cell r="Q1073">
            <v>0</v>
          </cell>
          <cell r="R1073">
            <v>688.1</v>
          </cell>
          <cell r="S1073">
            <v>0</v>
          </cell>
          <cell r="T1073" t="str">
            <v>2018- -15AI004-820-2188-21- -BATI</v>
          </cell>
        </row>
        <row r="1074">
          <cell r="A1074" t="str">
            <v>21</v>
          </cell>
          <cell r="B1074" t="str">
            <v>D</v>
          </cell>
          <cell r="C1074" t="str">
            <v>R</v>
          </cell>
          <cell r="D1074" t="str">
            <v>I</v>
          </cell>
          <cell r="E1074" t="str">
            <v xml:space="preserve"> </v>
          </cell>
          <cell r="F1074" t="str">
            <v>15BA006</v>
          </cell>
          <cell r="G1074" t="str">
            <v>821</v>
          </cell>
          <cell r="H1074" t="str">
            <v>2158</v>
          </cell>
          <cell r="I1074" t="str">
            <v>21</v>
          </cell>
          <cell r="J1074" t="str">
            <v xml:space="preserve"> </v>
          </cell>
          <cell r="K1074" t="str">
            <v>EXTE</v>
          </cell>
          <cell r="L1074" t="str">
            <v>2015</v>
          </cell>
          <cell r="M1074">
            <v>40000</v>
          </cell>
          <cell r="N1074">
            <v>10000</v>
          </cell>
          <cell r="O1074">
            <v>0</v>
          </cell>
          <cell r="P1074">
            <v>50000</v>
          </cell>
          <cell r="Q1074">
            <v>0</v>
          </cell>
          <cell r="R1074">
            <v>12234.42</v>
          </cell>
          <cell r="S1074">
            <v>0</v>
          </cell>
          <cell r="T1074" t="str">
            <v>2018- -15BA006-821-2158-21- -EXTE</v>
          </cell>
        </row>
        <row r="1075">
          <cell r="A1075" t="str">
            <v>21</v>
          </cell>
          <cell r="B1075" t="str">
            <v>D</v>
          </cell>
          <cell r="C1075" t="str">
            <v>R</v>
          </cell>
          <cell r="D1075" t="str">
            <v>I</v>
          </cell>
          <cell r="E1075" t="str">
            <v xml:space="preserve"> </v>
          </cell>
          <cell r="F1075" t="str">
            <v>15BA006</v>
          </cell>
          <cell r="G1075" t="str">
            <v>821</v>
          </cell>
          <cell r="H1075" t="str">
            <v>2158</v>
          </cell>
          <cell r="I1075" t="str">
            <v>21</v>
          </cell>
          <cell r="J1075" t="str">
            <v xml:space="preserve"> </v>
          </cell>
          <cell r="K1075" t="str">
            <v>EXTE</v>
          </cell>
          <cell r="L1075" t="str">
            <v>2016</v>
          </cell>
          <cell r="M1075">
            <v>0</v>
          </cell>
          <cell r="N1075">
            <v>0</v>
          </cell>
          <cell r="O1075">
            <v>14888.4</v>
          </cell>
          <cell r="P1075">
            <v>14888.4</v>
          </cell>
          <cell r="Q1075">
            <v>0</v>
          </cell>
          <cell r="R1075">
            <v>14888.4</v>
          </cell>
          <cell r="S1075">
            <v>0</v>
          </cell>
          <cell r="T1075" t="str">
            <v>2018- -15BA006-821-2158-21- -EXTE</v>
          </cell>
        </row>
        <row r="1076">
          <cell r="A1076" t="str">
            <v>21</v>
          </cell>
          <cell r="B1076" t="str">
            <v>D</v>
          </cell>
          <cell r="C1076" t="str">
            <v>R</v>
          </cell>
          <cell r="D1076" t="str">
            <v>I</v>
          </cell>
          <cell r="E1076" t="str">
            <v xml:space="preserve"> </v>
          </cell>
          <cell r="F1076" t="str">
            <v>15BA011</v>
          </cell>
          <cell r="G1076" t="str">
            <v>020</v>
          </cell>
          <cell r="H1076" t="str">
            <v>2188</v>
          </cell>
          <cell r="I1076" t="str">
            <v>21</v>
          </cell>
          <cell r="J1076" t="str">
            <v xml:space="preserve"> </v>
          </cell>
          <cell r="K1076" t="str">
            <v>BATI</v>
          </cell>
          <cell r="L1076" t="str">
            <v>2015</v>
          </cell>
          <cell r="M1076">
            <v>0</v>
          </cell>
          <cell r="N1076">
            <v>11000</v>
          </cell>
          <cell r="O1076">
            <v>0</v>
          </cell>
          <cell r="P1076">
            <v>11000</v>
          </cell>
          <cell r="Q1076">
            <v>0</v>
          </cell>
          <cell r="R1076">
            <v>0</v>
          </cell>
          <cell r="S1076">
            <v>0</v>
          </cell>
          <cell r="T1076" t="str">
            <v>2018- -15BA011-020-2188-21- -BATI</v>
          </cell>
        </row>
        <row r="1077">
          <cell r="A1077" t="str">
            <v>21</v>
          </cell>
          <cell r="B1077" t="str">
            <v>D</v>
          </cell>
          <cell r="C1077" t="str">
            <v>R</v>
          </cell>
          <cell r="D1077" t="str">
            <v>I</v>
          </cell>
          <cell r="E1077" t="str">
            <v xml:space="preserve"> </v>
          </cell>
          <cell r="F1077" t="str">
            <v>15BA011</v>
          </cell>
          <cell r="G1077" t="str">
            <v>821</v>
          </cell>
          <cell r="H1077" t="str">
            <v>2188</v>
          </cell>
          <cell r="I1077" t="str">
            <v>21</v>
          </cell>
          <cell r="J1077" t="str">
            <v xml:space="preserve"> </v>
          </cell>
          <cell r="K1077" t="str">
            <v>EXTE</v>
          </cell>
          <cell r="L1077" t="str">
            <v>2016</v>
          </cell>
          <cell r="M1077">
            <v>0</v>
          </cell>
          <cell r="N1077">
            <v>0</v>
          </cell>
          <cell r="O1077">
            <v>13056</v>
          </cell>
          <cell r="P1077">
            <v>13056</v>
          </cell>
          <cell r="Q1077">
            <v>0</v>
          </cell>
          <cell r="R1077">
            <v>13056</v>
          </cell>
          <cell r="S1077">
            <v>0</v>
          </cell>
          <cell r="T1077" t="str">
            <v>2018- -15BA011-821-2188-21- -EXTE</v>
          </cell>
        </row>
        <row r="1078">
          <cell r="A1078" t="str">
            <v>21</v>
          </cell>
          <cell r="B1078" t="str">
            <v>D</v>
          </cell>
          <cell r="C1078" t="str">
            <v>R</v>
          </cell>
          <cell r="D1078" t="str">
            <v>I</v>
          </cell>
          <cell r="E1078" t="str">
            <v xml:space="preserve"> </v>
          </cell>
          <cell r="F1078" t="str">
            <v>15BE002</v>
          </cell>
          <cell r="G1078" t="str">
            <v>823</v>
          </cell>
          <cell r="H1078" t="str">
            <v>2185</v>
          </cell>
          <cell r="I1078" t="str">
            <v>21</v>
          </cell>
          <cell r="J1078" t="str">
            <v xml:space="preserve"> </v>
          </cell>
          <cell r="K1078" t="str">
            <v>EV</v>
          </cell>
          <cell r="L1078" t="str">
            <v>2015</v>
          </cell>
          <cell r="M1078">
            <v>1000</v>
          </cell>
          <cell r="N1078">
            <v>0</v>
          </cell>
          <cell r="O1078">
            <v>0</v>
          </cell>
          <cell r="P1078">
            <v>1000</v>
          </cell>
          <cell r="Q1078">
            <v>0</v>
          </cell>
          <cell r="R1078">
            <v>0</v>
          </cell>
          <cell r="S1078">
            <v>0</v>
          </cell>
          <cell r="T1078" t="str">
            <v>2018- -15BE002-823-2185-21- -EV</v>
          </cell>
        </row>
        <row r="1079">
          <cell r="A1079" t="str">
            <v>21</v>
          </cell>
          <cell r="B1079" t="str">
            <v>D</v>
          </cell>
          <cell r="C1079" t="str">
            <v>R</v>
          </cell>
          <cell r="D1079" t="str">
            <v>I</v>
          </cell>
          <cell r="E1079" t="str">
            <v xml:space="preserve"> </v>
          </cell>
          <cell r="F1079" t="str">
            <v>15BE002</v>
          </cell>
          <cell r="G1079" t="str">
            <v>823</v>
          </cell>
          <cell r="H1079" t="str">
            <v>2185</v>
          </cell>
          <cell r="I1079" t="str">
            <v>21</v>
          </cell>
          <cell r="J1079" t="str">
            <v xml:space="preserve"> </v>
          </cell>
          <cell r="K1079" t="str">
            <v>EV</v>
          </cell>
          <cell r="L1079" t="str">
            <v>2016</v>
          </cell>
          <cell r="M1079">
            <v>0</v>
          </cell>
          <cell r="N1079">
            <v>0</v>
          </cell>
          <cell r="O1079">
            <v>880.8</v>
          </cell>
          <cell r="P1079">
            <v>880.8</v>
          </cell>
          <cell r="Q1079">
            <v>0</v>
          </cell>
          <cell r="R1079">
            <v>880.8</v>
          </cell>
          <cell r="S1079">
            <v>0</v>
          </cell>
          <cell r="T1079" t="str">
            <v>2018- -15BE002-823-2185-21- -EV</v>
          </cell>
        </row>
        <row r="1080">
          <cell r="A1080" t="str">
            <v>21</v>
          </cell>
          <cell r="B1080" t="str">
            <v>D</v>
          </cell>
          <cell r="C1080" t="str">
            <v>R</v>
          </cell>
          <cell r="D1080" t="str">
            <v>I</v>
          </cell>
          <cell r="E1080" t="str">
            <v xml:space="preserve"> </v>
          </cell>
          <cell r="F1080" t="str">
            <v>15BG001</v>
          </cell>
          <cell r="G1080" t="str">
            <v>40</v>
          </cell>
          <cell r="H1080" t="str">
            <v>2188</v>
          </cell>
          <cell r="I1080" t="str">
            <v>21</v>
          </cell>
          <cell r="J1080" t="str">
            <v xml:space="preserve"> </v>
          </cell>
          <cell r="K1080" t="str">
            <v>SPOR</v>
          </cell>
          <cell r="L1080" t="str">
            <v>2015</v>
          </cell>
          <cell r="M1080">
            <v>25000</v>
          </cell>
          <cell r="N1080">
            <v>0</v>
          </cell>
          <cell r="O1080">
            <v>0</v>
          </cell>
          <cell r="P1080">
            <v>25000</v>
          </cell>
          <cell r="Q1080">
            <v>0</v>
          </cell>
          <cell r="R1080">
            <v>24512.89</v>
          </cell>
          <cell r="S1080">
            <v>0</v>
          </cell>
          <cell r="T1080" t="str">
            <v>2018- -15BG001-40-2188-21- -SPOR</v>
          </cell>
        </row>
        <row r="1081">
          <cell r="A1081" t="str">
            <v>21</v>
          </cell>
          <cell r="B1081" t="str">
            <v>D</v>
          </cell>
          <cell r="C1081" t="str">
            <v>R</v>
          </cell>
          <cell r="D1081" t="str">
            <v>I</v>
          </cell>
          <cell r="E1081" t="str">
            <v xml:space="preserve"> </v>
          </cell>
          <cell r="F1081" t="str">
            <v>15BG001</v>
          </cell>
          <cell r="G1081" t="str">
            <v>411</v>
          </cell>
          <cell r="H1081" t="str">
            <v>2188</v>
          </cell>
          <cell r="I1081" t="str">
            <v>21</v>
          </cell>
          <cell r="J1081" t="str">
            <v xml:space="preserve"> </v>
          </cell>
          <cell r="K1081" t="str">
            <v>SPOR</v>
          </cell>
          <cell r="L1081" t="str">
            <v>2016</v>
          </cell>
          <cell r="M1081">
            <v>0</v>
          </cell>
          <cell r="N1081">
            <v>0</v>
          </cell>
          <cell r="O1081">
            <v>2345</v>
          </cell>
          <cell r="P1081">
            <v>2345</v>
          </cell>
          <cell r="Q1081">
            <v>0</v>
          </cell>
          <cell r="R1081">
            <v>2345</v>
          </cell>
          <cell r="S1081">
            <v>0</v>
          </cell>
          <cell r="T1081" t="str">
            <v>2018- -15BG001-411-2188-21- -SPOR</v>
          </cell>
        </row>
        <row r="1082">
          <cell r="A1082" t="str">
            <v>21</v>
          </cell>
          <cell r="B1082" t="str">
            <v>D</v>
          </cell>
          <cell r="C1082" t="str">
            <v>R</v>
          </cell>
          <cell r="D1082" t="str">
            <v>I</v>
          </cell>
          <cell r="E1082" t="str">
            <v xml:space="preserve"> </v>
          </cell>
          <cell r="F1082" t="str">
            <v>15DA001</v>
          </cell>
          <cell r="G1082" t="str">
            <v>020</v>
          </cell>
          <cell r="H1082" t="str">
            <v>2182</v>
          </cell>
          <cell r="I1082" t="str">
            <v>21</v>
          </cell>
          <cell r="J1082" t="str">
            <v xml:space="preserve"> </v>
          </cell>
          <cell r="K1082" t="str">
            <v>MECA</v>
          </cell>
          <cell r="L1082" t="str">
            <v>2015</v>
          </cell>
          <cell r="M1082">
            <v>750000</v>
          </cell>
          <cell r="N1082">
            <v>0</v>
          </cell>
          <cell r="O1082">
            <v>0</v>
          </cell>
          <cell r="P1082">
            <v>750000</v>
          </cell>
          <cell r="Q1082">
            <v>0</v>
          </cell>
          <cell r="R1082">
            <v>226615.86</v>
          </cell>
          <cell r="S1082">
            <v>0</v>
          </cell>
          <cell r="T1082" t="str">
            <v>2018- -15DA001-020-2182-21- -MECA</v>
          </cell>
        </row>
        <row r="1083">
          <cell r="A1083" t="str">
            <v>21</v>
          </cell>
          <cell r="B1083" t="str">
            <v>D</v>
          </cell>
          <cell r="C1083" t="str">
            <v>R</v>
          </cell>
          <cell r="D1083" t="str">
            <v>I</v>
          </cell>
          <cell r="E1083" t="str">
            <v xml:space="preserve"> </v>
          </cell>
          <cell r="F1083" t="str">
            <v>15DA001</v>
          </cell>
          <cell r="G1083" t="str">
            <v>020</v>
          </cell>
          <cell r="H1083" t="str">
            <v>2182</v>
          </cell>
          <cell r="I1083" t="str">
            <v>21</v>
          </cell>
          <cell r="J1083" t="str">
            <v xml:space="preserve"> </v>
          </cell>
          <cell r="K1083" t="str">
            <v>MECA</v>
          </cell>
          <cell r="L1083" t="str">
            <v>2016</v>
          </cell>
          <cell r="M1083">
            <v>0</v>
          </cell>
          <cell r="N1083">
            <v>0</v>
          </cell>
          <cell r="O1083">
            <v>52921.26</v>
          </cell>
          <cell r="P1083">
            <v>52921.26</v>
          </cell>
          <cell r="Q1083">
            <v>0</v>
          </cell>
          <cell r="R1083">
            <v>53597.36</v>
          </cell>
          <cell r="S1083">
            <v>0</v>
          </cell>
          <cell r="T1083" t="str">
            <v>2018- -15DA001-020-2182-21- -MECA</v>
          </cell>
        </row>
        <row r="1084">
          <cell r="A1084" t="str">
            <v>21</v>
          </cell>
          <cell r="B1084" t="str">
            <v>D</v>
          </cell>
          <cell r="C1084" t="str">
            <v>R</v>
          </cell>
          <cell r="D1084" t="str">
            <v>I</v>
          </cell>
          <cell r="E1084" t="str">
            <v xml:space="preserve"> </v>
          </cell>
          <cell r="F1084" t="str">
            <v>15DA002</v>
          </cell>
          <cell r="G1084" t="str">
            <v>020</v>
          </cell>
          <cell r="H1084" t="str">
            <v>2158</v>
          </cell>
          <cell r="I1084" t="str">
            <v>21</v>
          </cell>
          <cell r="J1084" t="str">
            <v xml:space="preserve"> </v>
          </cell>
          <cell r="K1084" t="str">
            <v>ACHA</v>
          </cell>
          <cell r="L1084" t="str">
            <v>2015</v>
          </cell>
          <cell r="M1084">
            <v>36000</v>
          </cell>
          <cell r="N1084">
            <v>0</v>
          </cell>
          <cell r="O1084">
            <v>0</v>
          </cell>
          <cell r="P1084">
            <v>36000</v>
          </cell>
          <cell r="Q1084">
            <v>0</v>
          </cell>
          <cell r="R1084">
            <v>51415.16</v>
          </cell>
          <cell r="S1084">
            <v>0</v>
          </cell>
          <cell r="T1084" t="str">
            <v>2018- -15DA002-020-2158-21- -ACHA</v>
          </cell>
        </row>
        <row r="1085">
          <cell r="A1085" t="str">
            <v>21</v>
          </cell>
          <cell r="B1085" t="str">
            <v>D</v>
          </cell>
          <cell r="C1085" t="str">
            <v>R</v>
          </cell>
          <cell r="D1085" t="str">
            <v>I</v>
          </cell>
          <cell r="E1085" t="str">
            <v xml:space="preserve"> </v>
          </cell>
          <cell r="F1085" t="str">
            <v>15DA002</v>
          </cell>
          <cell r="G1085" t="str">
            <v>020</v>
          </cell>
          <cell r="H1085" t="str">
            <v>2158</v>
          </cell>
          <cell r="I1085" t="str">
            <v>21</v>
          </cell>
          <cell r="J1085" t="str">
            <v xml:space="preserve"> </v>
          </cell>
          <cell r="K1085" t="str">
            <v>ACHA</v>
          </cell>
          <cell r="L1085" t="str">
            <v>2016</v>
          </cell>
          <cell r="M1085">
            <v>0</v>
          </cell>
          <cell r="N1085">
            <v>0</v>
          </cell>
          <cell r="O1085">
            <v>12139.14</v>
          </cell>
          <cell r="P1085">
            <v>12139.14</v>
          </cell>
          <cell r="Q1085">
            <v>0</v>
          </cell>
          <cell r="R1085">
            <v>11971.26</v>
          </cell>
          <cell r="S1085">
            <v>0</v>
          </cell>
          <cell r="T1085" t="str">
            <v>2018- -15DA002-020-2158-21- -ACHA</v>
          </cell>
        </row>
        <row r="1086">
          <cell r="A1086" t="str">
            <v>21</v>
          </cell>
          <cell r="B1086" t="str">
            <v>D</v>
          </cell>
          <cell r="C1086" t="str">
            <v>R</v>
          </cell>
          <cell r="D1086" t="str">
            <v>I</v>
          </cell>
          <cell r="E1086" t="str">
            <v xml:space="preserve"> </v>
          </cell>
          <cell r="F1086" t="str">
            <v>15DA002</v>
          </cell>
          <cell r="G1086" t="str">
            <v>020</v>
          </cell>
          <cell r="H1086" t="str">
            <v>2158</v>
          </cell>
          <cell r="I1086" t="str">
            <v>21</v>
          </cell>
          <cell r="J1086" t="str">
            <v xml:space="preserve"> </v>
          </cell>
          <cell r="K1086" t="str">
            <v>ACHA</v>
          </cell>
          <cell r="L1086" t="str">
            <v>2017</v>
          </cell>
          <cell r="M1086">
            <v>0</v>
          </cell>
          <cell r="N1086">
            <v>0</v>
          </cell>
          <cell r="O1086">
            <v>1000</v>
          </cell>
          <cell r="P1086">
            <v>1000</v>
          </cell>
          <cell r="Q1086">
            <v>0</v>
          </cell>
          <cell r="R1086">
            <v>0</v>
          </cell>
          <cell r="S1086">
            <v>0</v>
          </cell>
          <cell r="T1086" t="str">
            <v>2018- -15DA002-020-2158-21- -ACHA</v>
          </cell>
        </row>
        <row r="1087">
          <cell r="A1087" t="str">
            <v>21</v>
          </cell>
          <cell r="B1087" t="str">
            <v>D</v>
          </cell>
          <cell r="C1087" t="str">
            <v>R</v>
          </cell>
          <cell r="D1087" t="str">
            <v>I</v>
          </cell>
          <cell r="E1087" t="str">
            <v xml:space="preserve"> </v>
          </cell>
          <cell r="F1087" t="str">
            <v>15DA003</v>
          </cell>
          <cell r="G1087" t="str">
            <v>020</v>
          </cell>
          <cell r="H1087" t="str">
            <v>2158</v>
          </cell>
          <cell r="I1087" t="str">
            <v>21</v>
          </cell>
          <cell r="J1087" t="str">
            <v xml:space="preserve"> </v>
          </cell>
          <cell r="K1087" t="str">
            <v>ACHA</v>
          </cell>
          <cell r="L1087" t="str">
            <v>2015</v>
          </cell>
          <cell r="M1087">
            <v>5000</v>
          </cell>
          <cell r="N1087">
            <v>0</v>
          </cell>
          <cell r="O1087">
            <v>0</v>
          </cell>
          <cell r="P1087">
            <v>5000</v>
          </cell>
          <cell r="Q1087">
            <v>0</v>
          </cell>
          <cell r="R1087">
            <v>13264.41</v>
          </cell>
          <cell r="S1087">
            <v>0</v>
          </cell>
          <cell r="T1087" t="str">
            <v>2018- -15DA003-020-2158-21- -ACHA</v>
          </cell>
        </row>
        <row r="1088">
          <cell r="A1088" t="str">
            <v>21</v>
          </cell>
          <cell r="B1088" t="str">
            <v>D</v>
          </cell>
          <cell r="C1088" t="str">
            <v>R</v>
          </cell>
          <cell r="D1088" t="str">
            <v>I</v>
          </cell>
          <cell r="E1088" t="str">
            <v xml:space="preserve"> </v>
          </cell>
          <cell r="F1088" t="str">
            <v>15DA003</v>
          </cell>
          <cell r="G1088" t="str">
            <v>020</v>
          </cell>
          <cell r="H1088" t="str">
            <v>2158</v>
          </cell>
          <cell r="I1088" t="str">
            <v>21</v>
          </cell>
          <cell r="J1088" t="str">
            <v xml:space="preserve"> </v>
          </cell>
          <cell r="K1088" t="str">
            <v>ACHA</v>
          </cell>
          <cell r="L1088" t="str">
            <v>2016</v>
          </cell>
          <cell r="M1088">
            <v>0</v>
          </cell>
          <cell r="N1088">
            <v>0</v>
          </cell>
          <cell r="O1088">
            <v>683.47</v>
          </cell>
          <cell r="P1088">
            <v>683.47</v>
          </cell>
          <cell r="Q1088">
            <v>0</v>
          </cell>
          <cell r="R1088">
            <v>1001.8</v>
          </cell>
          <cell r="S1088">
            <v>0</v>
          </cell>
          <cell r="T1088" t="str">
            <v>2018- -15DA003-020-2158-21- -ACHA</v>
          </cell>
        </row>
        <row r="1089">
          <cell r="A1089" t="str">
            <v>21</v>
          </cell>
          <cell r="B1089" t="str">
            <v>D</v>
          </cell>
          <cell r="C1089" t="str">
            <v>R</v>
          </cell>
          <cell r="D1089" t="str">
            <v>I</v>
          </cell>
          <cell r="E1089" t="str">
            <v xml:space="preserve"> </v>
          </cell>
          <cell r="F1089" t="str">
            <v>15DA004</v>
          </cell>
          <cell r="G1089" t="str">
            <v>020</v>
          </cell>
          <cell r="H1089" t="str">
            <v>2158</v>
          </cell>
          <cell r="I1089" t="str">
            <v>21</v>
          </cell>
          <cell r="J1089" t="str">
            <v xml:space="preserve"> </v>
          </cell>
          <cell r="K1089" t="str">
            <v>ACHA</v>
          </cell>
          <cell r="L1089" t="str">
            <v>2015</v>
          </cell>
          <cell r="M1089">
            <v>60000</v>
          </cell>
          <cell r="N1089">
            <v>0</v>
          </cell>
          <cell r="O1089">
            <v>0</v>
          </cell>
          <cell r="P1089">
            <v>60000</v>
          </cell>
          <cell r="Q1089">
            <v>0</v>
          </cell>
          <cell r="R1089">
            <v>22997.8</v>
          </cell>
          <cell r="S1089">
            <v>0</v>
          </cell>
          <cell r="T1089" t="str">
            <v>2018- -15DA004-020-2158-21- -ACHA</v>
          </cell>
        </row>
        <row r="1090">
          <cell r="A1090" t="str">
            <v>21</v>
          </cell>
          <cell r="B1090" t="str">
            <v>D</v>
          </cell>
          <cell r="C1090" t="str">
            <v>R</v>
          </cell>
          <cell r="D1090" t="str">
            <v>I</v>
          </cell>
          <cell r="E1090" t="str">
            <v xml:space="preserve"> </v>
          </cell>
          <cell r="F1090" t="str">
            <v>15DA004</v>
          </cell>
          <cell r="G1090" t="str">
            <v>020</v>
          </cell>
          <cell r="H1090" t="str">
            <v>2158</v>
          </cell>
          <cell r="I1090" t="str">
            <v>21</v>
          </cell>
          <cell r="J1090" t="str">
            <v xml:space="preserve"> </v>
          </cell>
          <cell r="K1090" t="str">
            <v>ACHA</v>
          </cell>
          <cell r="L1090" t="str">
            <v>2016</v>
          </cell>
          <cell r="M1090">
            <v>0</v>
          </cell>
          <cell r="N1090">
            <v>0</v>
          </cell>
          <cell r="O1090">
            <v>17607.68</v>
          </cell>
          <cell r="P1090">
            <v>17607.68</v>
          </cell>
          <cell r="Q1090">
            <v>0</v>
          </cell>
          <cell r="R1090">
            <v>18342.62</v>
          </cell>
          <cell r="S1090">
            <v>0</v>
          </cell>
          <cell r="T1090" t="str">
            <v>2018- -15DA004-020-2158-21- -ACHA</v>
          </cell>
        </row>
        <row r="1091">
          <cell r="A1091" t="str">
            <v>21</v>
          </cell>
          <cell r="B1091" t="str">
            <v>D</v>
          </cell>
          <cell r="C1091" t="str">
            <v>R</v>
          </cell>
          <cell r="D1091" t="str">
            <v>I</v>
          </cell>
          <cell r="E1091" t="str">
            <v xml:space="preserve"> </v>
          </cell>
          <cell r="F1091" t="str">
            <v>15DA005</v>
          </cell>
          <cell r="G1091" t="str">
            <v>020</v>
          </cell>
          <cell r="H1091" t="str">
            <v>2158</v>
          </cell>
          <cell r="I1091" t="str">
            <v>21</v>
          </cell>
          <cell r="J1091" t="str">
            <v xml:space="preserve"> </v>
          </cell>
          <cell r="K1091" t="str">
            <v>ACHA</v>
          </cell>
          <cell r="L1091" t="str">
            <v>2015</v>
          </cell>
          <cell r="M1091">
            <v>11500</v>
          </cell>
          <cell r="N1091">
            <v>0</v>
          </cell>
          <cell r="O1091">
            <v>0</v>
          </cell>
          <cell r="P1091">
            <v>11500</v>
          </cell>
          <cell r="Q1091">
            <v>0</v>
          </cell>
          <cell r="R1091">
            <v>7936.26</v>
          </cell>
          <cell r="S1091">
            <v>0</v>
          </cell>
          <cell r="T1091" t="str">
            <v>2018- -15DA005-020-2158-21- -ACHA</v>
          </cell>
        </row>
        <row r="1092">
          <cell r="A1092" t="str">
            <v>21</v>
          </cell>
          <cell r="B1092" t="str">
            <v>D</v>
          </cell>
          <cell r="C1092" t="str">
            <v>R</v>
          </cell>
          <cell r="D1092" t="str">
            <v>I</v>
          </cell>
          <cell r="E1092" t="str">
            <v xml:space="preserve"> </v>
          </cell>
          <cell r="F1092" t="str">
            <v>15DA005</v>
          </cell>
          <cell r="G1092" t="str">
            <v>020</v>
          </cell>
          <cell r="H1092" t="str">
            <v>2158</v>
          </cell>
          <cell r="I1092" t="str">
            <v>21</v>
          </cell>
          <cell r="J1092" t="str">
            <v xml:space="preserve"> </v>
          </cell>
          <cell r="K1092" t="str">
            <v>ACHA</v>
          </cell>
          <cell r="L1092" t="str">
            <v>2016</v>
          </cell>
          <cell r="M1092">
            <v>0</v>
          </cell>
          <cell r="N1092">
            <v>0</v>
          </cell>
          <cell r="O1092">
            <v>9899</v>
          </cell>
          <cell r="P1092">
            <v>9899</v>
          </cell>
          <cell r="Q1092">
            <v>0</v>
          </cell>
          <cell r="R1092">
            <v>9899</v>
          </cell>
          <cell r="S1092">
            <v>0</v>
          </cell>
          <cell r="T1092" t="str">
            <v>2018- -15DA005-020-2158-21- -ACHA</v>
          </cell>
        </row>
        <row r="1093">
          <cell r="A1093" t="str">
            <v>21</v>
          </cell>
          <cell r="B1093" t="str">
            <v>D</v>
          </cell>
          <cell r="C1093" t="str">
            <v>R</v>
          </cell>
          <cell r="D1093" t="str">
            <v>I</v>
          </cell>
          <cell r="E1093" t="str">
            <v xml:space="preserve"> </v>
          </cell>
          <cell r="F1093" t="str">
            <v>15DA006</v>
          </cell>
          <cell r="G1093" t="str">
            <v>020</v>
          </cell>
          <cell r="H1093" t="str">
            <v>2158</v>
          </cell>
          <cell r="I1093" t="str">
            <v>21</v>
          </cell>
          <cell r="J1093" t="str">
            <v xml:space="preserve"> </v>
          </cell>
          <cell r="K1093" t="str">
            <v>ACHA</v>
          </cell>
          <cell r="L1093" t="str">
            <v>2015</v>
          </cell>
          <cell r="M1093">
            <v>30000</v>
          </cell>
          <cell r="N1093">
            <v>0</v>
          </cell>
          <cell r="O1093">
            <v>0</v>
          </cell>
          <cell r="P1093">
            <v>30000</v>
          </cell>
          <cell r="Q1093">
            <v>0</v>
          </cell>
          <cell r="R1093">
            <v>51473.51</v>
          </cell>
          <cell r="S1093">
            <v>0</v>
          </cell>
          <cell r="T1093" t="str">
            <v>2018- -15DA006-020-2158-21- -ACHA</v>
          </cell>
        </row>
        <row r="1094">
          <cell r="A1094" t="str">
            <v>21</v>
          </cell>
          <cell r="B1094" t="str">
            <v>D</v>
          </cell>
          <cell r="C1094" t="str">
            <v>R</v>
          </cell>
          <cell r="D1094" t="str">
            <v>I</v>
          </cell>
          <cell r="E1094" t="str">
            <v xml:space="preserve"> </v>
          </cell>
          <cell r="F1094" t="str">
            <v>15DA006</v>
          </cell>
          <cell r="G1094" t="str">
            <v>020</v>
          </cell>
          <cell r="H1094" t="str">
            <v>2158</v>
          </cell>
          <cell r="I1094" t="str">
            <v>21</v>
          </cell>
          <cell r="J1094" t="str">
            <v xml:space="preserve"> </v>
          </cell>
          <cell r="K1094" t="str">
            <v>ACHA</v>
          </cell>
          <cell r="L1094" t="str">
            <v>2016</v>
          </cell>
          <cell r="M1094">
            <v>0</v>
          </cell>
          <cell r="N1094">
            <v>0</v>
          </cell>
          <cell r="O1094">
            <v>34680</v>
          </cell>
          <cell r="P1094">
            <v>34680</v>
          </cell>
          <cell r="Q1094">
            <v>0</v>
          </cell>
          <cell r="R1094">
            <v>34680</v>
          </cell>
          <cell r="S1094">
            <v>0</v>
          </cell>
          <cell r="T1094" t="str">
            <v>2018- -15DA006-020-2158-21- -ACHA</v>
          </cell>
        </row>
        <row r="1095">
          <cell r="A1095" t="str">
            <v>21</v>
          </cell>
          <cell r="B1095" t="str">
            <v>D</v>
          </cell>
          <cell r="C1095" t="str">
            <v>R</v>
          </cell>
          <cell r="D1095" t="str">
            <v>I</v>
          </cell>
          <cell r="E1095" t="str">
            <v xml:space="preserve"> </v>
          </cell>
          <cell r="F1095" t="str">
            <v>15DA007</v>
          </cell>
          <cell r="G1095" t="str">
            <v>324</v>
          </cell>
          <cell r="H1095" t="str">
            <v>2158</v>
          </cell>
          <cell r="I1095" t="str">
            <v>21</v>
          </cell>
          <cell r="J1095" t="str">
            <v xml:space="preserve"> </v>
          </cell>
          <cell r="K1095" t="str">
            <v>ACHA</v>
          </cell>
          <cell r="L1095" t="str">
            <v>2015</v>
          </cell>
          <cell r="M1095">
            <v>0</v>
          </cell>
          <cell r="N1095">
            <v>484</v>
          </cell>
          <cell r="O1095">
            <v>0</v>
          </cell>
          <cell r="P1095">
            <v>484</v>
          </cell>
          <cell r="Q1095">
            <v>0</v>
          </cell>
          <cell r="R1095">
            <v>0</v>
          </cell>
          <cell r="S1095">
            <v>0</v>
          </cell>
          <cell r="T1095" t="str">
            <v>2018- -15DA007-324-2158-21- -ACHA</v>
          </cell>
        </row>
        <row r="1096">
          <cell r="A1096" t="str">
            <v>21</v>
          </cell>
          <cell r="B1096" t="str">
            <v>D</v>
          </cell>
          <cell r="C1096" t="str">
            <v>R</v>
          </cell>
          <cell r="D1096" t="str">
            <v>I</v>
          </cell>
          <cell r="E1096" t="str">
            <v xml:space="preserve"> </v>
          </cell>
          <cell r="F1096" t="str">
            <v>15DA007</v>
          </cell>
          <cell r="G1096" t="str">
            <v>324</v>
          </cell>
          <cell r="H1096" t="str">
            <v>2188</v>
          </cell>
          <cell r="I1096" t="str">
            <v>21</v>
          </cell>
          <cell r="J1096" t="str">
            <v xml:space="preserve"> </v>
          </cell>
          <cell r="K1096" t="str">
            <v>ACHA</v>
          </cell>
          <cell r="L1096" t="str">
            <v>2015</v>
          </cell>
          <cell r="M1096">
            <v>0</v>
          </cell>
          <cell r="N1096">
            <v>84</v>
          </cell>
          <cell r="O1096">
            <v>0</v>
          </cell>
          <cell r="P1096">
            <v>84</v>
          </cell>
          <cell r="Q1096">
            <v>0</v>
          </cell>
          <cell r="R1096">
            <v>0</v>
          </cell>
          <cell r="S1096">
            <v>0</v>
          </cell>
          <cell r="T1096" t="str">
            <v>2018- -15DA007-324-2188-21- -ACHA</v>
          </cell>
        </row>
        <row r="1097">
          <cell r="A1097" t="str">
            <v>21</v>
          </cell>
          <cell r="B1097" t="str">
            <v>D</v>
          </cell>
          <cell r="C1097" t="str">
            <v>R</v>
          </cell>
          <cell r="D1097" t="str">
            <v>I</v>
          </cell>
          <cell r="E1097" t="str">
            <v xml:space="preserve"> </v>
          </cell>
          <cell r="F1097" t="str">
            <v>15EA002</v>
          </cell>
          <cell r="G1097" t="str">
            <v>321</v>
          </cell>
          <cell r="H1097" t="str">
            <v>2188</v>
          </cell>
          <cell r="I1097" t="str">
            <v>21</v>
          </cell>
          <cell r="J1097" t="str">
            <v xml:space="preserve"> </v>
          </cell>
          <cell r="K1097" t="str">
            <v>BIBL</v>
          </cell>
          <cell r="L1097" t="str">
            <v>2015</v>
          </cell>
          <cell r="M1097">
            <v>50000</v>
          </cell>
          <cell r="N1097">
            <v>0</v>
          </cell>
          <cell r="O1097">
            <v>0</v>
          </cell>
          <cell r="P1097">
            <v>50000</v>
          </cell>
          <cell r="Q1097">
            <v>0</v>
          </cell>
          <cell r="R1097">
            <v>45293.06</v>
          </cell>
          <cell r="S1097">
            <v>0</v>
          </cell>
          <cell r="T1097" t="str">
            <v>2018- -15EA002-321-2188-21- -BIBL</v>
          </cell>
        </row>
        <row r="1098">
          <cell r="A1098" t="str">
            <v>21</v>
          </cell>
          <cell r="B1098" t="str">
            <v>D</v>
          </cell>
          <cell r="C1098" t="str">
            <v>R</v>
          </cell>
          <cell r="D1098" t="str">
            <v>I</v>
          </cell>
          <cell r="E1098" t="str">
            <v xml:space="preserve"> </v>
          </cell>
          <cell r="F1098" t="str">
            <v>15EA002</v>
          </cell>
          <cell r="G1098" t="str">
            <v>321</v>
          </cell>
          <cell r="H1098" t="str">
            <v>2188</v>
          </cell>
          <cell r="I1098" t="str">
            <v>21</v>
          </cell>
          <cell r="J1098" t="str">
            <v xml:space="preserve"> </v>
          </cell>
          <cell r="K1098" t="str">
            <v>BIBL</v>
          </cell>
          <cell r="L1098" t="str">
            <v>2016</v>
          </cell>
          <cell r="M1098">
            <v>0</v>
          </cell>
          <cell r="N1098">
            <v>0</v>
          </cell>
          <cell r="O1098">
            <v>4654.16</v>
          </cell>
          <cell r="P1098">
            <v>4654.16</v>
          </cell>
          <cell r="Q1098">
            <v>0</v>
          </cell>
          <cell r="R1098">
            <v>4587.4399999999996</v>
          </cell>
          <cell r="S1098">
            <v>0</v>
          </cell>
          <cell r="T1098" t="str">
            <v>2018- -15EA002-321-2188-21- -BIBL</v>
          </cell>
        </row>
        <row r="1099">
          <cell r="A1099" t="str">
            <v>21</v>
          </cell>
          <cell r="B1099" t="str">
            <v>D</v>
          </cell>
          <cell r="C1099" t="str">
            <v>R</v>
          </cell>
          <cell r="D1099" t="str">
            <v>I</v>
          </cell>
          <cell r="E1099" t="str">
            <v xml:space="preserve"> </v>
          </cell>
          <cell r="F1099" t="str">
            <v>15EA003</v>
          </cell>
          <cell r="G1099" t="str">
            <v>321</v>
          </cell>
          <cell r="H1099" t="str">
            <v>2162</v>
          </cell>
          <cell r="I1099" t="str">
            <v>21</v>
          </cell>
          <cell r="J1099" t="str">
            <v xml:space="preserve"> </v>
          </cell>
          <cell r="K1099" t="str">
            <v>BIBL</v>
          </cell>
          <cell r="L1099" t="str">
            <v>2015</v>
          </cell>
          <cell r="M1099">
            <v>3500</v>
          </cell>
          <cell r="N1099">
            <v>0</v>
          </cell>
          <cell r="O1099">
            <v>0</v>
          </cell>
          <cell r="P1099">
            <v>3500</v>
          </cell>
          <cell r="Q1099">
            <v>0</v>
          </cell>
          <cell r="R1099">
            <v>1795</v>
          </cell>
          <cell r="S1099">
            <v>0</v>
          </cell>
          <cell r="T1099" t="str">
            <v>2018- -15EA003-321-2162-21- -BIBL</v>
          </cell>
        </row>
        <row r="1100">
          <cell r="A1100" t="str">
            <v>21</v>
          </cell>
          <cell r="B1100" t="str">
            <v>D</v>
          </cell>
          <cell r="C1100" t="str">
            <v>R</v>
          </cell>
          <cell r="D1100" t="str">
            <v>I</v>
          </cell>
          <cell r="E1100" t="str">
            <v xml:space="preserve"> </v>
          </cell>
          <cell r="F1100" t="str">
            <v>15EA003</v>
          </cell>
          <cell r="G1100" t="str">
            <v>321</v>
          </cell>
          <cell r="H1100" t="str">
            <v>2162</v>
          </cell>
          <cell r="I1100" t="str">
            <v>21</v>
          </cell>
          <cell r="J1100" t="str">
            <v xml:space="preserve"> </v>
          </cell>
          <cell r="K1100" t="str">
            <v>BIBL</v>
          </cell>
          <cell r="L1100" t="str">
            <v>2016</v>
          </cell>
          <cell r="M1100">
            <v>0</v>
          </cell>
          <cell r="N1100">
            <v>0</v>
          </cell>
          <cell r="O1100">
            <v>1700.9</v>
          </cell>
          <cell r="P1100">
            <v>1700.9</v>
          </cell>
          <cell r="Q1100">
            <v>0</v>
          </cell>
          <cell r="R1100">
            <v>1700.88</v>
          </cell>
          <cell r="S1100">
            <v>0</v>
          </cell>
          <cell r="T1100" t="str">
            <v>2018- -15EA003-321-2162-21- -BIBL</v>
          </cell>
        </row>
        <row r="1101">
          <cell r="A1101" t="str">
            <v>21</v>
          </cell>
          <cell r="B1101" t="str">
            <v>D</v>
          </cell>
          <cell r="C1101" t="str">
            <v>R</v>
          </cell>
          <cell r="D1101" t="str">
            <v>I</v>
          </cell>
          <cell r="E1101" t="str">
            <v xml:space="preserve"> </v>
          </cell>
          <cell r="F1101" t="str">
            <v>15EC001</v>
          </cell>
          <cell r="G1101" t="str">
            <v>311</v>
          </cell>
          <cell r="H1101" t="str">
            <v>2188</v>
          </cell>
          <cell r="I1101" t="str">
            <v>21</v>
          </cell>
          <cell r="J1101" t="str">
            <v xml:space="preserve"> </v>
          </cell>
          <cell r="K1101" t="str">
            <v>CMDC</v>
          </cell>
          <cell r="L1101" t="str">
            <v>2015</v>
          </cell>
          <cell r="M1101">
            <v>20000</v>
          </cell>
          <cell r="N1101">
            <v>650</v>
          </cell>
          <cell r="O1101">
            <v>0</v>
          </cell>
          <cell r="P1101">
            <v>20650</v>
          </cell>
          <cell r="Q1101">
            <v>0</v>
          </cell>
          <cell r="R1101">
            <v>20649.240000000002</v>
          </cell>
          <cell r="S1101">
            <v>0</v>
          </cell>
          <cell r="T1101" t="str">
            <v>2018- -15EC001-311-2188-21- -CMDC</v>
          </cell>
        </row>
        <row r="1102">
          <cell r="A1102" t="str">
            <v>21</v>
          </cell>
          <cell r="B1102" t="str">
            <v>D</v>
          </cell>
          <cell r="C1102" t="str">
            <v>R</v>
          </cell>
          <cell r="D1102" t="str">
            <v>I</v>
          </cell>
          <cell r="E1102" t="str">
            <v xml:space="preserve"> </v>
          </cell>
          <cell r="F1102" t="str">
            <v>15EC002</v>
          </cell>
          <cell r="G1102" t="str">
            <v>311</v>
          </cell>
          <cell r="H1102" t="str">
            <v>2188</v>
          </cell>
          <cell r="I1102" t="str">
            <v>21</v>
          </cell>
          <cell r="J1102" t="str">
            <v xml:space="preserve"> </v>
          </cell>
          <cell r="K1102" t="str">
            <v>CMDC</v>
          </cell>
          <cell r="L1102" t="str">
            <v>2015</v>
          </cell>
          <cell r="M1102">
            <v>0</v>
          </cell>
          <cell r="N1102">
            <v>0</v>
          </cell>
          <cell r="O1102">
            <v>0</v>
          </cell>
          <cell r="P1102">
            <v>0</v>
          </cell>
          <cell r="Q1102">
            <v>0</v>
          </cell>
          <cell r="R1102">
            <v>160</v>
          </cell>
          <cell r="S1102">
            <v>0</v>
          </cell>
          <cell r="T1102" t="str">
            <v>2018- -15EC002-311-2188-21- -CMDC</v>
          </cell>
        </row>
        <row r="1103">
          <cell r="A1103" t="str">
            <v>21</v>
          </cell>
          <cell r="B1103" t="str">
            <v>D</v>
          </cell>
          <cell r="C1103" t="str">
            <v>R</v>
          </cell>
          <cell r="D1103" t="str">
            <v>I</v>
          </cell>
          <cell r="E1103" t="str">
            <v xml:space="preserve"> </v>
          </cell>
          <cell r="F1103" t="str">
            <v>15ED003</v>
          </cell>
          <cell r="G1103" t="str">
            <v>322</v>
          </cell>
          <cell r="H1103" t="str">
            <v>2188</v>
          </cell>
          <cell r="I1103" t="str">
            <v>21</v>
          </cell>
          <cell r="J1103" t="str">
            <v xml:space="preserve"> </v>
          </cell>
          <cell r="K1103" t="str">
            <v>MBA</v>
          </cell>
          <cell r="L1103" t="str">
            <v>2015</v>
          </cell>
          <cell r="M1103">
            <v>35000</v>
          </cell>
          <cell r="N1103">
            <v>3993</v>
          </cell>
          <cell r="O1103">
            <v>0</v>
          </cell>
          <cell r="P1103">
            <v>38993</v>
          </cell>
          <cell r="Q1103">
            <v>0</v>
          </cell>
          <cell r="R1103">
            <v>3993</v>
          </cell>
          <cell r="S1103">
            <v>0</v>
          </cell>
          <cell r="T1103" t="str">
            <v>2018- -15ED003-322-2188-21- -MBA</v>
          </cell>
        </row>
        <row r="1104">
          <cell r="A1104" t="str">
            <v>21</v>
          </cell>
          <cell r="B1104" t="str">
            <v>D</v>
          </cell>
          <cell r="C1104" t="str">
            <v>R</v>
          </cell>
          <cell r="D1104" t="str">
            <v>I</v>
          </cell>
          <cell r="E1104" t="str">
            <v xml:space="preserve"> </v>
          </cell>
          <cell r="F1104" t="str">
            <v>15ED005</v>
          </cell>
          <cell r="G1104" t="str">
            <v>322</v>
          </cell>
          <cell r="H1104" t="str">
            <v>2158</v>
          </cell>
          <cell r="I1104" t="str">
            <v>21</v>
          </cell>
          <cell r="J1104" t="str">
            <v xml:space="preserve"> </v>
          </cell>
          <cell r="K1104" t="str">
            <v>MBA</v>
          </cell>
          <cell r="L1104" t="str">
            <v>2015</v>
          </cell>
          <cell r="M1104">
            <v>0</v>
          </cell>
          <cell r="N1104">
            <v>33000</v>
          </cell>
          <cell r="O1104">
            <v>0</v>
          </cell>
          <cell r="P1104">
            <v>33000</v>
          </cell>
          <cell r="Q1104">
            <v>0</v>
          </cell>
          <cell r="R1104">
            <v>0</v>
          </cell>
          <cell r="S1104">
            <v>0</v>
          </cell>
          <cell r="T1104" t="str">
            <v>2018- -15ED005-322-2158-21- -MBA</v>
          </cell>
        </row>
        <row r="1105">
          <cell r="A1105" t="str">
            <v>21</v>
          </cell>
          <cell r="B1105" t="str">
            <v>D</v>
          </cell>
          <cell r="C1105" t="str">
            <v>R</v>
          </cell>
          <cell r="D1105" t="str">
            <v>I</v>
          </cell>
          <cell r="E1105" t="str">
            <v xml:space="preserve"> </v>
          </cell>
          <cell r="F1105" t="str">
            <v>15ED005</v>
          </cell>
          <cell r="G1105" t="str">
            <v>322</v>
          </cell>
          <cell r="H1105" t="str">
            <v>2158</v>
          </cell>
          <cell r="I1105" t="str">
            <v>21</v>
          </cell>
          <cell r="J1105" t="str">
            <v>COLLECTION</v>
          </cell>
          <cell r="K1105" t="str">
            <v>MBA</v>
          </cell>
          <cell r="L1105" t="str">
            <v>2015</v>
          </cell>
          <cell r="M1105">
            <v>0</v>
          </cell>
          <cell r="N1105">
            <v>3900</v>
          </cell>
          <cell r="O1105">
            <v>0</v>
          </cell>
          <cell r="P1105">
            <v>36900</v>
          </cell>
          <cell r="Q1105">
            <v>0</v>
          </cell>
          <cell r="R1105">
            <v>258</v>
          </cell>
          <cell r="S1105">
            <v>0</v>
          </cell>
          <cell r="T1105" t="str">
            <v>2018- -15ED005-322-2158-21-COLLECTION-MBA</v>
          </cell>
        </row>
        <row r="1106">
          <cell r="A1106" t="str">
            <v>21</v>
          </cell>
          <cell r="B1106" t="str">
            <v>D</v>
          </cell>
          <cell r="C1106" t="str">
            <v>R</v>
          </cell>
          <cell r="D1106" t="str">
            <v>I</v>
          </cell>
          <cell r="E1106" t="str">
            <v xml:space="preserve"> </v>
          </cell>
          <cell r="F1106" t="str">
            <v>15ED005</v>
          </cell>
          <cell r="G1106" t="str">
            <v>322</v>
          </cell>
          <cell r="H1106" t="str">
            <v>2158</v>
          </cell>
          <cell r="I1106" t="str">
            <v>21</v>
          </cell>
          <cell r="J1106" t="str">
            <v>COLLECTION</v>
          </cell>
          <cell r="K1106" t="str">
            <v>MBA</v>
          </cell>
          <cell r="L1106" t="str">
            <v>2016</v>
          </cell>
          <cell r="M1106">
            <v>0</v>
          </cell>
          <cell r="N1106">
            <v>0</v>
          </cell>
          <cell r="O1106">
            <v>109532.4</v>
          </cell>
          <cell r="P1106">
            <v>109532.4</v>
          </cell>
          <cell r="Q1106">
            <v>0</v>
          </cell>
          <cell r="R1106">
            <v>75320.7</v>
          </cell>
          <cell r="S1106">
            <v>0</v>
          </cell>
          <cell r="T1106" t="str">
            <v>2018- -15ED005-322-2158-21-COLLECTION-MBA</v>
          </cell>
        </row>
        <row r="1107">
          <cell r="A1107" t="str">
            <v>21</v>
          </cell>
          <cell r="B1107" t="str">
            <v>D</v>
          </cell>
          <cell r="C1107" t="str">
            <v>R</v>
          </cell>
          <cell r="D1107" t="str">
            <v>I</v>
          </cell>
          <cell r="E1107" t="str">
            <v xml:space="preserve"> </v>
          </cell>
          <cell r="F1107" t="str">
            <v>15ED005</v>
          </cell>
          <cell r="G1107" t="str">
            <v>322</v>
          </cell>
          <cell r="H1107" t="str">
            <v>2158</v>
          </cell>
          <cell r="I1107" t="str">
            <v>21</v>
          </cell>
          <cell r="J1107" t="str">
            <v>COLLECTION</v>
          </cell>
          <cell r="K1107" t="str">
            <v>MBA</v>
          </cell>
          <cell r="L1107" t="str">
            <v>2017</v>
          </cell>
          <cell r="M1107">
            <v>0</v>
          </cell>
          <cell r="N1107">
            <v>0</v>
          </cell>
          <cell r="O1107">
            <v>32232</v>
          </cell>
          <cell r="P1107">
            <v>32232</v>
          </cell>
          <cell r="Q1107">
            <v>0</v>
          </cell>
          <cell r="R1107">
            <v>32232</v>
          </cell>
          <cell r="S1107">
            <v>0</v>
          </cell>
          <cell r="T1107" t="str">
            <v>2018- -15ED005-322-2158-21-COLLECTION-MBA</v>
          </cell>
        </row>
        <row r="1108">
          <cell r="A1108" t="str">
            <v>21</v>
          </cell>
          <cell r="B1108" t="str">
            <v>D</v>
          </cell>
          <cell r="C1108" t="str">
            <v>R</v>
          </cell>
          <cell r="D1108" t="str">
            <v>I</v>
          </cell>
          <cell r="E1108" t="str">
            <v xml:space="preserve"> </v>
          </cell>
          <cell r="F1108" t="str">
            <v>15ED006</v>
          </cell>
          <cell r="G1108" t="str">
            <v>322</v>
          </cell>
          <cell r="H1108" t="str">
            <v>2161</v>
          </cell>
          <cell r="I1108" t="str">
            <v>21</v>
          </cell>
          <cell r="J1108" t="str">
            <v xml:space="preserve"> </v>
          </cell>
          <cell r="K1108" t="str">
            <v>MBA</v>
          </cell>
          <cell r="L1108" t="str">
            <v>2016</v>
          </cell>
          <cell r="M1108">
            <v>0</v>
          </cell>
          <cell r="N1108">
            <v>0</v>
          </cell>
          <cell r="O1108">
            <v>2300</v>
          </cell>
          <cell r="P1108">
            <v>2300</v>
          </cell>
          <cell r="Q1108">
            <v>0</v>
          </cell>
          <cell r="R1108">
            <v>2300</v>
          </cell>
          <cell r="S1108">
            <v>0</v>
          </cell>
          <cell r="T1108" t="str">
            <v>2018- -15ED006-322-2161-21- -MBA</v>
          </cell>
        </row>
        <row r="1109">
          <cell r="A1109" t="str">
            <v>21</v>
          </cell>
          <cell r="B1109" t="str">
            <v>D</v>
          </cell>
          <cell r="C1109" t="str">
            <v>R</v>
          </cell>
          <cell r="D1109" t="str">
            <v>I</v>
          </cell>
          <cell r="E1109" t="str">
            <v xml:space="preserve"> </v>
          </cell>
          <cell r="F1109" t="str">
            <v>15EE001</v>
          </cell>
          <cell r="G1109" t="str">
            <v>020</v>
          </cell>
          <cell r="H1109" t="str">
            <v>2184</v>
          </cell>
          <cell r="I1109" t="str">
            <v>21</v>
          </cell>
          <cell r="J1109" t="str">
            <v xml:space="preserve"> </v>
          </cell>
          <cell r="K1109" t="str">
            <v>ACHA</v>
          </cell>
          <cell r="L1109" t="str">
            <v>2015</v>
          </cell>
          <cell r="M1109">
            <v>45000</v>
          </cell>
          <cell r="N1109">
            <v>0</v>
          </cell>
          <cell r="O1109">
            <v>0</v>
          </cell>
          <cell r="P1109">
            <v>45000</v>
          </cell>
          <cell r="Q1109">
            <v>0</v>
          </cell>
          <cell r="R1109">
            <v>13703.98</v>
          </cell>
          <cell r="S1109">
            <v>0</v>
          </cell>
          <cell r="T1109" t="str">
            <v>2018- -15EE001-020-2184-21- -ACHA</v>
          </cell>
        </row>
        <row r="1110">
          <cell r="A1110" t="str">
            <v>21</v>
          </cell>
          <cell r="B1110" t="str">
            <v>D</v>
          </cell>
          <cell r="C1110" t="str">
            <v>R</v>
          </cell>
          <cell r="D1110" t="str">
            <v>I</v>
          </cell>
          <cell r="E1110" t="str">
            <v xml:space="preserve"> </v>
          </cell>
          <cell r="F1110" t="str">
            <v>15EE001</v>
          </cell>
          <cell r="G1110" t="str">
            <v>020</v>
          </cell>
          <cell r="H1110" t="str">
            <v>2184</v>
          </cell>
          <cell r="I1110" t="str">
            <v>21</v>
          </cell>
          <cell r="J1110" t="str">
            <v xml:space="preserve"> </v>
          </cell>
          <cell r="K1110" t="str">
            <v>ACHA</v>
          </cell>
          <cell r="L1110" t="str">
            <v>2016</v>
          </cell>
          <cell r="M1110">
            <v>0</v>
          </cell>
          <cell r="N1110">
            <v>0</v>
          </cell>
          <cell r="O1110">
            <v>3994.25</v>
          </cell>
          <cell r="P1110">
            <v>3994.25</v>
          </cell>
          <cell r="Q1110">
            <v>0</v>
          </cell>
          <cell r="R1110">
            <v>9204.25</v>
          </cell>
          <cell r="S1110">
            <v>0</v>
          </cell>
          <cell r="T1110" t="str">
            <v>2018- -15EE001-020-2184-21- -ACHA</v>
          </cell>
        </row>
        <row r="1111">
          <cell r="A1111" t="str">
            <v>21</v>
          </cell>
          <cell r="B1111" t="str">
            <v>D</v>
          </cell>
          <cell r="C1111" t="str">
            <v>R</v>
          </cell>
          <cell r="D1111" t="str">
            <v>I</v>
          </cell>
          <cell r="E1111" t="str">
            <v xml:space="preserve"> </v>
          </cell>
          <cell r="F1111" t="str">
            <v>15EE002</v>
          </cell>
          <cell r="G1111" t="str">
            <v>020</v>
          </cell>
          <cell r="H1111" t="str">
            <v>2184</v>
          </cell>
          <cell r="I1111" t="str">
            <v>21</v>
          </cell>
          <cell r="J1111" t="str">
            <v xml:space="preserve"> </v>
          </cell>
          <cell r="K1111" t="str">
            <v>ACHA</v>
          </cell>
          <cell r="L1111" t="str">
            <v>2015</v>
          </cell>
          <cell r="M1111">
            <v>30000</v>
          </cell>
          <cell r="N1111">
            <v>1285</v>
          </cell>
          <cell r="O1111">
            <v>0</v>
          </cell>
          <cell r="P1111">
            <v>31285</v>
          </cell>
          <cell r="Q1111">
            <v>0</v>
          </cell>
          <cell r="R1111">
            <v>29583.56</v>
          </cell>
          <cell r="S1111">
            <v>0</v>
          </cell>
          <cell r="T1111" t="str">
            <v>2018- -15EE002-020-2184-21- -ACHA</v>
          </cell>
        </row>
        <row r="1112">
          <cell r="A1112" t="str">
            <v>21</v>
          </cell>
          <cell r="B1112" t="str">
            <v>D</v>
          </cell>
          <cell r="C1112" t="str">
            <v>R</v>
          </cell>
          <cell r="D1112" t="str">
            <v>I</v>
          </cell>
          <cell r="E1112" t="str">
            <v xml:space="preserve"> </v>
          </cell>
          <cell r="F1112" t="str">
            <v>15EE002</v>
          </cell>
          <cell r="G1112" t="str">
            <v>020</v>
          </cell>
          <cell r="H1112" t="str">
            <v>2184</v>
          </cell>
          <cell r="I1112" t="str">
            <v>21</v>
          </cell>
          <cell r="J1112" t="str">
            <v xml:space="preserve"> </v>
          </cell>
          <cell r="K1112" t="str">
            <v>ACHA</v>
          </cell>
          <cell r="L1112" t="str">
            <v>2016</v>
          </cell>
          <cell r="M1112">
            <v>0</v>
          </cell>
          <cell r="N1112">
            <v>0</v>
          </cell>
          <cell r="O1112">
            <v>1779.79</v>
          </cell>
          <cell r="P1112">
            <v>1779.79</v>
          </cell>
          <cell r="Q1112">
            <v>0</v>
          </cell>
          <cell r="R1112">
            <v>1823.16</v>
          </cell>
          <cell r="S1112">
            <v>0</v>
          </cell>
          <cell r="T1112" t="str">
            <v>2018- -15EE002-020-2184-21- -ACHA</v>
          </cell>
        </row>
        <row r="1113">
          <cell r="A1113" t="str">
            <v>21</v>
          </cell>
          <cell r="B1113" t="str">
            <v>D</v>
          </cell>
          <cell r="C1113" t="str">
            <v>R</v>
          </cell>
          <cell r="D1113" t="str">
            <v>I</v>
          </cell>
          <cell r="E1113" t="str">
            <v xml:space="preserve"> </v>
          </cell>
          <cell r="F1113" t="str">
            <v>15EE003</v>
          </cell>
          <cell r="G1113" t="str">
            <v>020</v>
          </cell>
          <cell r="H1113" t="str">
            <v>2188</v>
          </cell>
          <cell r="I1113" t="str">
            <v>21</v>
          </cell>
          <cell r="J1113" t="str">
            <v xml:space="preserve"> </v>
          </cell>
          <cell r="K1113" t="str">
            <v>ACHA</v>
          </cell>
          <cell r="L1113" t="str">
            <v>2015</v>
          </cell>
          <cell r="M1113">
            <v>30000</v>
          </cell>
          <cell r="N1113">
            <v>3329</v>
          </cell>
          <cell r="O1113">
            <v>0</v>
          </cell>
          <cell r="P1113">
            <v>33329</v>
          </cell>
          <cell r="Q1113">
            <v>0</v>
          </cell>
          <cell r="R1113">
            <v>33720.239999999998</v>
          </cell>
          <cell r="S1113">
            <v>0</v>
          </cell>
          <cell r="T1113" t="str">
            <v>2018- -15EE003-020-2188-21- -ACHA</v>
          </cell>
        </row>
        <row r="1114">
          <cell r="A1114" t="str">
            <v>21</v>
          </cell>
          <cell r="B1114" t="str">
            <v>D</v>
          </cell>
          <cell r="C1114" t="str">
            <v>R</v>
          </cell>
          <cell r="D1114" t="str">
            <v>I</v>
          </cell>
          <cell r="E1114" t="str">
            <v xml:space="preserve"> </v>
          </cell>
          <cell r="F1114" t="str">
            <v>15EE003</v>
          </cell>
          <cell r="G1114" t="str">
            <v>020</v>
          </cell>
          <cell r="H1114" t="str">
            <v>2188</v>
          </cell>
          <cell r="I1114" t="str">
            <v>21</v>
          </cell>
          <cell r="J1114" t="str">
            <v xml:space="preserve"> </v>
          </cell>
          <cell r="K1114" t="str">
            <v>ACHA</v>
          </cell>
          <cell r="L1114" t="str">
            <v>2016</v>
          </cell>
          <cell r="M1114">
            <v>0</v>
          </cell>
          <cell r="N1114">
            <v>0</v>
          </cell>
          <cell r="O1114">
            <v>17616.72</v>
          </cell>
          <cell r="P1114">
            <v>17616.72</v>
          </cell>
          <cell r="Q1114">
            <v>0</v>
          </cell>
          <cell r="R1114">
            <v>6824.74</v>
          </cell>
          <cell r="S1114">
            <v>0</v>
          </cell>
          <cell r="T1114" t="str">
            <v>2018- -15EE003-020-2188-21- -ACHA</v>
          </cell>
        </row>
        <row r="1115">
          <cell r="A1115" t="str">
            <v>21</v>
          </cell>
          <cell r="B1115" t="str">
            <v>D</v>
          </cell>
          <cell r="C1115" t="str">
            <v>R</v>
          </cell>
          <cell r="D1115" t="str">
            <v>I</v>
          </cell>
          <cell r="E1115" t="str">
            <v xml:space="preserve"> </v>
          </cell>
          <cell r="F1115" t="str">
            <v>15EE003</v>
          </cell>
          <cell r="G1115" t="str">
            <v>020</v>
          </cell>
          <cell r="H1115" t="str">
            <v>2188</v>
          </cell>
          <cell r="I1115" t="str">
            <v>21</v>
          </cell>
          <cell r="J1115" t="str">
            <v xml:space="preserve"> </v>
          </cell>
          <cell r="K1115" t="str">
            <v>ACHA</v>
          </cell>
          <cell r="L1115" t="str">
            <v>2017</v>
          </cell>
          <cell r="M1115">
            <v>0</v>
          </cell>
          <cell r="N1115">
            <v>0</v>
          </cell>
          <cell r="O1115">
            <v>5268</v>
          </cell>
          <cell r="P1115">
            <v>5268</v>
          </cell>
          <cell r="Q1115">
            <v>0</v>
          </cell>
          <cell r="R1115">
            <v>5268</v>
          </cell>
          <cell r="S1115">
            <v>0</v>
          </cell>
          <cell r="T1115" t="str">
            <v>2018- -15EE003-020-2188-21- -ACHA</v>
          </cell>
        </row>
        <row r="1116">
          <cell r="A1116" t="str">
            <v>21</v>
          </cell>
          <cell r="B1116" t="str">
            <v>D</v>
          </cell>
          <cell r="C1116" t="str">
            <v>R</v>
          </cell>
          <cell r="D1116" t="str">
            <v>I</v>
          </cell>
          <cell r="E1116" t="str">
            <v xml:space="preserve"> </v>
          </cell>
          <cell r="F1116" t="str">
            <v>15EF001</v>
          </cell>
          <cell r="G1116" t="str">
            <v>314</v>
          </cell>
          <cell r="H1116" t="str">
            <v>2188</v>
          </cell>
          <cell r="I1116" t="str">
            <v>21</v>
          </cell>
          <cell r="J1116" t="str">
            <v xml:space="preserve"> </v>
          </cell>
          <cell r="K1116" t="str">
            <v>ACHA</v>
          </cell>
          <cell r="L1116" t="str">
            <v>2015</v>
          </cell>
          <cell r="M1116">
            <v>2500</v>
          </cell>
          <cell r="N1116">
            <v>0</v>
          </cell>
          <cell r="O1116">
            <v>0</v>
          </cell>
          <cell r="P1116">
            <v>2500</v>
          </cell>
          <cell r="Q1116">
            <v>0</v>
          </cell>
          <cell r="R1116">
            <v>1200</v>
          </cell>
          <cell r="S1116">
            <v>0</v>
          </cell>
          <cell r="T1116" t="str">
            <v>2018- -15EF001-314-2188-21- -ACHA</v>
          </cell>
        </row>
        <row r="1117">
          <cell r="A1117" t="str">
            <v>21</v>
          </cell>
          <cell r="B1117" t="str">
            <v>D</v>
          </cell>
          <cell r="C1117" t="str">
            <v>R</v>
          </cell>
          <cell r="D1117" t="str">
            <v>I</v>
          </cell>
          <cell r="E1117" t="str">
            <v xml:space="preserve"> </v>
          </cell>
          <cell r="F1117" t="str">
            <v>15EI001</v>
          </cell>
          <cell r="G1117" t="str">
            <v>33</v>
          </cell>
          <cell r="H1117" t="str">
            <v>2188</v>
          </cell>
          <cell r="I1117" t="str">
            <v>21</v>
          </cell>
          <cell r="J1117" t="str">
            <v xml:space="preserve"> </v>
          </cell>
          <cell r="K1117" t="str">
            <v>DAC</v>
          </cell>
          <cell r="L1117" t="str">
            <v>2015</v>
          </cell>
          <cell r="M1117">
            <v>0</v>
          </cell>
          <cell r="N1117">
            <v>521</v>
          </cell>
          <cell r="O1117">
            <v>0</v>
          </cell>
          <cell r="P1117">
            <v>521</v>
          </cell>
          <cell r="Q1117">
            <v>0</v>
          </cell>
          <cell r="R1117">
            <v>497</v>
          </cell>
          <cell r="S1117">
            <v>0</v>
          </cell>
          <cell r="T1117" t="str">
            <v>2018- -15EI001-33-2188-21- -DAC</v>
          </cell>
        </row>
        <row r="1118">
          <cell r="A1118" t="str">
            <v>21</v>
          </cell>
          <cell r="B1118" t="str">
            <v>D</v>
          </cell>
          <cell r="C1118" t="str">
            <v>R</v>
          </cell>
          <cell r="D1118" t="str">
            <v>I</v>
          </cell>
          <cell r="E1118" t="str">
            <v xml:space="preserve"> </v>
          </cell>
          <cell r="F1118" t="str">
            <v>15EI001</v>
          </cell>
          <cell r="G1118" t="str">
            <v>33</v>
          </cell>
          <cell r="H1118" t="str">
            <v>2188</v>
          </cell>
          <cell r="I1118" t="str">
            <v>21</v>
          </cell>
          <cell r="J1118" t="str">
            <v xml:space="preserve"> </v>
          </cell>
          <cell r="K1118" t="str">
            <v>DAC</v>
          </cell>
          <cell r="L1118" t="str">
            <v>2017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27930</v>
          </cell>
          <cell r="S1118">
            <v>0</v>
          </cell>
          <cell r="T1118" t="str">
            <v>2018- -15EI001-33-2188-21- -DAC</v>
          </cell>
        </row>
        <row r="1119">
          <cell r="A1119" t="str">
            <v>21</v>
          </cell>
          <cell r="B1119" t="str">
            <v>D</v>
          </cell>
          <cell r="C1119" t="str">
            <v>R</v>
          </cell>
          <cell r="D1119" t="str">
            <v>I</v>
          </cell>
          <cell r="E1119" t="str">
            <v xml:space="preserve"> </v>
          </cell>
          <cell r="F1119" t="str">
            <v>15EI003</v>
          </cell>
          <cell r="G1119" t="str">
            <v>322</v>
          </cell>
          <cell r="H1119" t="str">
            <v>2161</v>
          </cell>
          <cell r="I1119" t="str">
            <v>21</v>
          </cell>
          <cell r="J1119" t="str">
            <v xml:space="preserve"> </v>
          </cell>
          <cell r="K1119" t="str">
            <v>MBA</v>
          </cell>
          <cell r="L1119" t="str">
            <v>2016</v>
          </cell>
          <cell r="M1119">
            <v>0</v>
          </cell>
          <cell r="N1119">
            <v>0</v>
          </cell>
          <cell r="O1119">
            <v>40580.17</v>
          </cell>
          <cell r="P1119">
            <v>40580.17</v>
          </cell>
          <cell r="Q1119">
            <v>0</v>
          </cell>
          <cell r="R1119">
            <v>39806.17</v>
          </cell>
          <cell r="S1119">
            <v>0</v>
          </cell>
          <cell r="T1119" t="str">
            <v>2018- -15EI003-322-2161-21- -MBA</v>
          </cell>
        </row>
        <row r="1120">
          <cell r="A1120" t="str">
            <v>21</v>
          </cell>
          <cell r="B1120" t="str">
            <v>D</v>
          </cell>
          <cell r="C1120" t="str">
            <v>R</v>
          </cell>
          <cell r="D1120" t="str">
            <v>I</v>
          </cell>
          <cell r="E1120" t="str">
            <v xml:space="preserve"> </v>
          </cell>
          <cell r="F1120" t="str">
            <v>15EI003</v>
          </cell>
          <cell r="G1120" t="str">
            <v>322</v>
          </cell>
          <cell r="H1120" t="str">
            <v>2161</v>
          </cell>
          <cell r="I1120" t="str">
            <v>21</v>
          </cell>
          <cell r="J1120" t="str">
            <v xml:space="preserve"> </v>
          </cell>
          <cell r="K1120" t="str">
            <v>MBA</v>
          </cell>
          <cell r="L1120" t="str">
            <v>2017</v>
          </cell>
          <cell r="M1120">
            <v>0</v>
          </cell>
          <cell r="N1120">
            <v>0</v>
          </cell>
          <cell r="O1120">
            <v>703.2</v>
          </cell>
          <cell r="P1120">
            <v>703.2</v>
          </cell>
          <cell r="Q1120">
            <v>0</v>
          </cell>
          <cell r="R1120">
            <v>3337.77</v>
          </cell>
          <cell r="S1120">
            <v>0</v>
          </cell>
          <cell r="T1120" t="str">
            <v>2018- -15EI003-322-2161-21- -MBA</v>
          </cell>
        </row>
        <row r="1121">
          <cell r="A1121" t="str">
            <v>21</v>
          </cell>
          <cell r="B1121" t="str">
            <v>D</v>
          </cell>
          <cell r="C1121" t="str">
            <v>R</v>
          </cell>
          <cell r="D1121" t="str">
            <v>I</v>
          </cell>
          <cell r="E1121" t="str">
            <v xml:space="preserve"> </v>
          </cell>
          <cell r="F1121" t="str">
            <v>15FA001</v>
          </cell>
          <cell r="G1121" t="str">
            <v>020</v>
          </cell>
          <cell r="H1121" t="str">
            <v>2183</v>
          </cell>
          <cell r="I1121" t="str">
            <v>21</v>
          </cell>
          <cell r="J1121" t="str">
            <v xml:space="preserve"> </v>
          </cell>
          <cell r="K1121" t="str">
            <v>DSI</v>
          </cell>
          <cell r="L1121" t="str">
            <v>2015</v>
          </cell>
          <cell r="M1121">
            <v>68750</v>
          </cell>
          <cell r="N1121">
            <v>0</v>
          </cell>
          <cell r="O1121">
            <v>0</v>
          </cell>
          <cell r="P1121">
            <v>68750</v>
          </cell>
          <cell r="Q1121">
            <v>0</v>
          </cell>
          <cell r="R1121">
            <v>40377.53</v>
          </cell>
          <cell r="S1121">
            <v>0</v>
          </cell>
          <cell r="T1121" t="str">
            <v>2018- -15FA001-020-2183-21- -DSI</v>
          </cell>
        </row>
        <row r="1122">
          <cell r="A1122" t="str">
            <v>21</v>
          </cell>
          <cell r="B1122" t="str">
            <v>D</v>
          </cell>
          <cell r="C1122" t="str">
            <v>R</v>
          </cell>
          <cell r="D1122" t="str">
            <v>I</v>
          </cell>
          <cell r="E1122" t="str">
            <v xml:space="preserve"> </v>
          </cell>
          <cell r="F1122" t="str">
            <v>15FA001</v>
          </cell>
          <cell r="G1122" t="str">
            <v>020</v>
          </cell>
          <cell r="H1122" t="str">
            <v>2183</v>
          </cell>
          <cell r="I1122" t="str">
            <v>21</v>
          </cell>
          <cell r="J1122" t="str">
            <v xml:space="preserve"> </v>
          </cell>
          <cell r="K1122" t="str">
            <v>DSI</v>
          </cell>
          <cell r="L1122" t="str">
            <v>2016</v>
          </cell>
          <cell r="M1122">
            <v>0</v>
          </cell>
          <cell r="N1122">
            <v>0</v>
          </cell>
          <cell r="O1122">
            <v>11214.2</v>
          </cell>
          <cell r="P1122">
            <v>11214.2</v>
          </cell>
          <cell r="Q1122">
            <v>0</v>
          </cell>
          <cell r="R1122">
            <v>11214.14</v>
          </cell>
          <cell r="S1122">
            <v>0</v>
          </cell>
          <cell r="T1122" t="str">
            <v>2018- -15FA001-020-2183-21- -DSI</v>
          </cell>
        </row>
        <row r="1123">
          <cell r="A1123" t="str">
            <v>21</v>
          </cell>
          <cell r="B1123" t="str">
            <v>D</v>
          </cell>
          <cell r="C1123" t="str">
            <v>R</v>
          </cell>
          <cell r="D1123" t="str">
            <v>I</v>
          </cell>
          <cell r="E1123" t="str">
            <v xml:space="preserve"> </v>
          </cell>
          <cell r="F1123" t="str">
            <v>15FA002</v>
          </cell>
          <cell r="G1123" t="str">
            <v>020</v>
          </cell>
          <cell r="H1123" t="str">
            <v>2183</v>
          </cell>
          <cell r="I1123" t="str">
            <v>21</v>
          </cell>
          <cell r="J1123" t="str">
            <v xml:space="preserve"> </v>
          </cell>
          <cell r="K1123" t="str">
            <v>DSI</v>
          </cell>
          <cell r="L1123" t="str">
            <v>2015</v>
          </cell>
          <cell r="M1123">
            <v>287170</v>
          </cell>
          <cell r="N1123">
            <v>0</v>
          </cell>
          <cell r="O1123">
            <v>0</v>
          </cell>
          <cell r="P1123">
            <v>207170</v>
          </cell>
          <cell r="Q1123">
            <v>0</v>
          </cell>
          <cell r="R1123">
            <v>90236.69</v>
          </cell>
          <cell r="S1123">
            <v>0</v>
          </cell>
          <cell r="T1123" t="str">
            <v>2018- -15FA002-020-2183-21- -DSI</v>
          </cell>
        </row>
        <row r="1124">
          <cell r="A1124" t="str">
            <v>21</v>
          </cell>
          <cell r="B1124" t="str">
            <v>D</v>
          </cell>
          <cell r="C1124" t="str">
            <v>R</v>
          </cell>
          <cell r="D1124" t="str">
            <v>I</v>
          </cell>
          <cell r="E1124" t="str">
            <v xml:space="preserve"> </v>
          </cell>
          <cell r="F1124" t="str">
            <v>15FA002</v>
          </cell>
          <cell r="G1124" t="str">
            <v>020</v>
          </cell>
          <cell r="H1124" t="str">
            <v>2183</v>
          </cell>
          <cell r="I1124" t="str">
            <v>21</v>
          </cell>
          <cell r="J1124" t="str">
            <v xml:space="preserve"> </v>
          </cell>
          <cell r="K1124" t="str">
            <v>DSI</v>
          </cell>
          <cell r="L1124" t="str">
            <v>2016</v>
          </cell>
          <cell r="M1124">
            <v>0</v>
          </cell>
          <cell r="N1124">
            <v>0</v>
          </cell>
          <cell r="O1124">
            <v>34809.75</v>
          </cell>
          <cell r="P1124">
            <v>34809.75</v>
          </cell>
          <cell r="Q1124">
            <v>0</v>
          </cell>
          <cell r="R1124">
            <v>34869.75</v>
          </cell>
          <cell r="S1124">
            <v>0</v>
          </cell>
          <cell r="T1124" t="str">
            <v>2018- -15FA002-020-2183-21- -DSI</v>
          </cell>
        </row>
        <row r="1125">
          <cell r="A1125" t="str">
            <v>21</v>
          </cell>
          <cell r="B1125" t="str">
            <v>D</v>
          </cell>
          <cell r="C1125" t="str">
            <v>R</v>
          </cell>
          <cell r="D1125" t="str">
            <v>I</v>
          </cell>
          <cell r="E1125" t="str">
            <v xml:space="preserve"> </v>
          </cell>
          <cell r="F1125" t="str">
            <v>15FA002</v>
          </cell>
          <cell r="G1125" t="str">
            <v>213</v>
          </cell>
          <cell r="H1125" t="str">
            <v>2183</v>
          </cell>
          <cell r="I1125" t="str">
            <v>21</v>
          </cell>
          <cell r="J1125" t="str">
            <v xml:space="preserve"> </v>
          </cell>
          <cell r="K1125" t="str">
            <v>DSI</v>
          </cell>
          <cell r="L1125" t="str">
            <v>2015</v>
          </cell>
          <cell r="M1125">
            <v>113920</v>
          </cell>
          <cell r="N1125">
            <v>0</v>
          </cell>
          <cell r="O1125">
            <v>0</v>
          </cell>
          <cell r="P1125">
            <v>73920</v>
          </cell>
          <cell r="Q1125">
            <v>0</v>
          </cell>
          <cell r="R1125">
            <v>58506.59</v>
          </cell>
          <cell r="S1125">
            <v>0</v>
          </cell>
          <cell r="T1125" t="str">
            <v>2018- -15FA002-213-2183-21- -DSI</v>
          </cell>
        </row>
        <row r="1126">
          <cell r="A1126" t="str">
            <v>21</v>
          </cell>
          <cell r="B1126" t="str">
            <v>D</v>
          </cell>
          <cell r="C1126" t="str">
            <v>R</v>
          </cell>
          <cell r="D1126" t="str">
            <v>I</v>
          </cell>
          <cell r="E1126" t="str">
            <v xml:space="preserve"> </v>
          </cell>
          <cell r="F1126" t="str">
            <v>15FA002</v>
          </cell>
          <cell r="G1126" t="str">
            <v>213</v>
          </cell>
          <cell r="H1126" t="str">
            <v>2183</v>
          </cell>
          <cell r="I1126" t="str">
            <v>21</v>
          </cell>
          <cell r="J1126" t="str">
            <v xml:space="preserve"> </v>
          </cell>
          <cell r="K1126" t="str">
            <v>DSI</v>
          </cell>
          <cell r="L1126" t="str">
            <v>2016</v>
          </cell>
          <cell r="M1126">
            <v>0</v>
          </cell>
          <cell r="N1126">
            <v>0</v>
          </cell>
          <cell r="O1126">
            <v>47841.279999999999</v>
          </cell>
          <cell r="P1126">
            <v>47841.279999999999</v>
          </cell>
          <cell r="Q1126">
            <v>0</v>
          </cell>
          <cell r="R1126">
            <v>47841.27</v>
          </cell>
          <cell r="S1126">
            <v>0</v>
          </cell>
          <cell r="T1126" t="str">
            <v>2018- -15FA002-213-2183-21- -DSI</v>
          </cell>
        </row>
        <row r="1127">
          <cell r="A1127" t="str">
            <v>21</v>
          </cell>
          <cell r="B1127" t="str">
            <v>D</v>
          </cell>
          <cell r="C1127" t="str">
            <v>R</v>
          </cell>
          <cell r="D1127" t="str">
            <v>I</v>
          </cell>
          <cell r="E1127" t="str">
            <v xml:space="preserve"> </v>
          </cell>
          <cell r="F1127" t="str">
            <v>15FA004</v>
          </cell>
          <cell r="G1127" t="str">
            <v>020</v>
          </cell>
          <cell r="H1127" t="str">
            <v>2183</v>
          </cell>
          <cell r="I1127" t="str">
            <v>21</v>
          </cell>
          <cell r="J1127" t="str">
            <v xml:space="preserve"> </v>
          </cell>
          <cell r="K1127" t="str">
            <v>DSI</v>
          </cell>
          <cell r="L1127" t="str">
            <v>2015</v>
          </cell>
          <cell r="M1127">
            <v>18500</v>
          </cell>
          <cell r="N1127">
            <v>0</v>
          </cell>
          <cell r="O1127">
            <v>0</v>
          </cell>
          <cell r="P1127">
            <v>18500</v>
          </cell>
          <cell r="Q1127">
            <v>0</v>
          </cell>
          <cell r="R1127">
            <v>0</v>
          </cell>
          <cell r="S1127">
            <v>0</v>
          </cell>
          <cell r="T1127" t="str">
            <v>2018- -15FA004-020-2183-21- -DSI</v>
          </cell>
        </row>
        <row r="1128">
          <cell r="A1128" t="str">
            <v>21</v>
          </cell>
          <cell r="B1128" t="str">
            <v>D</v>
          </cell>
          <cell r="C1128" t="str">
            <v>R</v>
          </cell>
          <cell r="D1128" t="str">
            <v>I</v>
          </cell>
          <cell r="E1128" t="str">
            <v xml:space="preserve"> </v>
          </cell>
          <cell r="F1128" t="str">
            <v>15FA004</v>
          </cell>
          <cell r="G1128" t="str">
            <v>020</v>
          </cell>
          <cell r="H1128" t="str">
            <v>2183</v>
          </cell>
          <cell r="I1128" t="str">
            <v>21</v>
          </cell>
          <cell r="J1128" t="str">
            <v xml:space="preserve"> </v>
          </cell>
          <cell r="K1128" t="str">
            <v>DSI</v>
          </cell>
          <cell r="L1128" t="str">
            <v>2016</v>
          </cell>
          <cell r="M1128">
            <v>0</v>
          </cell>
          <cell r="N1128">
            <v>0</v>
          </cell>
          <cell r="O1128">
            <v>20446.8</v>
          </cell>
          <cell r="P1128">
            <v>20446.8</v>
          </cell>
          <cell r="Q1128">
            <v>0</v>
          </cell>
          <cell r="R1128">
            <v>20446.8</v>
          </cell>
          <cell r="S1128">
            <v>0</v>
          </cell>
          <cell r="T1128" t="str">
            <v>2018- -15FA004-020-2183-21- -DSI</v>
          </cell>
        </row>
        <row r="1129">
          <cell r="A1129" t="str">
            <v>21</v>
          </cell>
          <cell r="B1129" t="str">
            <v>D</v>
          </cell>
          <cell r="C1129" t="str">
            <v>R</v>
          </cell>
          <cell r="D1129" t="str">
            <v>I</v>
          </cell>
          <cell r="E1129" t="str">
            <v xml:space="preserve"> </v>
          </cell>
          <cell r="F1129" t="str">
            <v>15JJ002</v>
          </cell>
          <cell r="G1129" t="str">
            <v>324</v>
          </cell>
          <cell r="H1129" t="str">
            <v>2188</v>
          </cell>
          <cell r="I1129" t="str">
            <v>21</v>
          </cell>
          <cell r="J1129" t="str">
            <v xml:space="preserve"> </v>
          </cell>
          <cell r="K1129" t="str">
            <v>CEL</v>
          </cell>
          <cell r="L1129" t="str">
            <v>2015</v>
          </cell>
          <cell r="M1129">
            <v>300000</v>
          </cell>
          <cell r="N1129">
            <v>0</v>
          </cell>
          <cell r="O1129">
            <v>0</v>
          </cell>
          <cell r="P1129">
            <v>300000</v>
          </cell>
          <cell r="Q1129">
            <v>0</v>
          </cell>
          <cell r="R1129">
            <v>308935.03000000003</v>
          </cell>
          <cell r="S1129">
            <v>0</v>
          </cell>
          <cell r="T1129" t="str">
            <v>2018- -15JJ002-324-2188-21- -CEL</v>
          </cell>
        </row>
        <row r="1130">
          <cell r="A1130" t="str">
            <v>21</v>
          </cell>
          <cell r="B1130" t="str">
            <v>D</v>
          </cell>
          <cell r="C1130" t="str">
            <v>R</v>
          </cell>
          <cell r="D1130" t="str">
            <v>I</v>
          </cell>
          <cell r="E1130" t="str">
            <v xml:space="preserve"> </v>
          </cell>
          <cell r="F1130" t="str">
            <v>15JM003</v>
          </cell>
          <cell r="G1130" t="str">
            <v>821</v>
          </cell>
          <cell r="H1130" t="str">
            <v>2183</v>
          </cell>
          <cell r="I1130" t="str">
            <v>21</v>
          </cell>
          <cell r="J1130" t="str">
            <v xml:space="preserve"> </v>
          </cell>
          <cell r="K1130" t="str">
            <v>EXTE</v>
          </cell>
          <cell r="L1130" t="str">
            <v>2015</v>
          </cell>
          <cell r="M1130">
            <v>28000</v>
          </cell>
          <cell r="N1130">
            <v>0</v>
          </cell>
          <cell r="O1130">
            <v>0</v>
          </cell>
          <cell r="P1130">
            <v>28000</v>
          </cell>
          <cell r="Q1130">
            <v>0</v>
          </cell>
          <cell r="R1130">
            <v>0</v>
          </cell>
          <cell r="S1130">
            <v>0</v>
          </cell>
          <cell r="T1130" t="str">
            <v>2018- -15JM003-821-2183-21- -EXTE</v>
          </cell>
        </row>
        <row r="1131">
          <cell r="A1131" t="str">
            <v>21</v>
          </cell>
          <cell r="B1131" t="str">
            <v>D</v>
          </cell>
          <cell r="C1131" t="str">
            <v>R</v>
          </cell>
          <cell r="D1131" t="str">
            <v>I</v>
          </cell>
          <cell r="E1131" t="str">
            <v xml:space="preserve"> </v>
          </cell>
          <cell r="F1131" t="str">
            <v>15JM003</v>
          </cell>
          <cell r="G1131" t="str">
            <v>821</v>
          </cell>
          <cell r="H1131" t="str">
            <v>2183</v>
          </cell>
          <cell r="I1131" t="str">
            <v>21</v>
          </cell>
          <cell r="J1131" t="str">
            <v xml:space="preserve"> </v>
          </cell>
          <cell r="K1131" t="str">
            <v>EXTE</v>
          </cell>
          <cell r="L1131" t="str">
            <v>2016</v>
          </cell>
          <cell r="M1131">
            <v>0</v>
          </cell>
          <cell r="N1131">
            <v>0</v>
          </cell>
          <cell r="O1131">
            <v>27465.79</v>
          </cell>
          <cell r="P1131">
            <v>27465.79</v>
          </cell>
          <cell r="Q1131">
            <v>0</v>
          </cell>
          <cell r="R1131">
            <v>27465.79</v>
          </cell>
          <cell r="S1131">
            <v>0</v>
          </cell>
          <cell r="T1131" t="str">
            <v>2018- -15JM003-821-2183-21- -EXTE</v>
          </cell>
        </row>
        <row r="1132">
          <cell r="A1132" t="str">
            <v>21</v>
          </cell>
          <cell r="B1132" t="str">
            <v>D</v>
          </cell>
          <cell r="C1132" t="str">
            <v>R</v>
          </cell>
          <cell r="D1132" t="str">
            <v>I</v>
          </cell>
          <cell r="E1132" t="str">
            <v xml:space="preserve"> </v>
          </cell>
          <cell r="F1132" t="str">
            <v>15JO001</v>
          </cell>
          <cell r="G1132" t="str">
            <v>824</v>
          </cell>
          <cell r="H1132" t="str">
            <v>2145</v>
          </cell>
          <cell r="I1132" t="str">
            <v>21</v>
          </cell>
          <cell r="J1132" t="str">
            <v xml:space="preserve"> </v>
          </cell>
          <cell r="K1132" t="str">
            <v>EXTE</v>
          </cell>
          <cell r="L1132" t="str">
            <v>2015</v>
          </cell>
          <cell r="M1132">
            <v>0</v>
          </cell>
          <cell r="N1132">
            <v>9300</v>
          </cell>
          <cell r="O1132">
            <v>0</v>
          </cell>
          <cell r="P1132">
            <v>9300</v>
          </cell>
          <cell r="Q1132">
            <v>0</v>
          </cell>
          <cell r="R1132">
            <v>12696.77</v>
          </cell>
          <cell r="S1132">
            <v>0</v>
          </cell>
          <cell r="T1132" t="str">
            <v>2018- -15JO001-824-2145-21- -EXTE</v>
          </cell>
        </row>
        <row r="1133">
          <cell r="A1133" t="str">
            <v>21</v>
          </cell>
          <cell r="B1133" t="str">
            <v>D</v>
          </cell>
          <cell r="C1133" t="str">
            <v>R</v>
          </cell>
          <cell r="D1133" t="str">
            <v>I</v>
          </cell>
          <cell r="E1133" t="str">
            <v xml:space="preserve"> </v>
          </cell>
          <cell r="F1133" t="str">
            <v>15JO001</v>
          </cell>
          <cell r="G1133" t="str">
            <v>824</v>
          </cell>
          <cell r="H1133" t="str">
            <v>2145</v>
          </cell>
          <cell r="I1133" t="str">
            <v>21</v>
          </cell>
          <cell r="J1133" t="str">
            <v xml:space="preserve"> </v>
          </cell>
          <cell r="K1133" t="str">
            <v>EXTE</v>
          </cell>
          <cell r="L1133" t="str">
            <v>2016</v>
          </cell>
          <cell r="M1133">
            <v>0</v>
          </cell>
          <cell r="N1133">
            <v>0</v>
          </cell>
          <cell r="O1133">
            <v>15488.12</v>
          </cell>
          <cell r="P1133">
            <v>15488.12</v>
          </cell>
          <cell r="Q1133">
            <v>0</v>
          </cell>
          <cell r="R1133">
            <v>15548.82</v>
          </cell>
          <cell r="S1133">
            <v>0</v>
          </cell>
          <cell r="T1133" t="str">
            <v>2018- -15JO001-824-2145-21- -EXTE</v>
          </cell>
        </row>
        <row r="1134">
          <cell r="A1134" t="str">
            <v>21</v>
          </cell>
          <cell r="B1134" t="str">
            <v>D</v>
          </cell>
          <cell r="C1134" t="str">
            <v>R</v>
          </cell>
          <cell r="D1134" t="str">
            <v>I</v>
          </cell>
          <cell r="E1134" t="str">
            <v xml:space="preserve"> </v>
          </cell>
          <cell r="F1134" t="str">
            <v>15JQ004</v>
          </cell>
          <cell r="G1134" t="str">
            <v>821</v>
          </cell>
          <cell r="H1134" t="str">
            <v>2188</v>
          </cell>
          <cell r="I1134" t="str">
            <v>21</v>
          </cell>
          <cell r="J1134" t="str">
            <v xml:space="preserve"> </v>
          </cell>
          <cell r="K1134" t="str">
            <v>EXTE</v>
          </cell>
          <cell r="L1134" t="str">
            <v>2015</v>
          </cell>
          <cell r="M1134">
            <v>0</v>
          </cell>
          <cell r="N1134">
            <v>4000</v>
          </cell>
          <cell r="O1134">
            <v>0</v>
          </cell>
          <cell r="P1134">
            <v>4000</v>
          </cell>
          <cell r="Q1134">
            <v>0</v>
          </cell>
          <cell r="R1134">
            <v>3438</v>
          </cell>
          <cell r="S1134">
            <v>0</v>
          </cell>
          <cell r="T1134" t="str">
            <v>2018- -15JQ004-821-2188-21- -EXTE</v>
          </cell>
        </row>
        <row r="1135">
          <cell r="A1135" t="str">
            <v>21</v>
          </cell>
          <cell r="B1135" t="str">
            <v>D</v>
          </cell>
          <cell r="C1135" t="str">
            <v>R</v>
          </cell>
          <cell r="D1135" t="str">
            <v>I</v>
          </cell>
          <cell r="E1135" t="str">
            <v xml:space="preserve"> </v>
          </cell>
          <cell r="F1135" t="str">
            <v>15JR001</v>
          </cell>
          <cell r="G1135" t="str">
            <v>824</v>
          </cell>
          <cell r="H1135" t="str">
            <v>2138</v>
          </cell>
          <cell r="I1135" t="str">
            <v>21</v>
          </cell>
          <cell r="J1135" t="str">
            <v xml:space="preserve"> </v>
          </cell>
          <cell r="K1135" t="str">
            <v>FONC</v>
          </cell>
          <cell r="L1135" t="str">
            <v>2015</v>
          </cell>
          <cell r="M1135">
            <v>600000</v>
          </cell>
          <cell r="N1135">
            <v>0</v>
          </cell>
          <cell r="O1135">
            <v>0</v>
          </cell>
          <cell r="P1135">
            <v>600000</v>
          </cell>
          <cell r="Q1135">
            <v>0</v>
          </cell>
          <cell r="R1135">
            <v>378200</v>
          </cell>
          <cell r="S1135">
            <v>0</v>
          </cell>
          <cell r="T1135" t="str">
            <v>2018- -15JR001-824-2138-21- -FONC</v>
          </cell>
        </row>
        <row r="1136">
          <cell r="A1136" t="str">
            <v>21</v>
          </cell>
          <cell r="B1136" t="str">
            <v>D</v>
          </cell>
          <cell r="C1136" t="str">
            <v>R</v>
          </cell>
          <cell r="D1136" t="str">
            <v>I</v>
          </cell>
          <cell r="E1136" t="str">
            <v xml:space="preserve"> </v>
          </cell>
          <cell r="F1136" t="str">
            <v>15JR001</v>
          </cell>
          <cell r="G1136" t="str">
            <v>824</v>
          </cell>
          <cell r="H1136" t="str">
            <v>2138</v>
          </cell>
          <cell r="I1136" t="str">
            <v>21</v>
          </cell>
          <cell r="J1136" t="str">
            <v xml:space="preserve"> </v>
          </cell>
          <cell r="K1136" t="str">
            <v>FONC</v>
          </cell>
          <cell r="L1136" t="str">
            <v>2016</v>
          </cell>
          <cell r="M1136">
            <v>0</v>
          </cell>
          <cell r="N1136">
            <v>0</v>
          </cell>
          <cell r="O1136">
            <v>91542.44</v>
          </cell>
          <cell r="P1136">
            <v>91542.44</v>
          </cell>
          <cell r="Q1136">
            <v>0</v>
          </cell>
          <cell r="R1136">
            <v>88539.89</v>
          </cell>
          <cell r="S1136">
            <v>0</v>
          </cell>
          <cell r="T1136" t="str">
            <v>2018- -15JR001-824-2138-21- -FONC</v>
          </cell>
        </row>
        <row r="1137">
          <cell r="A1137" t="str">
            <v>21</v>
          </cell>
          <cell r="B1137" t="str">
            <v>D</v>
          </cell>
          <cell r="C1137" t="str">
            <v>R</v>
          </cell>
          <cell r="D1137" t="str">
            <v>I</v>
          </cell>
          <cell r="E1137" t="str">
            <v xml:space="preserve"> </v>
          </cell>
          <cell r="F1137" t="str">
            <v>15JR001</v>
          </cell>
          <cell r="G1137" t="str">
            <v>824</v>
          </cell>
          <cell r="H1137" t="str">
            <v>2138</v>
          </cell>
          <cell r="I1137" t="str">
            <v>21</v>
          </cell>
          <cell r="J1137" t="str">
            <v xml:space="preserve"> </v>
          </cell>
          <cell r="K1137" t="str">
            <v>FONC</v>
          </cell>
          <cell r="L1137" t="str">
            <v>2017</v>
          </cell>
          <cell r="M1137">
            <v>0</v>
          </cell>
          <cell r="N1137">
            <v>0</v>
          </cell>
          <cell r="O1137">
            <v>2301</v>
          </cell>
          <cell r="P1137">
            <v>2301</v>
          </cell>
          <cell r="Q1137">
            <v>0</v>
          </cell>
          <cell r="R1137">
            <v>0</v>
          </cell>
          <cell r="S1137">
            <v>0</v>
          </cell>
          <cell r="T1137" t="str">
            <v>2018- -15JR001-824-2138-21- -FONC</v>
          </cell>
        </row>
        <row r="1138">
          <cell r="A1138" t="str">
            <v>21</v>
          </cell>
          <cell r="B1138" t="str">
            <v>D</v>
          </cell>
          <cell r="C1138" t="str">
            <v>R</v>
          </cell>
          <cell r="D1138" t="str">
            <v>I</v>
          </cell>
          <cell r="E1138" t="str">
            <v xml:space="preserve"> </v>
          </cell>
          <cell r="F1138" t="str">
            <v>15JR001</v>
          </cell>
          <cell r="G1138" t="str">
            <v>824</v>
          </cell>
          <cell r="H1138" t="str">
            <v>2138</v>
          </cell>
          <cell r="I1138" t="str">
            <v>21</v>
          </cell>
          <cell r="J1138" t="str">
            <v xml:space="preserve"> </v>
          </cell>
          <cell r="K1138" t="str">
            <v>FONC</v>
          </cell>
          <cell r="L1138" t="str">
            <v>2018</v>
          </cell>
          <cell r="M1138">
            <v>0</v>
          </cell>
          <cell r="N1138">
            <v>0</v>
          </cell>
          <cell r="O1138">
            <v>1500</v>
          </cell>
          <cell r="P1138">
            <v>1500</v>
          </cell>
          <cell r="Q1138">
            <v>0</v>
          </cell>
          <cell r="R1138">
            <v>722.48</v>
          </cell>
          <cell r="S1138">
            <v>763.32</v>
          </cell>
          <cell r="T1138" t="str">
            <v>2018- -15JR001-824-2138-21- -FONC</v>
          </cell>
        </row>
        <row r="1139">
          <cell r="A1139" t="str">
            <v>21</v>
          </cell>
          <cell r="B1139" t="str">
            <v>D</v>
          </cell>
          <cell r="C1139" t="str">
            <v>R</v>
          </cell>
          <cell r="D1139" t="str">
            <v>I</v>
          </cell>
          <cell r="E1139" t="str">
            <v xml:space="preserve"> </v>
          </cell>
          <cell r="F1139" t="str">
            <v>15SP001</v>
          </cell>
          <cell r="G1139" t="str">
            <v>412</v>
          </cell>
          <cell r="H1139" t="str">
            <v>2188</v>
          </cell>
          <cell r="I1139" t="str">
            <v>21</v>
          </cell>
          <cell r="J1139" t="str">
            <v xml:space="preserve"> </v>
          </cell>
          <cell r="K1139" t="str">
            <v>BATI</v>
          </cell>
          <cell r="L1139" t="str">
            <v>2016</v>
          </cell>
          <cell r="M1139">
            <v>0</v>
          </cell>
          <cell r="N1139">
            <v>0</v>
          </cell>
          <cell r="O1139">
            <v>57700</v>
          </cell>
          <cell r="P1139">
            <v>57700</v>
          </cell>
          <cell r="Q1139">
            <v>0</v>
          </cell>
          <cell r="R1139">
            <v>57629.02</v>
          </cell>
          <cell r="S1139">
            <v>0</v>
          </cell>
          <cell r="T1139" t="str">
            <v>2018- -15SP001-412-2188-21- -BATI</v>
          </cell>
        </row>
        <row r="1140">
          <cell r="A1140" t="str">
            <v>21</v>
          </cell>
          <cell r="B1140" t="str">
            <v>D</v>
          </cell>
          <cell r="C1140" t="str">
            <v>R</v>
          </cell>
          <cell r="D1140" t="str">
            <v>I</v>
          </cell>
          <cell r="E1140" t="str">
            <v xml:space="preserve"> </v>
          </cell>
          <cell r="F1140" t="str">
            <v>16AD002</v>
          </cell>
          <cell r="G1140" t="str">
            <v>824</v>
          </cell>
          <cell r="H1140" t="str">
            <v>2188</v>
          </cell>
          <cell r="I1140" t="str">
            <v>21</v>
          </cell>
          <cell r="J1140" t="str">
            <v xml:space="preserve"> </v>
          </cell>
          <cell r="K1140" t="str">
            <v>BATI</v>
          </cell>
          <cell r="L1140" t="str">
            <v>2016</v>
          </cell>
          <cell r="M1140">
            <v>12000</v>
          </cell>
          <cell r="N1140">
            <v>0</v>
          </cell>
          <cell r="O1140">
            <v>0</v>
          </cell>
          <cell r="P1140">
            <v>12000</v>
          </cell>
          <cell r="Q1140">
            <v>0</v>
          </cell>
          <cell r="R1140">
            <v>0</v>
          </cell>
          <cell r="S1140">
            <v>0</v>
          </cell>
          <cell r="T1140" t="str">
            <v>2018- -16AD002-824-2188-21- -BATI</v>
          </cell>
        </row>
        <row r="1141">
          <cell r="A1141" t="str">
            <v>21</v>
          </cell>
          <cell r="B1141" t="str">
            <v>D</v>
          </cell>
          <cell r="C1141" t="str">
            <v>R</v>
          </cell>
          <cell r="D1141" t="str">
            <v>I</v>
          </cell>
          <cell r="E1141" t="str">
            <v xml:space="preserve"> </v>
          </cell>
          <cell r="F1141" t="str">
            <v>16AD002</v>
          </cell>
          <cell r="G1141" t="str">
            <v>824</v>
          </cell>
          <cell r="H1141" t="str">
            <v>2188</v>
          </cell>
          <cell r="I1141" t="str">
            <v>21</v>
          </cell>
          <cell r="J1141" t="str">
            <v xml:space="preserve"> </v>
          </cell>
          <cell r="K1141" t="str">
            <v>BATI</v>
          </cell>
          <cell r="L1141" t="str">
            <v>2017</v>
          </cell>
          <cell r="M1141">
            <v>0</v>
          </cell>
          <cell r="N1141">
            <v>0</v>
          </cell>
          <cell r="O1141">
            <v>13305.01</v>
          </cell>
          <cell r="P1141">
            <v>13305.01</v>
          </cell>
          <cell r="Q1141">
            <v>0</v>
          </cell>
          <cell r="R1141">
            <v>13265.71</v>
          </cell>
          <cell r="S1141">
            <v>0</v>
          </cell>
          <cell r="T1141" t="str">
            <v>2018- -16AD002-824-2188-21- -BATI</v>
          </cell>
        </row>
        <row r="1142">
          <cell r="A1142" t="str">
            <v>21</v>
          </cell>
          <cell r="B1142" t="str">
            <v>D</v>
          </cell>
          <cell r="C1142" t="str">
            <v>R</v>
          </cell>
          <cell r="D1142" t="str">
            <v>I</v>
          </cell>
          <cell r="E1142" t="str">
            <v xml:space="preserve"> </v>
          </cell>
          <cell r="F1142" t="str">
            <v>16AI004</v>
          </cell>
          <cell r="G1142" t="str">
            <v>020</v>
          </cell>
          <cell r="H1142" t="str">
            <v>2188</v>
          </cell>
          <cell r="I1142" t="str">
            <v>21</v>
          </cell>
          <cell r="J1142" t="str">
            <v xml:space="preserve"> </v>
          </cell>
          <cell r="K1142" t="str">
            <v>BATI</v>
          </cell>
          <cell r="L1142" t="str">
            <v>2016</v>
          </cell>
          <cell r="M1142">
            <v>15000</v>
          </cell>
          <cell r="N1142">
            <v>0</v>
          </cell>
          <cell r="O1142">
            <v>0</v>
          </cell>
          <cell r="P1142">
            <v>15000</v>
          </cell>
          <cell r="Q1142">
            <v>0</v>
          </cell>
          <cell r="R1142">
            <v>911.33</v>
          </cell>
          <cell r="S1142">
            <v>0</v>
          </cell>
          <cell r="T1142" t="str">
            <v>2018- -16AI004-020-2188-21- -BATI</v>
          </cell>
        </row>
        <row r="1143">
          <cell r="A1143" t="str">
            <v>21</v>
          </cell>
          <cell r="B1143" t="str">
            <v>D</v>
          </cell>
          <cell r="C1143" t="str">
            <v>R</v>
          </cell>
          <cell r="D1143" t="str">
            <v>I</v>
          </cell>
          <cell r="E1143" t="str">
            <v xml:space="preserve"> </v>
          </cell>
          <cell r="F1143" t="str">
            <v>16AI004</v>
          </cell>
          <cell r="G1143" t="str">
            <v>020</v>
          </cell>
          <cell r="H1143" t="str">
            <v>2188</v>
          </cell>
          <cell r="I1143" t="str">
            <v>21</v>
          </cell>
          <cell r="J1143" t="str">
            <v xml:space="preserve"> </v>
          </cell>
          <cell r="K1143" t="str">
            <v>BATI</v>
          </cell>
          <cell r="L1143" t="str">
            <v>2017</v>
          </cell>
          <cell r="M1143">
            <v>0</v>
          </cell>
          <cell r="N1143">
            <v>0</v>
          </cell>
          <cell r="O1143">
            <v>107.4</v>
          </cell>
          <cell r="P1143">
            <v>107.4</v>
          </cell>
          <cell r="Q1143">
            <v>0</v>
          </cell>
          <cell r="R1143">
            <v>45.96</v>
          </cell>
          <cell r="S1143">
            <v>0</v>
          </cell>
          <cell r="T1143" t="str">
            <v>2018- -16AI004-020-2188-21- -BATI</v>
          </cell>
        </row>
        <row r="1144">
          <cell r="A1144" t="str">
            <v>21</v>
          </cell>
          <cell r="B1144" t="str">
            <v>D</v>
          </cell>
          <cell r="C1144" t="str">
            <v>R</v>
          </cell>
          <cell r="D1144" t="str">
            <v>I</v>
          </cell>
          <cell r="E1144" t="str">
            <v xml:space="preserve"> </v>
          </cell>
          <cell r="F1144" t="str">
            <v>16AI004</v>
          </cell>
          <cell r="G1144" t="str">
            <v>211</v>
          </cell>
          <cell r="H1144" t="str">
            <v>2188</v>
          </cell>
          <cell r="I1144" t="str">
            <v>21</v>
          </cell>
          <cell r="J1144" t="str">
            <v xml:space="preserve"> </v>
          </cell>
          <cell r="K1144" t="str">
            <v>BATI</v>
          </cell>
          <cell r="L1144" t="str">
            <v>2017</v>
          </cell>
          <cell r="M1144">
            <v>0</v>
          </cell>
          <cell r="N1144">
            <v>0</v>
          </cell>
          <cell r="O1144">
            <v>54.1</v>
          </cell>
          <cell r="P1144">
            <v>54.1</v>
          </cell>
          <cell r="Q1144">
            <v>0</v>
          </cell>
          <cell r="R1144">
            <v>0</v>
          </cell>
          <cell r="S1144">
            <v>0</v>
          </cell>
          <cell r="T1144" t="str">
            <v>2018- -16AI004-211-2188-21- -BATI</v>
          </cell>
        </row>
        <row r="1145">
          <cell r="A1145" t="str">
            <v>21</v>
          </cell>
          <cell r="B1145" t="str">
            <v>D</v>
          </cell>
          <cell r="C1145" t="str">
            <v>R</v>
          </cell>
          <cell r="D1145" t="str">
            <v>I</v>
          </cell>
          <cell r="E1145" t="str">
            <v xml:space="preserve"> </v>
          </cell>
          <cell r="F1145" t="str">
            <v>16AI004</v>
          </cell>
          <cell r="G1145" t="str">
            <v>212</v>
          </cell>
          <cell r="H1145" t="str">
            <v>2188</v>
          </cell>
          <cell r="I1145" t="str">
            <v>21</v>
          </cell>
          <cell r="J1145" t="str">
            <v xml:space="preserve"> </v>
          </cell>
          <cell r="K1145" t="str">
            <v>BATI</v>
          </cell>
          <cell r="L1145" t="str">
            <v>2017</v>
          </cell>
          <cell r="M1145">
            <v>0</v>
          </cell>
          <cell r="N1145">
            <v>0</v>
          </cell>
          <cell r="O1145">
            <v>91.92</v>
          </cell>
          <cell r="P1145">
            <v>91.92</v>
          </cell>
          <cell r="Q1145">
            <v>0</v>
          </cell>
          <cell r="R1145">
            <v>91.92</v>
          </cell>
          <cell r="S1145">
            <v>0</v>
          </cell>
          <cell r="T1145" t="str">
            <v>2018- -16AI004-212-2188-21- -BATI</v>
          </cell>
        </row>
        <row r="1146">
          <cell r="A1146" t="str">
            <v>21</v>
          </cell>
          <cell r="B1146" t="str">
            <v>D</v>
          </cell>
          <cell r="C1146" t="str">
            <v>R</v>
          </cell>
          <cell r="D1146" t="str">
            <v>I</v>
          </cell>
          <cell r="E1146" t="str">
            <v xml:space="preserve"> </v>
          </cell>
          <cell r="F1146" t="str">
            <v>16AI004</v>
          </cell>
          <cell r="G1146" t="str">
            <v>213</v>
          </cell>
          <cell r="H1146" t="str">
            <v>2188</v>
          </cell>
          <cell r="I1146" t="str">
            <v>21</v>
          </cell>
          <cell r="J1146" t="str">
            <v xml:space="preserve"> </v>
          </cell>
          <cell r="K1146" t="str">
            <v>BATI</v>
          </cell>
          <cell r="L1146" t="str">
            <v>2016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962.72</v>
          </cell>
          <cell r="S1146">
            <v>0</v>
          </cell>
          <cell r="T1146" t="str">
            <v>2018- -16AI004-213-2188-21- -BATI</v>
          </cell>
        </row>
        <row r="1147">
          <cell r="A1147" t="str">
            <v>21</v>
          </cell>
          <cell r="B1147" t="str">
            <v>D</v>
          </cell>
          <cell r="C1147" t="str">
            <v>R</v>
          </cell>
          <cell r="D1147" t="str">
            <v>I</v>
          </cell>
          <cell r="E1147" t="str">
            <v xml:space="preserve"> </v>
          </cell>
          <cell r="F1147" t="str">
            <v>16AI004</v>
          </cell>
          <cell r="G1147" t="str">
            <v>213</v>
          </cell>
          <cell r="H1147" t="str">
            <v>2188</v>
          </cell>
          <cell r="I1147" t="str">
            <v>21</v>
          </cell>
          <cell r="J1147" t="str">
            <v xml:space="preserve"> </v>
          </cell>
          <cell r="K1147" t="str">
            <v>BATI</v>
          </cell>
          <cell r="L1147" t="str">
            <v>2017</v>
          </cell>
          <cell r="M1147">
            <v>0</v>
          </cell>
          <cell r="N1147">
            <v>0</v>
          </cell>
          <cell r="O1147">
            <v>61.92</v>
          </cell>
          <cell r="P1147">
            <v>61.92</v>
          </cell>
          <cell r="Q1147">
            <v>0</v>
          </cell>
          <cell r="R1147">
            <v>61.92</v>
          </cell>
          <cell r="S1147">
            <v>0</v>
          </cell>
          <cell r="T1147" t="str">
            <v>2018- -16AI004-213-2188-21- -BATI</v>
          </cell>
        </row>
        <row r="1148">
          <cell r="A1148" t="str">
            <v>21</v>
          </cell>
          <cell r="B1148" t="str">
            <v>D</v>
          </cell>
          <cell r="C1148" t="str">
            <v>R</v>
          </cell>
          <cell r="D1148" t="str">
            <v>I</v>
          </cell>
          <cell r="E1148" t="str">
            <v xml:space="preserve"> </v>
          </cell>
          <cell r="F1148" t="str">
            <v>16AI004</v>
          </cell>
          <cell r="G1148" t="str">
            <v>313</v>
          </cell>
          <cell r="H1148" t="str">
            <v>2188</v>
          </cell>
          <cell r="I1148" t="str">
            <v>21</v>
          </cell>
          <cell r="J1148" t="str">
            <v xml:space="preserve"> </v>
          </cell>
          <cell r="K1148" t="str">
            <v>BATI</v>
          </cell>
          <cell r="L1148" t="str">
            <v>2016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57.72</v>
          </cell>
          <cell r="S1148">
            <v>0</v>
          </cell>
          <cell r="T1148" t="str">
            <v>2018- -16AI004-313-2188-21- -BATI</v>
          </cell>
        </row>
        <row r="1149">
          <cell r="A1149" t="str">
            <v>21</v>
          </cell>
          <cell r="B1149" t="str">
            <v>D</v>
          </cell>
          <cell r="C1149" t="str">
            <v>R</v>
          </cell>
          <cell r="D1149" t="str">
            <v>I</v>
          </cell>
          <cell r="E1149" t="str">
            <v xml:space="preserve"> </v>
          </cell>
          <cell r="F1149" t="str">
            <v>16AI004</v>
          </cell>
          <cell r="G1149" t="str">
            <v>324</v>
          </cell>
          <cell r="H1149" t="str">
            <v>2188</v>
          </cell>
          <cell r="I1149" t="str">
            <v>21</v>
          </cell>
          <cell r="J1149" t="str">
            <v xml:space="preserve"> </v>
          </cell>
          <cell r="K1149" t="str">
            <v>BATI</v>
          </cell>
          <cell r="L1149" t="str">
            <v>2017</v>
          </cell>
          <cell r="M1149">
            <v>0</v>
          </cell>
          <cell r="N1149">
            <v>0</v>
          </cell>
          <cell r="O1149">
            <v>809.86</v>
          </cell>
          <cell r="P1149">
            <v>809.86</v>
          </cell>
          <cell r="Q1149">
            <v>0</v>
          </cell>
          <cell r="R1149">
            <v>649.91999999999996</v>
          </cell>
          <cell r="S1149">
            <v>0</v>
          </cell>
          <cell r="T1149" t="str">
            <v>2018- -16AI004-324-2188-21- -BATI</v>
          </cell>
        </row>
        <row r="1150">
          <cell r="A1150" t="str">
            <v>21</v>
          </cell>
          <cell r="B1150" t="str">
            <v>D</v>
          </cell>
          <cell r="C1150" t="str">
            <v>R</v>
          </cell>
          <cell r="D1150" t="str">
            <v>I</v>
          </cell>
          <cell r="E1150" t="str">
            <v xml:space="preserve"> </v>
          </cell>
          <cell r="F1150" t="str">
            <v>16AI004</v>
          </cell>
          <cell r="G1150" t="str">
            <v>40</v>
          </cell>
          <cell r="H1150" t="str">
            <v>2188</v>
          </cell>
          <cell r="I1150" t="str">
            <v>21</v>
          </cell>
          <cell r="J1150" t="str">
            <v xml:space="preserve"> </v>
          </cell>
          <cell r="K1150" t="str">
            <v>BATI</v>
          </cell>
          <cell r="L1150" t="str">
            <v>2017</v>
          </cell>
          <cell r="M1150">
            <v>0</v>
          </cell>
          <cell r="N1150">
            <v>0</v>
          </cell>
          <cell r="O1150">
            <v>362.88</v>
          </cell>
          <cell r="P1150">
            <v>362.88</v>
          </cell>
          <cell r="Q1150">
            <v>0</v>
          </cell>
          <cell r="R1150">
            <v>112.08</v>
          </cell>
          <cell r="S1150">
            <v>0</v>
          </cell>
          <cell r="T1150" t="str">
            <v>2018- -16AI004-40-2188-21- -BATI</v>
          </cell>
        </row>
        <row r="1151">
          <cell r="A1151" t="str">
            <v>21</v>
          </cell>
          <cell r="B1151" t="str">
            <v>D</v>
          </cell>
          <cell r="C1151" t="str">
            <v>R</v>
          </cell>
          <cell r="D1151" t="str">
            <v>I</v>
          </cell>
          <cell r="E1151" t="str">
            <v xml:space="preserve"> </v>
          </cell>
          <cell r="F1151" t="str">
            <v>16AI004</v>
          </cell>
          <cell r="G1151" t="str">
            <v>411</v>
          </cell>
          <cell r="H1151" t="str">
            <v>2188</v>
          </cell>
          <cell r="I1151" t="str">
            <v>21</v>
          </cell>
          <cell r="J1151" t="str">
            <v xml:space="preserve"> </v>
          </cell>
          <cell r="K1151" t="str">
            <v>BATI</v>
          </cell>
          <cell r="L1151" t="str">
            <v>2016</v>
          </cell>
          <cell r="M1151">
            <v>0</v>
          </cell>
          <cell r="N1151">
            <v>0</v>
          </cell>
          <cell r="O1151">
            <v>0</v>
          </cell>
          <cell r="P1151">
            <v>0</v>
          </cell>
          <cell r="Q1151">
            <v>0</v>
          </cell>
          <cell r="R1151">
            <v>385.66</v>
          </cell>
          <cell r="S1151">
            <v>0</v>
          </cell>
          <cell r="T1151" t="str">
            <v>2018- -16AI004-411-2188-21- -BATI</v>
          </cell>
        </row>
        <row r="1152">
          <cell r="A1152" t="str">
            <v>21</v>
          </cell>
          <cell r="B1152" t="str">
            <v>D</v>
          </cell>
          <cell r="C1152" t="str">
            <v>R</v>
          </cell>
          <cell r="D1152" t="str">
            <v>I</v>
          </cell>
          <cell r="E1152" t="str">
            <v xml:space="preserve"> </v>
          </cell>
          <cell r="F1152" t="str">
            <v>16AI004</v>
          </cell>
          <cell r="G1152" t="str">
            <v>411</v>
          </cell>
          <cell r="H1152" t="str">
            <v>2188</v>
          </cell>
          <cell r="I1152" t="str">
            <v>21</v>
          </cell>
          <cell r="J1152" t="str">
            <v xml:space="preserve"> </v>
          </cell>
          <cell r="K1152" t="str">
            <v>BATI</v>
          </cell>
          <cell r="L1152" t="str">
            <v>2017</v>
          </cell>
          <cell r="M1152">
            <v>0</v>
          </cell>
          <cell r="N1152">
            <v>0</v>
          </cell>
          <cell r="O1152">
            <v>1988.91</v>
          </cell>
          <cell r="P1152">
            <v>1988.91</v>
          </cell>
          <cell r="Q1152">
            <v>0</v>
          </cell>
          <cell r="R1152">
            <v>1803.92</v>
          </cell>
          <cell r="S1152">
            <v>0</v>
          </cell>
          <cell r="T1152" t="str">
            <v>2018- -16AI004-411-2188-21- -BATI</v>
          </cell>
        </row>
        <row r="1153">
          <cell r="A1153" t="str">
            <v>21</v>
          </cell>
          <cell r="B1153" t="str">
            <v>D</v>
          </cell>
          <cell r="C1153" t="str">
            <v>R</v>
          </cell>
          <cell r="D1153" t="str">
            <v>I</v>
          </cell>
          <cell r="E1153" t="str">
            <v xml:space="preserve"> </v>
          </cell>
          <cell r="F1153" t="str">
            <v>16AI004</v>
          </cell>
          <cell r="G1153" t="str">
            <v>412</v>
          </cell>
          <cell r="H1153" t="str">
            <v>2188</v>
          </cell>
          <cell r="I1153" t="str">
            <v>21</v>
          </cell>
          <cell r="J1153" t="str">
            <v xml:space="preserve"> </v>
          </cell>
          <cell r="K1153" t="str">
            <v>BATI</v>
          </cell>
          <cell r="L1153" t="str">
            <v>2016</v>
          </cell>
          <cell r="M1153">
            <v>0</v>
          </cell>
          <cell r="N1153">
            <v>0</v>
          </cell>
          <cell r="O1153">
            <v>0</v>
          </cell>
          <cell r="P1153">
            <v>0</v>
          </cell>
          <cell r="Q1153">
            <v>0</v>
          </cell>
          <cell r="R1153">
            <v>471.08</v>
          </cell>
          <cell r="S1153">
            <v>0</v>
          </cell>
          <cell r="T1153" t="str">
            <v>2018- -16AI004-412-2188-21- -BATI</v>
          </cell>
        </row>
        <row r="1154">
          <cell r="A1154" t="str">
            <v>21</v>
          </cell>
          <cell r="B1154" t="str">
            <v>D</v>
          </cell>
          <cell r="C1154" t="str">
            <v>R</v>
          </cell>
          <cell r="D1154" t="str">
            <v>I</v>
          </cell>
          <cell r="E1154" t="str">
            <v xml:space="preserve"> </v>
          </cell>
          <cell r="F1154" t="str">
            <v>16AI004</v>
          </cell>
          <cell r="G1154" t="str">
            <v>412</v>
          </cell>
          <cell r="H1154" t="str">
            <v>2188</v>
          </cell>
          <cell r="I1154" t="str">
            <v>21</v>
          </cell>
          <cell r="J1154" t="str">
            <v xml:space="preserve"> </v>
          </cell>
          <cell r="K1154" t="str">
            <v>BATI</v>
          </cell>
          <cell r="L1154" t="str">
            <v>2017</v>
          </cell>
          <cell r="M1154">
            <v>0</v>
          </cell>
          <cell r="N1154">
            <v>0</v>
          </cell>
          <cell r="O1154">
            <v>256.56</v>
          </cell>
          <cell r="P1154">
            <v>256.56</v>
          </cell>
          <cell r="Q1154">
            <v>0</v>
          </cell>
          <cell r="R1154">
            <v>164.64</v>
          </cell>
          <cell r="S1154">
            <v>0</v>
          </cell>
          <cell r="T1154" t="str">
            <v>2018- -16AI004-412-2188-21- -BATI</v>
          </cell>
        </row>
        <row r="1155">
          <cell r="A1155" t="str">
            <v>21</v>
          </cell>
          <cell r="B1155" t="str">
            <v>D</v>
          </cell>
          <cell r="C1155" t="str">
            <v>R</v>
          </cell>
          <cell r="D1155" t="str">
            <v>I</v>
          </cell>
          <cell r="E1155" t="str">
            <v xml:space="preserve"> </v>
          </cell>
          <cell r="F1155" t="str">
            <v>16AI004</v>
          </cell>
          <cell r="G1155" t="str">
            <v>422</v>
          </cell>
          <cell r="H1155" t="str">
            <v>2188</v>
          </cell>
          <cell r="I1155" t="str">
            <v>21</v>
          </cell>
          <cell r="J1155" t="str">
            <v xml:space="preserve"> </v>
          </cell>
          <cell r="K1155" t="str">
            <v>BATI</v>
          </cell>
          <cell r="L1155" t="str">
            <v>2016</v>
          </cell>
          <cell r="M1155">
            <v>0</v>
          </cell>
          <cell r="N1155">
            <v>0</v>
          </cell>
          <cell r="O1155">
            <v>0</v>
          </cell>
          <cell r="P1155">
            <v>0</v>
          </cell>
          <cell r="Q1155">
            <v>0</v>
          </cell>
          <cell r="R1155">
            <v>45.96</v>
          </cell>
          <cell r="S1155">
            <v>0</v>
          </cell>
          <cell r="T1155" t="str">
            <v>2018- -16AI004-422-2188-21- -BATI</v>
          </cell>
        </row>
        <row r="1156">
          <cell r="A1156" t="str">
            <v>21</v>
          </cell>
          <cell r="B1156" t="str">
            <v>D</v>
          </cell>
          <cell r="C1156" t="str">
            <v>R</v>
          </cell>
          <cell r="D1156" t="str">
            <v>I</v>
          </cell>
          <cell r="E1156" t="str">
            <v xml:space="preserve"> </v>
          </cell>
          <cell r="F1156" t="str">
            <v>16AI004</v>
          </cell>
          <cell r="G1156" t="str">
            <v>422</v>
          </cell>
          <cell r="H1156" t="str">
            <v>2188</v>
          </cell>
          <cell r="I1156" t="str">
            <v>21</v>
          </cell>
          <cell r="J1156" t="str">
            <v xml:space="preserve"> </v>
          </cell>
          <cell r="K1156" t="str">
            <v>BATI</v>
          </cell>
          <cell r="L1156" t="str">
            <v>2017</v>
          </cell>
          <cell r="M1156">
            <v>0</v>
          </cell>
          <cell r="N1156">
            <v>0</v>
          </cell>
          <cell r="O1156">
            <v>192.24</v>
          </cell>
          <cell r="P1156">
            <v>192.24</v>
          </cell>
          <cell r="Q1156">
            <v>0</v>
          </cell>
          <cell r="R1156">
            <v>192.24</v>
          </cell>
          <cell r="S1156">
            <v>0</v>
          </cell>
          <cell r="T1156" t="str">
            <v>2018- -16AI004-422-2188-21- -BATI</v>
          </cell>
        </row>
        <row r="1157">
          <cell r="A1157" t="str">
            <v>21</v>
          </cell>
          <cell r="B1157" t="str">
            <v>D</v>
          </cell>
          <cell r="C1157" t="str">
            <v>R</v>
          </cell>
          <cell r="D1157" t="str">
            <v>I</v>
          </cell>
          <cell r="E1157" t="str">
            <v xml:space="preserve"> </v>
          </cell>
          <cell r="F1157" t="str">
            <v>16AI004</v>
          </cell>
          <cell r="G1157" t="str">
            <v>61</v>
          </cell>
          <cell r="H1157" t="str">
            <v>2188</v>
          </cell>
          <cell r="I1157" t="str">
            <v>21</v>
          </cell>
          <cell r="J1157" t="str">
            <v xml:space="preserve"> </v>
          </cell>
          <cell r="K1157" t="str">
            <v>BATI</v>
          </cell>
          <cell r="L1157" t="str">
            <v>2017</v>
          </cell>
          <cell r="M1157">
            <v>0</v>
          </cell>
          <cell r="N1157">
            <v>0</v>
          </cell>
          <cell r="O1157">
            <v>57.72</v>
          </cell>
          <cell r="P1157">
            <v>57.72</v>
          </cell>
          <cell r="Q1157">
            <v>0</v>
          </cell>
          <cell r="R1157">
            <v>57.72</v>
          </cell>
          <cell r="S1157">
            <v>0</v>
          </cell>
          <cell r="T1157" t="str">
            <v>2018- -16AI004-61-2188-21- -BATI</v>
          </cell>
        </row>
        <row r="1158">
          <cell r="A1158" t="str">
            <v>21</v>
          </cell>
          <cell r="B1158" t="str">
            <v>D</v>
          </cell>
          <cell r="C1158" t="str">
            <v>R</v>
          </cell>
          <cell r="D1158" t="str">
            <v>I</v>
          </cell>
          <cell r="E1158" t="str">
            <v xml:space="preserve"> </v>
          </cell>
          <cell r="F1158" t="str">
            <v>16AI004</v>
          </cell>
          <cell r="G1158" t="str">
            <v>71</v>
          </cell>
          <cell r="H1158" t="str">
            <v>2188</v>
          </cell>
          <cell r="I1158" t="str">
            <v>21</v>
          </cell>
          <cell r="J1158" t="str">
            <v xml:space="preserve"> </v>
          </cell>
          <cell r="K1158" t="str">
            <v>BATI</v>
          </cell>
          <cell r="L1158" t="str">
            <v>2016</v>
          </cell>
          <cell r="M1158">
            <v>0</v>
          </cell>
          <cell r="N1158">
            <v>0</v>
          </cell>
          <cell r="O1158">
            <v>0</v>
          </cell>
          <cell r="P1158">
            <v>0</v>
          </cell>
          <cell r="Q1158">
            <v>0</v>
          </cell>
          <cell r="R1158">
            <v>369.73</v>
          </cell>
          <cell r="S1158">
            <v>0</v>
          </cell>
          <cell r="T1158" t="str">
            <v>2018- -16AI004-71-2188-21- -BATI</v>
          </cell>
        </row>
        <row r="1159">
          <cell r="A1159" t="str">
            <v>21</v>
          </cell>
          <cell r="B1159" t="str">
            <v>D</v>
          </cell>
          <cell r="C1159" t="str">
            <v>R</v>
          </cell>
          <cell r="D1159" t="str">
            <v>I</v>
          </cell>
          <cell r="E1159" t="str">
            <v xml:space="preserve"> </v>
          </cell>
          <cell r="F1159" t="str">
            <v>16AI004</v>
          </cell>
          <cell r="G1159" t="str">
            <v>71</v>
          </cell>
          <cell r="H1159" t="str">
            <v>2188</v>
          </cell>
          <cell r="I1159" t="str">
            <v>21</v>
          </cell>
          <cell r="J1159" t="str">
            <v xml:space="preserve"> </v>
          </cell>
          <cell r="K1159" t="str">
            <v>BATI</v>
          </cell>
          <cell r="L1159" t="str">
            <v>2017</v>
          </cell>
          <cell r="M1159">
            <v>0</v>
          </cell>
          <cell r="N1159">
            <v>0</v>
          </cell>
          <cell r="O1159">
            <v>284.75</v>
          </cell>
          <cell r="P1159">
            <v>284.75</v>
          </cell>
          <cell r="Q1159">
            <v>0</v>
          </cell>
          <cell r="R1159">
            <v>223.26</v>
          </cell>
          <cell r="S1159">
            <v>0</v>
          </cell>
          <cell r="T1159" t="str">
            <v>2018- -16AI004-71-2188-21- -BATI</v>
          </cell>
        </row>
        <row r="1160">
          <cell r="A1160" t="str">
            <v>21</v>
          </cell>
          <cell r="B1160" t="str">
            <v>D</v>
          </cell>
          <cell r="C1160" t="str">
            <v>R</v>
          </cell>
          <cell r="D1160" t="str">
            <v>I</v>
          </cell>
          <cell r="E1160" t="str">
            <v xml:space="preserve"> </v>
          </cell>
          <cell r="F1160" t="str">
            <v>16CL005</v>
          </cell>
          <cell r="G1160" t="str">
            <v>30</v>
          </cell>
          <cell r="H1160" t="str">
            <v>2188</v>
          </cell>
          <cell r="I1160" t="str">
            <v>21</v>
          </cell>
          <cell r="J1160" t="str">
            <v xml:space="preserve"> </v>
          </cell>
          <cell r="K1160" t="str">
            <v>BATI</v>
          </cell>
          <cell r="L1160" t="str">
            <v>2016</v>
          </cell>
          <cell r="M1160">
            <v>20000</v>
          </cell>
          <cell r="N1160">
            <v>0</v>
          </cell>
          <cell r="O1160">
            <v>0</v>
          </cell>
          <cell r="P1160">
            <v>20000</v>
          </cell>
          <cell r="Q1160">
            <v>0</v>
          </cell>
          <cell r="R1160">
            <v>0</v>
          </cell>
          <cell r="S1160">
            <v>0</v>
          </cell>
          <cell r="T1160" t="str">
            <v>2018- -16CL005-30-2188-21- -BATI</v>
          </cell>
        </row>
        <row r="1161">
          <cell r="A1161" t="str">
            <v>21</v>
          </cell>
          <cell r="B1161" t="str">
            <v>D</v>
          </cell>
          <cell r="C1161" t="str">
            <v>R</v>
          </cell>
          <cell r="D1161" t="str">
            <v>I</v>
          </cell>
          <cell r="E1161" t="str">
            <v xml:space="preserve"> </v>
          </cell>
          <cell r="F1161" t="str">
            <v>16CL012</v>
          </cell>
          <cell r="G1161" t="str">
            <v>324</v>
          </cell>
          <cell r="H1161" t="str">
            <v>2188</v>
          </cell>
          <cell r="I1161" t="str">
            <v>21</v>
          </cell>
          <cell r="J1161" t="str">
            <v xml:space="preserve"> </v>
          </cell>
          <cell r="K1161" t="str">
            <v>CEL</v>
          </cell>
          <cell r="L1161" t="str">
            <v>2016</v>
          </cell>
          <cell r="M1161">
            <v>227500</v>
          </cell>
          <cell r="N1161">
            <v>0</v>
          </cell>
          <cell r="O1161">
            <v>0</v>
          </cell>
          <cell r="P1161">
            <v>227500</v>
          </cell>
          <cell r="Q1161">
            <v>0</v>
          </cell>
          <cell r="R1161">
            <v>221035.11</v>
          </cell>
          <cell r="S1161">
            <v>0</v>
          </cell>
          <cell r="T1161" t="str">
            <v>2018- -16CL012-324-2188-21- -CEL</v>
          </cell>
        </row>
        <row r="1162">
          <cell r="A1162" t="str">
            <v>21</v>
          </cell>
          <cell r="B1162" t="str">
            <v>D</v>
          </cell>
          <cell r="C1162" t="str">
            <v>R</v>
          </cell>
          <cell r="D1162" t="str">
            <v>I</v>
          </cell>
          <cell r="E1162" t="str">
            <v xml:space="preserve"> </v>
          </cell>
          <cell r="F1162" t="str">
            <v>16CL013</v>
          </cell>
          <cell r="G1162" t="str">
            <v>324</v>
          </cell>
          <cell r="H1162" t="str">
            <v>2188</v>
          </cell>
          <cell r="I1162" t="str">
            <v>21</v>
          </cell>
          <cell r="J1162" t="str">
            <v xml:space="preserve"> </v>
          </cell>
          <cell r="K1162" t="str">
            <v>COMM</v>
          </cell>
          <cell r="L1162" t="str">
            <v>2016</v>
          </cell>
          <cell r="M1162">
            <v>26500</v>
          </cell>
          <cell r="N1162">
            <v>0</v>
          </cell>
          <cell r="O1162">
            <v>0</v>
          </cell>
          <cell r="P1162">
            <v>26500</v>
          </cell>
          <cell r="Q1162">
            <v>0</v>
          </cell>
          <cell r="R1162">
            <v>0</v>
          </cell>
          <cell r="S1162">
            <v>0</v>
          </cell>
          <cell r="T1162" t="str">
            <v>2018- -16CL013-324-2188-21- -COMM</v>
          </cell>
        </row>
        <row r="1163">
          <cell r="A1163" t="str">
            <v>21</v>
          </cell>
          <cell r="B1163" t="str">
            <v>D</v>
          </cell>
          <cell r="C1163" t="str">
            <v>R</v>
          </cell>
          <cell r="D1163" t="str">
            <v>I</v>
          </cell>
          <cell r="E1163" t="str">
            <v xml:space="preserve"> </v>
          </cell>
          <cell r="F1163" t="str">
            <v>16CL017</v>
          </cell>
          <cell r="G1163" t="str">
            <v>311</v>
          </cell>
          <cell r="H1163" t="str">
            <v>2188</v>
          </cell>
          <cell r="I1163" t="str">
            <v>21</v>
          </cell>
          <cell r="J1163" t="str">
            <v xml:space="preserve"> </v>
          </cell>
          <cell r="K1163" t="str">
            <v>CMDC</v>
          </cell>
          <cell r="L1163" t="str">
            <v>2016</v>
          </cell>
          <cell r="M1163">
            <v>10000</v>
          </cell>
          <cell r="N1163">
            <v>0</v>
          </cell>
          <cell r="O1163">
            <v>0</v>
          </cell>
          <cell r="P1163">
            <v>10000</v>
          </cell>
          <cell r="Q1163">
            <v>0</v>
          </cell>
          <cell r="R1163">
            <v>10817.44</v>
          </cell>
          <cell r="S1163">
            <v>0</v>
          </cell>
          <cell r="T1163" t="str">
            <v>2018- -16CL017-311-2188-21- -CMDC</v>
          </cell>
        </row>
        <row r="1164">
          <cell r="A1164" t="str">
            <v>21</v>
          </cell>
          <cell r="B1164" t="str">
            <v>D</v>
          </cell>
          <cell r="C1164" t="str">
            <v>R</v>
          </cell>
          <cell r="D1164" t="str">
            <v>I</v>
          </cell>
          <cell r="E1164" t="str">
            <v xml:space="preserve"> </v>
          </cell>
          <cell r="F1164" t="str">
            <v>16CL018</v>
          </cell>
          <cell r="G1164" t="str">
            <v>821</v>
          </cell>
          <cell r="H1164" t="str">
            <v>2158</v>
          </cell>
          <cell r="I1164" t="str">
            <v>21</v>
          </cell>
          <cell r="J1164" t="str">
            <v xml:space="preserve"> </v>
          </cell>
          <cell r="K1164" t="str">
            <v>EXTE</v>
          </cell>
          <cell r="L1164" t="str">
            <v>2016</v>
          </cell>
          <cell r="M1164">
            <v>125000</v>
          </cell>
          <cell r="N1164">
            <v>0</v>
          </cell>
          <cell r="O1164">
            <v>0</v>
          </cell>
          <cell r="P1164">
            <v>125000</v>
          </cell>
          <cell r="Q1164">
            <v>0</v>
          </cell>
          <cell r="R1164">
            <v>11111.1</v>
          </cell>
          <cell r="S1164">
            <v>0</v>
          </cell>
          <cell r="T1164" t="str">
            <v>2018- -16CL018-821-2158-21- -EXTE</v>
          </cell>
        </row>
        <row r="1165">
          <cell r="A1165" t="str">
            <v>21</v>
          </cell>
          <cell r="B1165" t="str">
            <v>D</v>
          </cell>
          <cell r="C1165" t="str">
            <v>R</v>
          </cell>
          <cell r="D1165" t="str">
            <v>I</v>
          </cell>
          <cell r="E1165" t="str">
            <v xml:space="preserve"> </v>
          </cell>
          <cell r="F1165" t="str">
            <v>16CL018</v>
          </cell>
          <cell r="G1165" t="str">
            <v>821</v>
          </cell>
          <cell r="H1165" t="str">
            <v>2158</v>
          </cell>
          <cell r="I1165" t="str">
            <v>21</v>
          </cell>
          <cell r="J1165" t="str">
            <v xml:space="preserve"> </v>
          </cell>
          <cell r="K1165" t="str">
            <v>EXTE</v>
          </cell>
          <cell r="L1165" t="str">
            <v>2017</v>
          </cell>
          <cell r="M1165">
            <v>0</v>
          </cell>
          <cell r="N1165">
            <v>0</v>
          </cell>
          <cell r="O1165">
            <v>18161.48</v>
          </cell>
          <cell r="P1165">
            <v>18161.48</v>
          </cell>
          <cell r="Q1165">
            <v>0</v>
          </cell>
          <cell r="R1165">
            <v>18138.88</v>
          </cell>
          <cell r="S1165">
            <v>0</v>
          </cell>
          <cell r="T1165" t="str">
            <v>2018- -16CL018-821-2158-21- -EXTE</v>
          </cell>
        </row>
        <row r="1166">
          <cell r="A1166" t="str">
            <v>21</v>
          </cell>
          <cell r="B1166" t="str">
            <v>D</v>
          </cell>
          <cell r="C1166" t="str">
            <v>R</v>
          </cell>
          <cell r="D1166" t="str">
            <v>I</v>
          </cell>
          <cell r="E1166" t="str">
            <v xml:space="preserve"> </v>
          </cell>
          <cell r="F1166" t="str">
            <v>16CL020</v>
          </cell>
          <cell r="G1166" t="str">
            <v>311</v>
          </cell>
          <cell r="H1166" t="str">
            <v>2188</v>
          </cell>
          <cell r="I1166" t="str">
            <v>21</v>
          </cell>
          <cell r="J1166" t="str">
            <v xml:space="preserve"> </v>
          </cell>
          <cell r="K1166" t="str">
            <v>CMDC</v>
          </cell>
          <cell r="L1166" t="str">
            <v>2016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2601.98</v>
          </cell>
          <cell r="S1166">
            <v>0</v>
          </cell>
          <cell r="T1166" t="str">
            <v>2018- -16CL020-311-2188-21- -CMDC</v>
          </cell>
        </row>
        <row r="1167">
          <cell r="A1167" t="str">
            <v>21</v>
          </cell>
          <cell r="B1167" t="str">
            <v>D</v>
          </cell>
          <cell r="C1167" t="str">
            <v>R</v>
          </cell>
          <cell r="D1167" t="str">
            <v>I</v>
          </cell>
          <cell r="E1167" t="str">
            <v xml:space="preserve"> </v>
          </cell>
          <cell r="F1167" t="str">
            <v>16CL023</v>
          </cell>
          <cell r="G1167" t="str">
            <v>33</v>
          </cell>
          <cell r="H1167" t="str">
            <v>2145</v>
          </cell>
          <cell r="I1167" t="str">
            <v>21</v>
          </cell>
          <cell r="J1167" t="str">
            <v xml:space="preserve"> </v>
          </cell>
          <cell r="K1167" t="str">
            <v>DAC</v>
          </cell>
          <cell r="L1167" t="str">
            <v>2016</v>
          </cell>
          <cell r="M1167">
            <v>0</v>
          </cell>
          <cell r="N1167">
            <v>92000</v>
          </cell>
          <cell r="O1167">
            <v>0</v>
          </cell>
          <cell r="P1167">
            <v>92000</v>
          </cell>
          <cell r="Q1167">
            <v>0</v>
          </cell>
          <cell r="R1167">
            <v>0</v>
          </cell>
          <cell r="S1167">
            <v>0</v>
          </cell>
          <cell r="T1167" t="str">
            <v>2018- -16CL023-33-2145-21- -DAC</v>
          </cell>
        </row>
        <row r="1168">
          <cell r="A1168" t="str">
            <v>21</v>
          </cell>
          <cell r="B1168" t="str">
            <v>D</v>
          </cell>
          <cell r="C1168" t="str">
            <v>R</v>
          </cell>
          <cell r="D1168" t="str">
            <v>I</v>
          </cell>
          <cell r="E1168" t="str">
            <v xml:space="preserve"> </v>
          </cell>
          <cell r="F1168" t="str">
            <v>16CL023</v>
          </cell>
          <cell r="G1168" t="str">
            <v>33</v>
          </cell>
          <cell r="H1168" t="str">
            <v>2145</v>
          </cell>
          <cell r="I1168" t="str">
            <v>21</v>
          </cell>
          <cell r="J1168" t="str">
            <v xml:space="preserve"> </v>
          </cell>
          <cell r="K1168" t="str">
            <v>DAC</v>
          </cell>
          <cell r="L1168" t="str">
            <v>2017</v>
          </cell>
          <cell r="M1168">
            <v>0</v>
          </cell>
          <cell r="N1168">
            <v>92000</v>
          </cell>
          <cell r="O1168">
            <v>0</v>
          </cell>
          <cell r="P1168">
            <v>51020</v>
          </cell>
          <cell r="Q1168">
            <v>0</v>
          </cell>
          <cell r="R1168">
            <v>32117.31</v>
          </cell>
          <cell r="S1168">
            <v>0</v>
          </cell>
          <cell r="T1168" t="str">
            <v>2018- -16CL023-33-2145-21- -DAC</v>
          </cell>
        </row>
        <row r="1169">
          <cell r="A1169" t="str">
            <v>21</v>
          </cell>
          <cell r="B1169" t="str">
            <v>D</v>
          </cell>
          <cell r="C1169" t="str">
            <v>R</v>
          </cell>
          <cell r="D1169" t="str">
            <v>I</v>
          </cell>
          <cell r="E1169" t="str">
            <v xml:space="preserve"> </v>
          </cell>
          <cell r="F1169" t="str">
            <v>16DA001</v>
          </cell>
          <cell r="G1169" t="str">
            <v>020</v>
          </cell>
          <cell r="H1169" t="str">
            <v>2182</v>
          </cell>
          <cell r="I1169" t="str">
            <v>21</v>
          </cell>
          <cell r="J1169" t="str">
            <v xml:space="preserve"> </v>
          </cell>
          <cell r="K1169" t="str">
            <v>MECA</v>
          </cell>
          <cell r="L1169" t="str">
            <v>2016</v>
          </cell>
          <cell r="M1169">
            <v>342000</v>
          </cell>
          <cell r="N1169">
            <v>349000</v>
          </cell>
          <cell r="O1169">
            <v>0</v>
          </cell>
          <cell r="P1169">
            <v>691000</v>
          </cell>
          <cell r="Q1169">
            <v>0</v>
          </cell>
          <cell r="R1169">
            <v>247545.04</v>
          </cell>
          <cell r="S1169">
            <v>0</v>
          </cell>
          <cell r="T1169" t="str">
            <v>2018- -16DA001-020-2182-21- -MECA</v>
          </cell>
        </row>
        <row r="1170">
          <cell r="A1170" t="str">
            <v>21</v>
          </cell>
          <cell r="B1170" t="str">
            <v>D</v>
          </cell>
          <cell r="C1170" t="str">
            <v>R</v>
          </cell>
          <cell r="D1170" t="str">
            <v>I</v>
          </cell>
          <cell r="E1170" t="str">
            <v xml:space="preserve"> </v>
          </cell>
          <cell r="F1170" t="str">
            <v>16DA001</v>
          </cell>
          <cell r="G1170" t="str">
            <v>020</v>
          </cell>
          <cell r="H1170" t="str">
            <v>2182</v>
          </cell>
          <cell r="I1170" t="str">
            <v>21</v>
          </cell>
          <cell r="J1170" t="str">
            <v xml:space="preserve"> </v>
          </cell>
          <cell r="K1170" t="str">
            <v>MECA</v>
          </cell>
          <cell r="L1170" t="str">
            <v>2017</v>
          </cell>
          <cell r="M1170">
            <v>0</v>
          </cell>
          <cell r="N1170">
            <v>0</v>
          </cell>
          <cell r="O1170">
            <v>152488.37</v>
          </cell>
          <cell r="P1170">
            <v>152488.37</v>
          </cell>
          <cell r="Q1170">
            <v>0</v>
          </cell>
          <cell r="R1170">
            <v>152841.93</v>
          </cell>
          <cell r="S1170">
            <v>0</v>
          </cell>
          <cell r="T1170" t="str">
            <v>2018- -16DA001-020-2182-21- -MECA</v>
          </cell>
        </row>
        <row r="1171">
          <cell r="A1171" t="str">
            <v>21</v>
          </cell>
          <cell r="B1171" t="str">
            <v>D</v>
          </cell>
          <cell r="C1171" t="str">
            <v>R</v>
          </cell>
          <cell r="D1171" t="str">
            <v>I</v>
          </cell>
          <cell r="E1171" t="str">
            <v xml:space="preserve"> </v>
          </cell>
          <cell r="F1171" t="str">
            <v>16DA002</v>
          </cell>
          <cell r="G1171" t="str">
            <v>020</v>
          </cell>
          <cell r="H1171" t="str">
            <v>2158</v>
          </cell>
          <cell r="I1171" t="str">
            <v>21</v>
          </cell>
          <cell r="J1171" t="str">
            <v xml:space="preserve"> </v>
          </cell>
          <cell r="K1171" t="str">
            <v>ACHA</v>
          </cell>
          <cell r="L1171" t="str">
            <v>2016</v>
          </cell>
          <cell r="M1171">
            <v>3000</v>
          </cell>
          <cell r="N1171">
            <v>0</v>
          </cell>
          <cell r="O1171">
            <v>0</v>
          </cell>
          <cell r="P1171">
            <v>3000</v>
          </cell>
          <cell r="Q1171">
            <v>0</v>
          </cell>
          <cell r="R1171">
            <v>16572.560000000001</v>
          </cell>
          <cell r="S1171">
            <v>0</v>
          </cell>
          <cell r="T1171" t="str">
            <v>2018- -16DA002-020-2158-21- -ACHA</v>
          </cell>
        </row>
        <row r="1172">
          <cell r="A1172" t="str">
            <v>21</v>
          </cell>
          <cell r="B1172" t="str">
            <v>D</v>
          </cell>
          <cell r="C1172" t="str">
            <v>R</v>
          </cell>
          <cell r="D1172" t="str">
            <v>I</v>
          </cell>
          <cell r="E1172" t="str">
            <v xml:space="preserve"> </v>
          </cell>
          <cell r="F1172" t="str">
            <v>16DA002</v>
          </cell>
          <cell r="G1172" t="str">
            <v>020</v>
          </cell>
          <cell r="H1172" t="str">
            <v>2158</v>
          </cell>
          <cell r="I1172" t="str">
            <v>21</v>
          </cell>
          <cell r="J1172" t="str">
            <v xml:space="preserve"> </v>
          </cell>
          <cell r="K1172" t="str">
            <v>ACHA</v>
          </cell>
          <cell r="L1172" t="str">
            <v>2017</v>
          </cell>
          <cell r="M1172">
            <v>0</v>
          </cell>
          <cell r="N1172">
            <v>0</v>
          </cell>
          <cell r="O1172">
            <v>207438.53</v>
          </cell>
          <cell r="P1172">
            <v>207438.53</v>
          </cell>
          <cell r="Q1172">
            <v>0</v>
          </cell>
          <cell r="R1172">
            <v>206809.87</v>
          </cell>
          <cell r="S1172">
            <v>0</v>
          </cell>
          <cell r="T1172" t="str">
            <v>2018- -16DA002-020-2158-21- -ACHA</v>
          </cell>
        </row>
        <row r="1173">
          <cell r="A1173" t="str">
            <v>21</v>
          </cell>
          <cell r="B1173" t="str">
            <v>D</v>
          </cell>
          <cell r="C1173" t="str">
            <v>R</v>
          </cell>
          <cell r="D1173" t="str">
            <v>I</v>
          </cell>
          <cell r="E1173" t="str">
            <v xml:space="preserve"> </v>
          </cell>
          <cell r="F1173" t="str">
            <v>16DA004</v>
          </cell>
          <cell r="G1173" t="str">
            <v>020</v>
          </cell>
          <cell r="H1173" t="str">
            <v>2158</v>
          </cell>
          <cell r="I1173" t="str">
            <v>21</v>
          </cell>
          <cell r="J1173" t="str">
            <v xml:space="preserve"> </v>
          </cell>
          <cell r="K1173" t="str">
            <v>MECA</v>
          </cell>
          <cell r="L1173" t="str">
            <v>2016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6575.17</v>
          </cell>
          <cell r="S1173">
            <v>0</v>
          </cell>
          <cell r="T1173" t="str">
            <v>2018- -16DA004-020-2158-21- -MECA</v>
          </cell>
        </row>
        <row r="1174">
          <cell r="A1174" t="str">
            <v>21</v>
          </cell>
          <cell r="B1174" t="str">
            <v>D</v>
          </cell>
          <cell r="C1174" t="str">
            <v>R</v>
          </cell>
          <cell r="D1174" t="str">
            <v>I</v>
          </cell>
          <cell r="E1174" t="str">
            <v xml:space="preserve"> </v>
          </cell>
          <cell r="F1174" t="str">
            <v>16DA005</v>
          </cell>
          <cell r="G1174" t="str">
            <v>020</v>
          </cell>
          <cell r="H1174" t="str">
            <v>2188</v>
          </cell>
          <cell r="I1174" t="str">
            <v>21</v>
          </cell>
          <cell r="J1174" t="str">
            <v xml:space="preserve"> </v>
          </cell>
          <cell r="K1174" t="str">
            <v>MECA</v>
          </cell>
          <cell r="L1174" t="str">
            <v>2016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667.01</v>
          </cell>
          <cell r="S1174">
            <v>0</v>
          </cell>
          <cell r="T1174" t="str">
            <v>2018- -16DA005-020-2188-21- -MECA</v>
          </cell>
        </row>
        <row r="1175">
          <cell r="A1175" t="str">
            <v>21</v>
          </cell>
          <cell r="B1175" t="str">
            <v>D</v>
          </cell>
          <cell r="C1175" t="str">
            <v>R</v>
          </cell>
          <cell r="D1175" t="str">
            <v>I</v>
          </cell>
          <cell r="E1175" t="str">
            <v xml:space="preserve"> </v>
          </cell>
          <cell r="F1175" t="str">
            <v>16DA006</v>
          </cell>
          <cell r="G1175" t="str">
            <v>020</v>
          </cell>
          <cell r="H1175" t="str">
            <v>2188</v>
          </cell>
          <cell r="I1175" t="str">
            <v>21</v>
          </cell>
          <cell r="J1175" t="str">
            <v xml:space="preserve"> </v>
          </cell>
          <cell r="K1175" t="str">
            <v>MECA</v>
          </cell>
          <cell r="L1175" t="str">
            <v>2016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523.36</v>
          </cell>
          <cell r="S1175">
            <v>0</v>
          </cell>
          <cell r="T1175" t="str">
            <v>2018- -16DA006-020-2188-21- -MECA</v>
          </cell>
        </row>
        <row r="1176">
          <cell r="A1176" t="str">
            <v>21</v>
          </cell>
          <cell r="B1176" t="str">
            <v>D</v>
          </cell>
          <cell r="C1176" t="str">
            <v>R</v>
          </cell>
          <cell r="D1176" t="str">
            <v>I</v>
          </cell>
          <cell r="E1176" t="str">
            <v xml:space="preserve"> </v>
          </cell>
          <cell r="F1176" t="str">
            <v>16EA002</v>
          </cell>
          <cell r="G1176" t="str">
            <v>321</v>
          </cell>
          <cell r="H1176" t="str">
            <v>2188</v>
          </cell>
          <cell r="I1176" t="str">
            <v>21</v>
          </cell>
          <cell r="J1176" t="str">
            <v xml:space="preserve"> </v>
          </cell>
          <cell r="K1176" t="str">
            <v>BIBL</v>
          </cell>
          <cell r="L1176" t="str">
            <v>2016</v>
          </cell>
          <cell r="M1176">
            <v>50000</v>
          </cell>
          <cell r="N1176">
            <v>0</v>
          </cell>
          <cell r="O1176">
            <v>0</v>
          </cell>
          <cell r="P1176">
            <v>50000</v>
          </cell>
          <cell r="Q1176">
            <v>0</v>
          </cell>
          <cell r="R1176">
            <v>47272.54</v>
          </cell>
          <cell r="S1176">
            <v>0</v>
          </cell>
          <cell r="T1176" t="str">
            <v>2018- -16EA002-321-2188-21- -BIBL</v>
          </cell>
        </row>
        <row r="1177">
          <cell r="A1177" t="str">
            <v>21</v>
          </cell>
          <cell r="B1177" t="str">
            <v>D</v>
          </cell>
          <cell r="C1177" t="str">
            <v>R</v>
          </cell>
          <cell r="D1177" t="str">
            <v>I</v>
          </cell>
          <cell r="E1177" t="str">
            <v xml:space="preserve"> </v>
          </cell>
          <cell r="F1177" t="str">
            <v>16EA002</v>
          </cell>
          <cell r="G1177" t="str">
            <v>321</v>
          </cell>
          <cell r="H1177" t="str">
            <v>2188</v>
          </cell>
          <cell r="I1177" t="str">
            <v>21</v>
          </cell>
          <cell r="J1177" t="str">
            <v xml:space="preserve"> </v>
          </cell>
          <cell r="K1177" t="str">
            <v>BIBL</v>
          </cell>
          <cell r="L1177" t="str">
            <v>2017</v>
          </cell>
          <cell r="M1177">
            <v>0</v>
          </cell>
          <cell r="N1177">
            <v>0</v>
          </cell>
          <cell r="O1177">
            <v>2703.28</v>
          </cell>
          <cell r="P1177">
            <v>2703.28</v>
          </cell>
          <cell r="Q1177">
            <v>0</v>
          </cell>
          <cell r="R1177">
            <v>2696.25</v>
          </cell>
          <cell r="S1177">
            <v>0</v>
          </cell>
          <cell r="T1177" t="str">
            <v>2018- -16EA002-321-2188-21- -BIBL</v>
          </cell>
        </row>
        <row r="1178">
          <cell r="A1178" t="str">
            <v>21</v>
          </cell>
          <cell r="B1178" t="str">
            <v>D</v>
          </cell>
          <cell r="C1178" t="str">
            <v>R</v>
          </cell>
          <cell r="D1178" t="str">
            <v>I</v>
          </cell>
          <cell r="E1178" t="str">
            <v xml:space="preserve"> </v>
          </cell>
          <cell r="F1178" t="str">
            <v>16EA003</v>
          </cell>
          <cell r="G1178" t="str">
            <v>321</v>
          </cell>
          <cell r="H1178" t="str">
            <v>2162</v>
          </cell>
          <cell r="I1178" t="str">
            <v>21</v>
          </cell>
          <cell r="J1178" t="str">
            <v xml:space="preserve"> </v>
          </cell>
          <cell r="K1178" t="str">
            <v>BIBL</v>
          </cell>
          <cell r="L1178" t="str">
            <v>2016</v>
          </cell>
          <cell r="M1178">
            <v>3500</v>
          </cell>
          <cell r="N1178">
            <v>0</v>
          </cell>
          <cell r="O1178">
            <v>0</v>
          </cell>
          <cell r="P1178">
            <v>3500</v>
          </cell>
          <cell r="Q1178">
            <v>0</v>
          </cell>
          <cell r="R1178">
            <v>3428</v>
          </cell>
          <cell r="S1178">
            <v>0</v>
          </cell>
          <cell r="T1178" t="str">
            <v>2018- -16EA003-321-2162-21- -BIBL</v>
          </cell>
        </row>
        <row r="1179">
          <cell r="A1179" t="str">
            <v>21</v>
          </cell>
          <cell r="B1179" t="str">
            <v>D</v>
          </cell>
          <cell r="C1179" t="str">
            <v>R</v>
          </cell>
          <cell r="D1179" t="str">
            <v>I</v>
          </cell>
          <cell r="E1179" t="str">
            <v xml:space="preserve"> </v>
          </cell>
          <cell r="F1179" t="str">
            <v>16EA003</v>
          </cell>
          <cell r="G1179" t="str">
            <v>321</v>
          </cell>
          <cell r="H1179" t="str">
            <v>2162</v>
          </cell>
          <cell r="I1179" t="str">
            <v>21</v>
          </cell>
          <cell r="J1179" t="str">
            <v xml:space="preserve"> </v>
          </cell>
          <cell r="K1179" t="str">
            <v>BIBL</v>
          </cell>
          <cell r="L1179" t="str">
            <v>2017</v>
          </cell>
          <cell r="M1179">
            <v>0</v>
          </cell>
          <cell r="N1179">
            <v>0</v>
          </cell>
          <cell r="O1179">
            <v>64</v>
          </cell>
          <cell r="P1179">
            <v>64</v>
          </cell>
          <cell r="Q1179">
            <v>0</v>
          </cell>
          <cell r="R1179">
            <v>64</v>
          </cell>
          <cell r="S1179">
            <v>0</v>
          </cell>
          <cell r="T1179" t="str">
            <v>2018- -16EA003-321-2162-21- -BIBL</v>
          </cell>
        </row>
        <row r="1180">
          <cell r="A1180" t="str">
            <v>21</v>
          </cell>
          <cell r="B1180" t="str">
            <v>D</v>
          </cell>
          <cell r="C1180" t="str">
            <v>R</v>
          </cell>
          <cell r="D1180" t="str">
            <v>I</v>
          </cell>
          <cell r="E1180" t="str">
            <v xml:space="preserve"> </v>
          </cell>
          <cell r="F1180" t="str">
            <v>16EC003</v>
          </cell>
          <cell r="G1180" t="str">
            <v>020</v>
          </cell>
          <cell r="H1180" t="str">
            <v>2158</v>
          </cell>
          <cell r="I1180" t="str">
            <v>21</v>
          </cell>
          <cell r="J1180" t="str">
            <v xml:space="preserve"> </v>
          </cell>
          <cell r="K1180" t="str">
            <v>DPIM</v>
          </cell>
          <cell r="L1180" t="str">
            <v>2016</v>
          </cell>
          <cell r="M1180">
            <v>10000</v>
          </cell>
          <cell r="N1180">
            <v>0</v>
          </cell>
          <cell r="O1180">
            <v>0</v>
          </cell>
          <cell r="P1180">
            <v>10000</v>
          </cell>
          <cell r="Q1180">
            <v>0</v>
          </cell>
          <cell r="R1180">
            <v>6051.6</v>
          </cell>
          <cell r="S1180">
            <v>0</v>
          </cell>
          <cell r="T1180" t="str">
            <v>2018- -16EC003-020-2158-21- -DPIM</v>
          </cell>
        </row>
        <row r="1181">
          <cell r="A1181" t="str">
            <v>21</v>
          </cell>
          <cell r="B1181" t="str">
            <v>D</v>
          </cell>
          <cell r="C1181" t="str">
            <v>R</v>
          </cell>
          <cell r="D1181" t="str">
            <v>I</v>
          </cell>
          <cell r="E1181" t="str">
            <v xml:space="preserve"> </v>
          </cell>
          <cell r="F1181" t="str">
            <v>16ED001</v>
          </cell>
          <cell r="G1181" t="str">
            <v>322</v>
          </cell>
          <cell r="H1181" t="str">
            <v>2161</v>
          </cell>
          <cell r="I1181" t="str">
            <v>21</v>
          </cell>
          <cell r="J1181" t="str">
            <v xml:space="preserve"> </v>
          </cell>
          <cell r="K1181" t="str">
            <v>MBA</v>
          </cell>
          <cell r="L1181" t="str">
            <v>2016</v>
          </cell>
          <cell r="M1181">
            <v>0</v>
          </cell>
          <cell r="N1181">
            <v>30000</v>
          </cell>
          <cell r="O1181">
            <v>0</v>
          </cell>
          <cell r="P1181">
            <v>30000</v>
          </cell>
          <cell r="Q1181">
            <v>0</v>
          </cell>
          <cell r="R1181">
            <v>0</v>
          </cell>
          <cell r="S1181">
            <v>0</v>
          </cell>
          <cell r="T1181" t="str">
            <v>2018- -16ED001-322-2161-21- -MBA</v>
          </cell>
        </row>
        <row r="1182">
          <cell r="A1182" t="str">
            <v>21</v>
          </cell>
          <cell r="B1182" t="str">
            <v>D</v>
          </cell>
          <cell r="C1182" t="str">
            <v>R</v>
          </cell>
          <cell r="D1182" t="str">
            <v>I</v>
          </cell>
          <cell r="E1182" t="str">
            <v xml:space="preserve"> </v>
          </cell>
          <cell r="F1182" t="str">
            <v>16ED001</v>
          </cell>
          <cell r="G1182" t="str">
            <v>322</v>
          </cell>
          <cell r="H1182" t="str">
            <v>2161</v>
          </cell>
          <cell r="I1182" t="str">
            <v>21</v>
          </cell>
          <cell r="J1182" t="str">
            <v xml:space="preserve"> </v>
          </cell>
          <cell r="K1182" t="str">
            <v>MBA</v>
          </cell>
          <cell r="L1182" t="str">
            <v>2017</v>
          </cell>
          <cell r="M1182">
            <v>0</v>
          </cell>
          <cell r="N1182">
            <v>0</v>
          </cell>
          <cell r="O1182">
            <v>30000</v>
          </cell>
          <cell r="P1182">
            <v>30000</v>
          </cell>
          <cell r="Q1182">
            <v>0</v>
          </cell>
          <cell r="R1182">
            <v>0</v>
          </cell>
          <cell r="S1182">
            <v>0</v>
          </cell>
          <cell r="T1182" t="str">
            <v>2018- -16ED001-322-2161-21- -MBA</v>
          </cell>
        </row>
        <row r="1183">
          <cell r="A1183" t="str">
            <v>21</v>
          </cell>
          <cell r="B1183" t="str">
            <v>D</v>
          </cell>
          <cell r="C1183" t="str">
            <v>R</v>
          </cell>
          <cell r="D1183" t="str">
            <v>I</v>
          </cell>
          <cell r="E1183" t="str">
            <v xml:space="preserve"> </v>
          </cell>
          <cell r="F1183" t="str">
            <v>16ED001</v>
          </cell>
          <cell r="G1183" t="str">
            <v>322</v>
          </cell>
          <cell r="H1183" t="str">
            <v>2161</v>
          </cell>
          <cell r="I1183" t="str">
            <v>21</v>
          </cell>
          <cell r="J1183" t="str">
            <v xml:space="preserve"> </v>
          </cell>
          <cell r="K1183" t="str">
            <v>MBA</v>
          </cell>
          <cell r="L1183" t="str">
            <v>2018</v>
          </cell>
          <cell r="M1183">
            <v>0</v>
          </cell>
          <cell r="N1183">
            <v>0</v>
          </cell>
          <cell r="O1183">
            <v>30000</v>
          </cell>
          <cell r="P1183">
            <v>30000</v>
          </cell>
          <cell r="Q1183">
            <v>0</v>
          </cell>
          <cell r="R1183">
            <v>25000</v>
          </cell>
          <cell r="S1183">
            <v>30000</v>
          </cell>
          <cell r="T1183" t="str">
            <v>2018- -16ED001-322-2161-21- -MBA</v>
          </cell>
        </row>
        <row r="1184">
          <cell r="A1184" t="str">
            <v>21</v>
          </cell>
          <cell r="B1184" t="str">
            <v>D</v>
          </cell>
          <cell r="C1184" t="str">
            <v>R</v>
          </cell>
          <cell r="D1184" t="str">
            <v>I</v>
          </cell>
          <cell r="E1184" t="str">
            <v xml:space="preserve"> </v>
          </cell>
          <cell r="F1184" t="str">
            <v>16ED002</v>
          </cell>
          <cell r="G1184" t="str">
            <v>322</v>
          </cell>
          <cell r="H1184" t="str">
            <v>2161</v>
          </cell>
          <cell r="I1184" t="str">
            <v>21</v>
          </cell>
          <cell r="J1184" t="str">
            <v xml:space="preserve"> </v>
          </cell>
          <cell r="K1184" t="str">
            <v>DAC</v>
          </cell>
          <cell r="L1184" t="str">
            <v>2017</v>
          </cell>
          <cell r="M1184">
            <v>0</v>
          </cell>
          <cell r="N1184">
            <v>0</v>
          </cell>
          <cell r="O1184">
            <v>13200</v>
          </cell>
          <cell r="P1184">
            <v>13200</v>
          </cell>
          <cell r="Q1184">
            <v>0</v>
          </cell>
          <cell r="R1184">
            <v>13200</v>
          </cell>
          <cell r="S1184">
            <v>0</v>
          </cell>
          <cell r="T1184" t="str">
            <v>2018- -16ED002-322-2161-21- -DAC</v>
          </cell>
        </row>
        <row r="1185">
          <cell r="A1185" t="str">
            <v>21</v>
          </cell>
          <cell r="B1185" t="str">
            <v>D</v>
          </cell>
          <cell r="C1185" t="str">
            <v>R</v>
          </cell>
          <cell r="D1185" t="str">
            <v>I</v>
          </cell>
          <cell r="E1185" t="str">
            <v xml:space="preserve"> </v>
          </cell>
          <cell r="F1185" t="str">
            <v>16EE001</v>
          </cell>
          <cell r="G1185" t="str">
            <v>020</v>
          </cell>
          <cell r="H1185" t="str">
            <v>2184</v>
          </cell>
          <cell r="I1185" t="str">
            <v>21</v>
          </cell>
          <cell r="J1185" t="str">
            <v xml:space="preserve"> </v>
          </cell>
          <cell r="K1185" t="str">
            <v>ACHA</v>
          </cell>
          <cell r="L1185" t="str">
            <v>2016</v>
          </cell>
          <cell r="M1185">
            <v>104300</v>
          </cell>
          <cell r="N1185">
            <v>0</v>
          </cell>
          <cell r="O1185">
            <v>0</v>
          </cell>
          <cell r="P1185">
            <v>104300</v>
          </cell>
          <cell r="Q1185">
            <v>0</v>
          </cell>
          <cell r="R1185">
            <v>7335.87</v>
          </cell>
          <cell r="S1185">
            <v>0</v>
          </cell>
          <cell r="T1185" t="str">
            <v>2018- -16EE001-020-2184-21- -ACHA</v>
          </cell>
        </row>
        <row r="1186">
          <cell r="A1186" t="str">
            <v>21</v>
          </cell>
          <cell r="B1186" t="str">
            <v>D</v>
          </cell>
          <cell r="C1186" t="str">
            <v>R</v>
          </cell>
          <cell r="D1186" t="str">
            <v>I</v>
          </cell>
          <cell r="E1186" t="str">
            <v xml:space="preserve"> </v>
          </cell>
          <cell r="F1186" t="str">
            <v>16EE001</v>
          </cell>
          <cell r="G1186" t="str">
            <v>020</v>
          </cell>
          <cell r="H1186" t="str">
            <v>2184</v>
          </cell>
          <cell r="I1186" t="str">
            <v>21</v>
          </cell>
          <cell r="J1186" t="str">
            <v xml:space="preserve"> </v>
          </cell>
          <cell r="K1186" t="str">
            <v>ACHA</v>
          </cell>
          <cell r="L1186" t="str">
            <v>2017</v>
          </cell>
          <cell r="M1186">
            <v>0</v>
          </cell>
          <cell r="N1186">
            <v>0</v>
          </cell>
          <cell r="O1186">
            <v>26382.73</v>
          </cell>
          <cell r="P1186">
            <v>26382.73</v>
          </cell>
          <cell r="Q1186">
            <v>0</v>
          </cell>
          <cell r="R1186">
            <v>26382.35</v>
          </cell>
          <cell r="S1186">
            <v>0</v>
          </cell>
          <cell r="T1186" t="str">
            <v>2018- -16EE001-020-2184-21- -ACHA</v>
          </cell>
        </row>
        <row r="1187">
          <cell r="A1187" t="str">
            <v>21</v>
          </cell>
          <cell r="B1187" t="str">
            <v>D</v>
          </cell>
          <cell r="C1187" t="str">
            <v>R</v>
          </cell>
          <cell r="D1187" t="str">
            <v>I</v>
          </cell>
          <cell r="E1187" t="str">
            <v xml:space="preserve"> </v>
          </cell>
          <cell r="F1187" t="str">
            <v>16EE002</v>
          </cell>
          <cell r="G1187" t="str">
            <v>020</v>
          </cell>
          <cell r="H1187" t="str">
            <v>2184</v>
          </cell>
          <cell r="I1187" t="str">
            <v>21</v>
          </cell>
          <cell r="J1187" t="str">
            <v xml:space="preserve"> </v>
          </cell>
          <cell r="K1187" t="str">
            <v>ACHA</v>
          </cell>
          <cell r="L1187" t="str">
            <v>2016</v>
          </cell>
          <cell r="M1187">
            <v>50500</v>
          </cell>
          <cell r="N1187">
            <v>0</v>
          </cell>
          <cell r="O1187">
            <v>0</v>
          </cell>
          <cell r="P1187">
            <v>50500</v>
          </cell>
          <cell r="Q1187">
            <v>0</v>
          </cell>
          <cell r="R1187">
            <v>59507.56</v>
          </cell>
          <cell r="S1187">
            <v>0</v>
          </cell>
          <cell r="T1187" t="str">
            <v>2018- -16EE002-020-2184-21- -ACHA</v>
          </cell>
        </row>
        <row r="1188">
          <cell r="A1188" t="str">
            <v>21</v>
          </cell>
          <cell r="B1188" t="str">
            <v>D</v>
          </cell>
          <cell r="C1188" t="str">
            <v>R</v>
          </cell>
          <cell r="D1188" t="str">
            <v>I</v>
          </cell>
          <cell r="E1188" t="str">
            <v xml:space="preserve"> </v>
          </cell>
          <cell r="F1188" t="str">
            <v>16EE002</v>
          </cell>
          <cell r="G1188" t="str">
            <v>020</v>
          </cell>
          <cell r="H1188" t="str">
            <v>2184</v>
          </cell>
          <cell r="I1188" t="str">
            <v>21</v>
          </cell>
          <cell r="J1188" t="str">
            <v xml:space="preserve"> </v>
          </cell>
          <cell r="K1188" t="str">
            <v>ACHA</v>
          </cell>
          <cell r="L1188" t="str">
            <v>2017</v>
          </cell>
          <cell r="M1188">
            <v>0</v>
          </cell>
          <cell r="N1188">
            <v>0</v>
          </cell>
          <cell r="O1188">
            <v>4630.1899999999996</v>
          </cell>
          <cell r="P1188">
            <v>4630.1899999999996</v>
          </cell>
          <cell r="Q1188">
            <v>0</v>
          </cell>
          <cell r="R1188">
            <v>4590.82</v>
          </cell>
          <cell r="S1188">
            <v>0</v>
          </cell>
          <cell r="T1188" t="str">
            <v>2018- -16EE002-020-2184-21- -ACHA</v>
          </cell>
        </row>
        <row r="1189">
          <cell r="A1189" t="str">
            <v>21</v>
          </cell>
          <cell r="B1189" t="str">
            <v>D</v>
          </cell>
          <cell r="C1189" t="str">
            <v>R</v>
          </cell>
          <cell r="D1189" t="str">
            <v>I</v>
          </cell>
          <cell r="E1189" t="str">
            <v xml:space="preserve"> </v>
          </cell>
          <cell r="F1189" t="str">
            <v>16EE003</v>
          </cell>
          <cell r="G1189" t="str">
            <v>020</v>
          </cell>
          <cell r="H1189" t="str">
            <v>2188</v>
          </cell>
          <cell r="I1189" t="str">
            <v>21</v>
          </cell>
          <cell r="J1189" t="str">
            <v xml:space="preserve"> </v>
          </cell>
          <cell r="K1189" t="str">
            <v>ACHA</v>
          </cell>
          <cell r="L1189" t="str">
            <v>2016</v>
          </cell>
          <cell r="M1189">
            <v>37700</v>
          </cell>
          <cell r="N1189">
            <v>0</v>
          </cell>
          <cell r="O1189">
            <v>0</v>
          </cell>
          <cell r="P1189">
            <v>37700</v>
          </cell>
          <cell r="Q1189">
            <v>0</v>
          </cell>
          <cell r="R1189">
            <v>16882.02</v>
          </cell>
          <cell r="S1189">
            <v>0</v>
          </cell>
          <cell r="T1189" t="str">
            <v>2018- -16EE003-020-2188-21- -ACHA</v>
          </cell>
        </row>
        <row r="1190">
          <cell r="A1190" t="str">
            <v>21</v>
          </cell>
          <cell r="B1190" t="str">
            <v>D</v>
          </cell>
          <cell r="C1190" t="str">
            <v>R</v>
          </cell>
          <cell r="D1190" t="str">
            <v>I</v>
          </cell>
          <cell r="E1190" t="str">
            <v xml:space="preserve"> </v>
          </cell>
          <cell r="F1190" t="str">
            <v>16EE003</v>
          </cell>
          <cell r="G1190" t="str">
            <v>020</v>
          </cell>
          <cell r="H1190" t="str">
            <v>2188</v>
          </cell>
          <cell r="I1190" t="str">
            <v>21</v>
          </cell>
          <cell r="J1190" t="str">
            <v xml:space="preserve"> </v>
          </cell>
          <cell r="K1190" t="str">
            <v>ACHA</v>
          </cell>
          <cell r="L1190" t="str">
            <v>2017</v>
          </cell>
          <cell r="M1190">
            <v>0</v>
          </cell>
          <cell r="N1190">
            <v>0</v>
          </cell>
          <cell r="O1190">
            <v>11403.3</v>
          </cell>
          <cell r="P1190">
            <v>11403.3</v>
          </cell>
          <cell r="Q1190">
            <v>0</v>
          </cell>
          <cell r="R1190">
            <v>18185.13</v>
          </cell>
          <cell r="S1190">
            <v>0</v>
          </cell>
          <cell r="T1190" t="str">
            <v>2018- -16EE003-020-2188-21- -ACHA</v>
          </cell>
        </row>
        <row r="1191">
          <cell r="A1191" t="str">
            <v>21</v>
          </cell>
          <cell r="B1191" t="str">
            <v>D</v>
          </cell>
          <cell r="C1191" t="str">
            <v>R</v>
          </cell>
          <cell r="D1191" t="str">
            <v>I</v>
          </cell>
          <cell r="E1191" t="str">
            <v xml:space="preserve"> </v>
          </cell>
          <cell r="F1191" t="str">
            <v>16EE004</v>
          </cell>
          <cell r="G1191" t="str">
            <v>213</v>
          </cell>
          <cell r="H1191" t="str">
            <v>2184</v>
          </cell>
          <cell r="I1191" t="str">
            <v>21</v>
          </cell>
          <cell r="J1191" t="str">
            <v xml:space="preserve"> </v>
          </cell>
          <cell r="K1191" t="str">
            <v>ENSE</v>
          </cell>
          <cell r="L1191" t="str">
            <v>2016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135.19999999999999</v>
          </cell>
          <cell r="S1191">
            <v>0</v>
          </cell>
          <cell r="T1191" t="str">
            <v>2018- -16EE004-213-2184-21- -ENSE</v>
          </cell>
        </row>
        <row r="1192">
          <cell r="A1192" t="str">
            <v>21</v>
          </cell>
          <cell r="B1192" t="str">
            <v>D</v>
          </cell>
          <cell r="C1192" t="str">
            <v>R</v>
          </cell>
          <cell r="D1192" t="str">
            <v>I</v>
          </cell>
          <cell r="E1192" t="str">
            <v xml:space="preserve"> </v>
          </cell>
          <cell r="F1192" t="str">
            <v>16EE004</v>
          </cell>
          <cell r="G1192" t="str">
            <v>213</v>
          </cell>
          <cell r="H1192" t="str">
            <v>2188</v>
          </cell>
          <cell r="I1192" t="str">
            <v>21</v>
          </cell>
          <cell r="J1192" t="str">
            <v xml:space="preserve"> </v>
          </cell>
          <cell r="K1192" t="str">
            <v>ENSE</v>
          </cell>
          <cell r="L1192" t="str">
            <v>2016</v>
          </cell>
          <cell r="M1192">
            <v>2000</v>
          </cell>
          <cell r="N1192">
            <v>0</v>
          </cell>
          <cell r="O1192">
            <v>0</v>
          </cell>
          <cell r="P1192">
            <v>2000</v>
          </cell>
          <cell r="Q1192">
            <v>0</v>
          </cell>
          <cell r="R1192">
            <v>2416.6999999999998</v>
          </cell>
          <cell r="S1192">
            <v>0</v>
          </cell>
          <cell r="T1192" t="str">
            <v>2018- -16EE004-213-2188-21- -ENSE</v>
          </cell>
        </row>
        <row r="1193">
          <cell r="A1193" t="str">
            <v>21</v>
          </cell>
          <cell r="B1193" t="str">
            <v>D</v>
          </cell>
          <cell r="C1193" t="str">
            <v>R</v>
          </cell>
          <cell r="D1193" t="str">
            <v>I</v>
          </cell>
          <cell r="E1193" t="str">
            <v xml:space="preserve"> </v>
          </cell>
          <cell r="F1193" t="str">
            <v>16EE004</v>
          </cell>
          <cell r="G1193" t="str">
            <v>213</v>
          </cell>
          <cell r="H1193" t="str">
            <v>2188</v>
          </cell>
          <cell r="I1193" t="str">
            <v>21</v>
          </cell>
          <cell r="J1193" t="str">
            <v xml:space="preserve"> </v>
          </cell>
          <cell r="K1193" t="str">
            <v>ENSE</v>
          </cell>
          <cell r="L1193" t="str">
            <v>2017</v>
          </cell>
          <cell r="M1193">
            <v>0</v>
          </cell>
          <cell r="N1193">
            <v>0</v>
          </cell>
          <cell r="O1193">
            <v>1891.09</v>
          </cell>
          <cell r="P1193">
            <v>1891.09</v>
          </cell>
          <cell r="Q1193">
            <v>0</v>
          </cell>
          <cell r="R1193">
            <v>2297.5500000000002</v>
          </cell>
          <cell r="S1193">
            <v>0</v>
          </cell>
          <cell r="T1193" t="str">
            <v>2018- -16EE004-213-2188-21- -ENSE</v>
          </cell>
        </row>
        <row r="1194">
          <cell r="A1194" t="str">
            <v>21</v>
          </cell>
          <cell r="B1194" t="str">
            <v>D</v>
          </cell>
          <cell r="C1194" t="str">
            <v>R</v>
          </cell>
          <cell r="D1194" t="str">
            <v>I</v>
          </cell>
          <cell r="E1194" t="str">
            <v xml:space="preserve"> </v>
          </cell>
          <cell r="F1194" t="str">
            <v>16EV005</v>
          </cell>
          <cell r="G1194" t="str">
            <v>823</v>
          </cell>
          <cell r="H1194" t="str">
            <v>2185</v>
          </cell>
          <cell r="I1194" t="str">
            <v>21</v>
          </cell>
          <cell r="J1194" t="str">
            <v xml:space="preserve"> </v>
          </cell>
          <cell r="K1194" t="str">
            <v>EV</v>
          </cell>
          <cell r="L1194" t="str">
            <v>2016</v>
          </cell>
          <cell r="M1194">
            <v>1000</v>
          </cell>
          <cell r="N1194">
            <v>0</v>
          </cell>
          <cell r="O1194">
            <v>0</v>
          </cell>
          <cell r="P1194">
            <v>1000</v>
          </cell>
          <cell r="Q1194">
            <v>0</v>
          </cell>
          <cell r="R1194">
            <v>895.9</v>
          </cell>
          <cell r="S1194">
            <v>0</v>
          </cell>
          <cell r="T1194" t="str">
            <v>2018- -16EV005-823-2185-21- -EV</v>
          </cell>
        </row>
        <row r="1195">
          <cell r="A1195" t="str">
            <v>21</v>
          </cell>
          <cell r="B1195" t="str">
            <v>D</v>
          </cell>
          <cell r="C1195" t="str">
            <v>R</v>
          </cell>
          <cell r="D1195" t="str">
            <v>I</v>
          </cell>
          <cell r="E1195" t="str">
            <v xml:space="preserve"> </v>
          </cell>
          <cell r="F1195" t="str">
            <v>16FA001</v>
          </cell>
          <cell r="G1195" t="str">
            <v>020</v>
          </cell>
          <cell r="H1195" t="str">
            <v>2183</v>
          </cell>
          <cell r="I1195" t="str">
            <v>21</v>
          </cell>
          <cell r="J1195" t="str">
            <v xml:space="preserve"> </v>
          </cell>
          <cell r="K1195" t="str">
            <v>DSI</v>
          </cell>
          <cell r="L1195" t="str">
            <v>2016</v>
          </cell>
          <cell r="M1195">
            <v>61000</v>
          </cell>
          <cell r="N1195">
            <v>0</v>
          </cell>
          <cell r="O1195">
            <v>0</v>
          </cell>
          <cell r="P1195">
            <v>61000</v>
          </cell>
          <cell r="Q1195">
            <v>0</v>
          </cell>
          <cell r="R1195">
            <v>29015.279999999999</v>
          </cell>
          <cell r="S1195">
            <v>0</v>
          </cell>
          <cell r="T1195" t="str">
            <v>2018- -16FA001-020-2183-21- -DSI</v>
          </cell>
        </row>
        <row r="1196">
          <cell r="A1196" t="str">
            <v>21</v>
          </cell>
          <cell r="B1196" t="str">
            <v>D</v>
          </cell>
          <cell r="C1196" t="str">
            <v>R</v>
          </cell>
          <cell r="D1196" t="str">
            <v>I</v>
          </cell>
          <cell r="E1196" t="str">
            <v xml:space="preserve"> </v>
          </cell>
          <cell r="F1196" t="str">
            <v>16FA001</v>
          </cell>
          <cell r="G1196" t="str">
            <v>020</v>
          </cell>
          <cell r="H1196" t="str">
            <v>2183</v>
          </cell>
          <cell r="I1196" t="str">
            <v>21</v>
          </cell>
          <cell r="J1196" t="str">
            <v xml:space="preserve"> </v>
          </cell>
          <cell r="K1196" t="str">
            <v>DSI</v>
          </cell>
          <cell r="L1196" t="str">
            <v>2017</v>
          </cell>
          <cell r="M1196">
            <v>0</v>
          </cell>
          <cell r="N1196">
            <v>0</v>
          </cell>
          <cell r="O1196">
            <v>13982.42</v>
          </cell>
          <cell r="P1196">
            <v>13982.42</v>
          </cell>
          <cell r="Q1196">
            <v>0</v>
          </cell>
          <cell r="R1196">
            <v>13982.42</v>
          </cell>
          <cell r="S1196">
            <v>0</v>
          </cell>
          <cell r="T1196" t="str">
            <v>2018- -16FA001-020-2183-21- -DSI</v>
          </cell>
        </row>
        <row r="1197">
          <cell r="A1197" t="str">
            <v>21</v>
          </cell>
          <cell r="B1197" t="str">
            <v>D</v>
          </cell>
          <cell r="C1197" t="str">
            <v>R</v>
          </cell>
          <cell r="D1197" t="str">
            <v>I</v>
          </cell>
          <cell r="E1197" t="str">
            <v xml:space="preserve"> </v>
          </cell>
          <cell r="F1197" t="str">
            <v>16FA002</v>
          </cell>
          <cell r="G1197" t="str">
            <v>020</v>
          </cell>
          <cell r="H1197" t="str">
            <v>2183</v>
          </cell>
          <cell r="I1197" t="str">
            <v>21</v>
          </cell>
          <cell r="J1197" t="str">
            <v xml:space="preserve"> </v>
          </cell>
          <cell r="K1197" t="str">
            <v>DSI</v>
          </cell>
          <cell r="L1197" t="str">
            <v>2016</v>
          </cell>
          <cell r="M1197">
            <v>210500</v>
          </cell>
          <cell r="N1197">
            <v>0</v>
          </cell>
          <cell r="O1197">
            <v>0</v>
          </cell>
          <cell r="P1197">
            <v>210500</v>
          </cell>
          <cell r="Q1197">
            <v>0</v>
          </cell>
          <cell r="R1197">
            <v>179076.47</v>
          </cell>
          <cell r="S1197">
            <v>0</v>
          </cell>
          <cell r="T1197" t="str">
            <v>2018- -16FA002-020-2183-21- -DSI</v>
          </cell>
        </row>
        <row r="1198">
          <cell r="A1198" t="str">
            <v>21</v>
          </cell>
          <cell r="B1198" t="str">
            <v>D</v>
          </cell>
          <cell r="C1198" t="str">
            <v>R</v>
          </cell>
          <cell r="D1198" t="str">
            <v>I</v>
          </cell>
          <cell r="E1198" t="str">
            <v xml:space="preserve"> </v>
          </cell>
          <cell r="F1198" t="str">
            <v>16FA002</v>
          </cell>
          <cell r="G1198" t="str">
            <v>020</v>
          </cell>
          <cell r="H1198" t="str">
            <v>2183</v>
          </cell>
          <cell r="I1198" t="str">
            <v>21</v>
          </cell>
          <cell r="J1198" t="str">
            <v xml:space="preserve"> </v>
          </cell>
          <cell r="K1198" t="str">
            <v>DSI</v>
          </cell>
          <cell r="L1198" t="str">
            <v>2017</v>
          </cell>
          <cell r="M1198">
            <v>0</v>
          </cell>
          <cell r="N1198">
            <v>0</v>
          </cell>
          <cell r="O1198">
            <v>38948.75</v>
          </cell>
          <cell r="P1198">
            <v>38948.75</v>
          </cell>
          <cell r="Q1198">
            <v>0</v>
          </cell>
          <cell r="R1198">
            <v>39093</v>
          </cell>
          <cell r="S1198">
            <v>0</v>
          </cell>
          <cell r="T1198" t="str">
            <v>2018- -16FA002-020-2183-21- -DSI</v>
          </cell>
        </row>
        <row r="1199">
          <cell r="A1199" t="str">
            <v>21</v>
          </cell>
          <cell r="B1199" t="str">
            <v>D</v>
          </cell>
          <cell r="C1199" t="str">
            <v>R</v>
          </cell>
          <cell r="D1199" t="str">
            <v>I</v>
          </cell>
          <cell r="E1199" t="str">
            <v xml:space="preserve"> </v>
          </cell>
          <cell r="F1199" t="str">
            <v>16FA002</v>
          </cell>
          <cell r="G1199" t="str">
            <v>213</v>
          </cell>
          <cell r="H1199" t="str">
            <v>2183</v>
          </cell>
          <cell r="I1199" t="str">
            <v>21</v>
          </cell>
          <cell r="J1199" t="str">
            <v xml:space="preserve"> </v>
          </cell>
          <cell r="K1199" t="str">
            <v>DSI</v>
          </cell>
          <cell r="L1199" t="str">
            <v>2016</v>
          </cell>
          <cell r="M1199">
            <v>4000</v>
          </cell>
          <cell r="N1199">
            <v>0</v>
          </cell>
          <cell r="O1199">
            <v>0</v>
          </cell>
          <cell r="P1199">
            <v>4000</v>
          </cell>
          <cell r="Q1199">
            <v>0</v>
          </cell>
          <cell r="R1199">
            <v>127991.56</v>
          </cell>
          <cell r="S1199">
            <v>0</v>
          </cell>
          <cell r="T1199" t="str">
            <v>2018- -16FA002-213-2183-21- -DSI</v>
          </cell>
        </row>
        <row r="1200">
          <cell r="A1200" t="str">
            <v>21</v>
          </cell>
          <cell r="B1200" t="str">
            <v>D</v>
          </cell>
          <cell r="C1200" t="str">
            <v>R</v>
          </cell>
          <cell r="D1200" t="str">
            <v>I</v>
          </cell>
          <cell r="E1200" t="str">
            <v xml:space="preserve"> </v>
          </cell>
          <cell r="F1200" t="str">
            <v>16FA004</v>
          </cell>
          <cell r="G1200" t="str">
            <v>020</v>
          </cell>
          <cell r="H1200" t="str">
            <v>2183</v>
          </cell>
          <cell r="I1200" t="str">
            <v>21</v>
          </cell>
          <cell r="J1200" t="str">
            <v xml:space="preserve"> </v>
          </cell>
          <cell r="K1200" t="str">
            <v>DSI</v>
          </cell>
          <cell r="L1200" t="str">
            <v>2016</v>
          </cell>
          <cell r="M1200">
            <v>32200</v>
          </cell>
          <cell r="N1200">
            <v>0</v>
          </cell>
          <cell r="O1200">
            <v>0</v>
          </cell>
          <cell r="P1200">
            <v>32200</v>
          </cell>
          <cell r="Q1200">
            <v>0</v>
          </cell>
          <cell r="R1200">
            <v>10085.39</v>
          </cell>
          <cell r="S1200">
            <v>0</v>
          </cell>
          <cell r="T1200" t="str">
            <v>2018- -16FA004-020-2183-21- -DSI</v>
          </cell>
        </row>
        <row r="1201">
          <cell r="A1201" t="str">
            <v>21</v>
          </cell>
          <cell r="B1201" t="str">
            <v>D</v>
          </cell>
          <cell r="C1201" t="str">
            <v>R</v>
          </cell>
          <cell r="D1201" t="str">
            <v>I</v>
          </cell>
          <cell r="E1201" t="str">
            <v xml:space="preserve"> </v>
          </cell>
          <cell r="F1201" t="str">
            <v>16FA004</v>
          </cell>
          <cell r="G1201" t="str">
            <v>020</v>
          </cell>
          <cell r="H1201" t="str">
            <v>2183</v>
          </cell>
          <cell r="I1201" t="str">
            <v>21</v>
          </cell>
          <cell r="J1201" t="str">
            <v xml:space="preserve"> </v>
          </cell>
          <cell r="K1201" t="str">
            <v>DSI</v>
          </cell>
          <cell r="L1201" t="str">
            <v>2017</v>
          </cell>
          <cell r="M1201">
            <v>0</v>
          </cell>
          <cell r="N1201">
            <v>0</v>
          </cell>
          <cell r="O1201">
            <v>10671.6</v>
          </cell>
          <cell r="P1201">
            <v>10671.6</v>
          </cell>
          <cell r="Q1201">
            <v>0</v>
          </cell>
          <cell r="R1201">
            <v>10443.6</v>
          </cell>
          <cell r="S1201">
            <v>0</v>
          </cell>
          <cell r="T1201" t="str">
            <v>2018- -16FA004-020-2183-21- -DSI</v>
          </cell>
        </row>
        <row r="1202">
          <cell r="A1202" t="str">
            <v>21</v>
          </cell>
          <cell r="B1202" t="str">
            <v>D</v>
          </cell>
          <cell r="C1202" t="str">
            <v>R</v>
          </cell>
          <cell r="D1202" t="str">
            <v>I</v>
          </cell>
          <cell r="E1202" t="str">
            <v xml:space="preserve"> </v>
          </cell>
          <cell r="F1202" t="str">
            <v>16FA005</v>
          </cell>
          <cell r="G1202" t="str">
            <v>821</v>
          </cell>
          <cell r="H1202" t="str">
            <v>2183</v>
          </cell>
          <cell r="I1202" t="str">
            <v>21</v>
          </cell>
          <cell r="J1202" t="str">
            <v xml:space="preserve"> </v>
          </cell>
          <cell r="K1202" t="str">
            <v>DSI</v>
          </cell>
          <cell r="L1202" t="str">
            <v>2016</v>
          </cell>
          <cell r="M1202">
            <v>20000</v>
          </cell>
          <cell r="N1202">
            <v>0</v>
          </cell>
          <cell r="O1202">
            <v>0</v>
          </cell>
          <cell r="P1202">
            <v>20000</v>
          </cell>
          <cell r="Q1202">
            <v>0</v>
          </cell>
          <cell r="R1202">
            <v>0</v>
          </cell>
          <cell r="S1202">
            <v>0</v>
          </cell>
          <cell r="T1202" t="str">
            <v>2018- -16FA005-821-2183-21- -DSI</v>
          </cell>
        </row>
        <row r="1203">
          <cell r="A1203" t="str">
            <v>21</v>
          </cell>
          <cell r="B1203" t="str">
            <v>D</v>
          </cell>
          <cell r="C1203" t="str">
            <v>R</v>
          </cell>
          <cell r="D1203" t="str">
            <v>I</v>
          </cell>
          <cell r="E1203" t="str">
            <v xml:space="preserve"> </v>
          </cell>
          <cell r="F1203" t="str">
            <v>16IM001</v>
          </cell>
          <cell r="G1203" t="str">
            <v>824</v>
          </cell>
          <cell r="H1203" t="str">
            <v>2138</v>
          </cell>
          <cell r="I1203" t="str">
            <v>21</v>
          </cell>
          <cell r="J1203" t="str">
            <v xml:space="preserve"> </v>
          </cell>
          <cell r="K1203" t="str">
            <v>FONC</v>
          </cell>
          <cell r="L1203" t="str">
            <v>2016</v>
          </cell>
          <cell r="M1203">
            <v>1750000</v>
          </cell>
          <cell r="N1203">
            <v>0</v>
          </cell>
          <cell r="O1203">
            <v>0</v>
          </cell>
          <cell r="P1203">
            <v>1750000</v>
          </cell>
          <cell r="Q1203">
            <v>0</v>
          </cell>
          <cell r="R1203">
            <v>457842</v>
          </cell>
          <cell r="S1203">
            <v>0</v>
          </cell>
          <cell r="T1203" t="str">
            <v>2018- -16IM001-824-2138-21- -FONC</v>
          </cell>
        </row>
        <row r="1204">
          <cell r="A1204" t="str">
            <v>21</v>
          </cell>
          <cell r="B1204" t="str">
            <v>D</v>
          </cell>
          <cell r="C1204" t="str">
            <v>R</v>
          </cell>
          <cell r="D1204" t="str">
            <v>I</v>
          </cell>
          <cell r="E1204" t="str">
            <v xml:space="preserve"> </v>
          </cell>
          <cell r="F1204" t="str">
            <v>16IM001</v>
          </cell>
          <cell r="G1204" t="str">
            <v>824</v>
          </cell>
          <cell r="H1204" t="str">
            <v>2138</v>
          </cell>
          <cell r="I1204" t="str">
            <v>21</v>
          </cell>
          <cell r="J1204" t="str">
            <v xml:space="preserve"> </v>
          </cell>
          <cell r="K1204" t="str">
            <v>FONC</v>
          </cell>
          <cell r="L1204" t="str">
            <v>2017</v>
          </cell>
          <cell r="M1204">
            <v>0</v>
          </cell>
          <cell r="N1204">
            <v>0</v>
          </cell>
          <cell r="O1204">
            <v>417256</v>
          </cell>
          <cell r="P1204">
            <v>417256</v>
          </cell>
          <cell r="Q1204">
            <v>0</v>
          </cell>
          <cell r="R1204">
            <v>138082.89000000001</v>
          </cell>
          <cell r="S1204">
            <v>0</v>
          </cell>
          <cell r="T1204" t="str">
            <v>2018- -16IM001-824-2138-21- -FONC</v>
          </cell>
        </row>
        <row r="1205">
          <cell r="A1205" t="str">
            <v>21</v>
          </cell>
          <cell r="B1205" t="str">
            <v>D</v>
          </cell>
          <cell r="C1205" t="str">
            <v>R</v>
          </cell>
          <cell r="D1205" t="str">
            <v>I</v>
          </cell>
          <cell r="E1205" t="str">
            <v xml:space="preserve"> </v>
          </cell>
          <cell r="F1205" t="str">
            <v>16IM001</v>
          </cell>
          <cell r="G1205" t="str">
            <v>824</v>
          </cell>
          <cell r="H1205" t="str">
            <v>2138</v>
          </cell>
          <cell r="I1205" t="str">
            <v>21</v>
          </cell>
          <cell r="J1205" t="str">
            <v xml:space="preserve"> </v>
          </cell>
          <cell r="K1205" t="str">
            <v>FONC</v>
          </cell>
          <cell r="L1205" t="str">
            <v>2018</v>
          </cell>
          <cell r="M1205">
            <v>0</v>
          </cell>
          <cell r="N1205">
            <v>0</v>
          </cell>
          <cell r="O1205">
            <v>9874</v>
          </cell>
          <cell r="P1205">
            <v>9874</v>
          </cell>
          <cell r="Q1205">
            <v>0</v>
          </cell>
          <cell r="R1205">
            <v>3242.47</v>
          </cell>
          <cell r="S1205">
            <v>5410.7</v>
          </cell>
          <cell r="T1205" t="str">
            <v>2018- -16IM001-824-2138-21- -FONC</v>
          </cell>
        </row>
        <row r="1206">
          <cell r="A1206" t="str">
            <v>21</v>
          </cell>
          <cell r="B1206" t="str">
            <v>D</v>
          </cell>
          <cell r="C1206" t="str">
            <v>R</v>
          </cell>
          <cell r="D1206" t="str">
            <v>I</v>
          </cell>
          <cell r="E1206" t="str">
            <v xml:space="preserve"> </v>
          </cell>
          <cell r="F1206" t="str">
            <v>16IM002</v>
          </cell>
          <cell r="G1206" t="str">
            <v>824</v>
          </cell>
          <cell r="H1206" t="str">
            <v>2138</v>
          </cell>
          <cell r="I1206" t="str">
            <v>21</v>
          </cell>
          <cell r="J1206" t="str">
            <v xml:space="preserve"> </v>
          </cell>
          <cell r="K1206" t="str">
            <v>FONC</v>
          </cell>
          <cell r="L1206" t="str">
            <v>2016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1900</v>
          </cell>
          <cell r="S1206">
            <v>0</v>
          </cell>
          <cell r="T1206" t="str">
            <v>2018- -16IM002-824-2138-21- -FONC</v>
          </cell>
        </row>
        <row r="1207">
          <cell r="A1207" t="str">
            <v>21</v>
          </cell>
          <cell r="B1207" t="str">
            <v>D</v>
          </cell>
          <cell r="C1207" t="str">
            <v>R</v>
          </cell>
          <cell r="D1207" t="str">
            <v>I</v>
          </cell>
          <cell r="E1207" t="str">
            <v xml:space="preserve"> </v>
          </cell>
          <cell r="F1207" t="str">
            <v>16LO007</v>
          </cell>
          <cell r="G1207" t="str">
            <v>71</v>
          </cell>
          <cell r="H1207" t="str">
            <v>2138</v>
          </cell>
          <cell r="I1207" t="str">
            <v>21</v>
          </cell>
          <cell r="J1207" t="str">
            <v xml:space="preserve"> </v>
          </cell>
          <cell r="K1207" t="str">
            <v>BATI</v>
          </cell>
          <cell r="L1207" t="str">
            <v>2016</v>
          </cell>
          <cell r="M1207">
            <v>0</v>
          </cell>
          <cell r="N1207">
            <v>12500</v>
          </cell>
          <cell r="O1207">
            <v>0</v>
          </cell>
          <cell r="P1207">
            <v>12500</v>
          </cell>
          <cell r="Q1207">
            <v>0</v>
          </cell>
          <cell r="R1207">
            <v>11962.55</v>
          </cell>
          <cell r="S1207">
            <v>0</v>
          </cell>
          <cell r="T1207" t="str">
            <v>2018- -16LO007-71-2138-21- -BATI</v>
          </cell>
        </row>
        <row r="1208">
          <cell r="A1208" t="str">
            <v>21</v>
          </cell>
          <cell r="B1208" t="str">
            <v>D</v>
          </cell>
          <cell r="C1208" t="str">
            <v>R</v>
          </cell>
          <cell r="D1208" t="str">
            <v>I</v>
          </cell>
          <cell r="E1208" t="str">
            <v xml:space="preserve"> </v>
          </cell>
          <cell r="F1208" t="str">
            <v>16MA004</v>
          </cell>
          <cell r="G1208" t="str">
            <v>020</v>
          </cell>
          <cell r="H1208" t="str">
            <v>2188</v>
          </cell>
          <cell r="I1208" t="str">
            <v>21</v>
          </cell>
          <cell r="J1208" t="str">
            <v xml:space="preserve"> </v>
          </cell>
          <cell r="K1208" t="str">
            <v>BATI</v>
          </cell>
          <cell r="L1208" t="str">
            <v>2016</v>
          </cell>
          <cell r="M1208">
            <v>0</v>
          </cell>
          <cell r="N1208">
            <v>8000</v>
          </cell>
          <cell r="O1208">
            <v>0</v>
          </cell>
          <cell r="P1208">
            <v>8000</v>
          </cell>
          <cell r="Q1208">
            <v>0</v>
          </cell>
          <cell r="R1208">
            <v>12674.04</v>
          </cell>
          <cell r="S1208">
            <v>0</v>
          </cell>
          <cell r="T1208" t="str">
            <v>2018- -16MA004-020-2188-21- -BATI</v>
          </cell>
        </row>
        <row r="1209">
          <cell r="A1209" t="str">
            <v>21</v>
          </cell>
          <cell r="B1209" t="str">
            <v>D</v>
          </cell>
          <cell r="C1209" t="str">
            <v>R</v>
          </cell>
          <cell r="D1209" t="str">
            <v>I</v>
          </cell>
          <cell r="E1209" t="str">
            <v xml:space="preserve"> </v>
          </cell>
          <cell r="F1209" t="str">
            <v>16MA004</v>
          </cell>
          <cell r="G1209" t="str">
            <v>020</v>
          </cell>
          <cell r="H1209" t="str">
            <v>2188</v>
          </cell>
          <cell r="I1209" t="str">
            <v>21</v>
          </cell>
          <cell r="J1209" t="str">
            <v xml:space="preserve"> </v>
          </cell>
          <cell r="K1209" t="str">
            <v>BATI</v>
          </cell>
          <cell r="L1209" t="str">
            <v>2017</v>
          </cell>
          <cell r="M1209">
            <v>0</v>
          </cell>
          <cell r="N1209">
            <v>0</v>
          </cell>
          <cell r="O1209">
            <v>290.77999999999997</v>
          </cell>
          <cell r="P1209">
            <v>290.77999999999997</v>
          </cell>
          <cell r="Q1209">
            <v>0</v>
          </cell>
          <cell r="R1209">
            <v>290.77999999999997</v>
          </cell>
          <cell r="S1209">
            <v>0</v>
          </cell>
          <cell r="T1209" t="str">
            <v>2018- -16MA004-020-2188-21- -BATI</v>
          </cell>
        </row>
        <row r="1210">
          <cell r="A1210" t="str">
            <v>21</v>
          </cell>
          <cell r="B1210" t="str">
            <v>D</v>
          </cell>
          <cell r="C1210" t="str">
            <v>R</v>
          </cell>
          <cell r="D1210" t="str">
            <v>I</v>
          </cell>
          <cell r="E1210" t="str">
            <v xml:space="preserve"> </v>
          </cell>
          <cell r="F1210" t="str">
            <v>16MA004</v>
          </cell>
          <cell r="G1210" t="str">
            <v>213</v>
          </cell>
          <cell r="H1210" t="str">
            <v>2188</v>
          </cell>
          <cell r="I1210" t="str">
            <v>21</v>
          </cell>
          <cell r="J1210" t="str">
            <v xml:space="preserve"> </v>
          </cell>
          <cell r="K1210" t="str">
            <v>BATI</v>
          </cell>
          <cell r="L1210" t="str">
            <v>2017</v>
          </cell>
          <cell r="M1210">
            <v>0</v>
          </cell>
          <cell r="N1210">
            <v>0</v>
          </cell>
          <cell r="O1210">
            <v>2393.69</v>
          </cell>
          <cell r="P1210">
            <v>2393.69</v>
          </cell>
          <cell r="Q1210">
            <v>0</v>
          </cell>
          <cell r="R1210">
            <v>2393.9</v>
          </cell>
          <cell r="S1210">
            <v>0</v>
          </cell>
          <cell r="T1210" t="str">
            <v>2018- -16MA004-213-2188-21- -BATI</v>
          </cell>
        </row>
        <row r="1211">
          <cell r="A1211" t="str">
            <v>21</v>
          </cell>
          <cell r="B1211" t="str">
            <v>D</v>
          </cell>
          <cell r="C1211" t="str">
            <v>R</v>
          </cell>
          <cell r="D1211" t="str">
            <v>I</v>
          </cell>
          <cell r="E1211" t="str">
            <v xml:space="preserve"> </v>
          </cell>
          <cell r="F1211" t="str">
            <v>16MA004</v>
          </cell>
          <cell r="G1211" t="str">
            <v>411</v>
          </cell>
          <cell r="H1211" t="str">
            <v>2188</v>
          </cell>
          <cell r="I1211" t="str">
            <v>21</v>
          </cell>
          <cell r="J1211" t="str">
            <v xml:space="preserve"> </v>
          </cell>
          <cell r="K1211" t="str">
            <v>BATI</v>
          </cell>
          <cell r="L1211" t="str">
            <v>2017</v>
          </cell>
          <cell r="M1211">
            <v>0</v>
          </cell>
          <cell r="N1211">
            <v>0</v>
          </cell>
          <cell r="O1211">
            <v>218.05</v>
          </cell>
          <cell r="P1211">
            <v>218.05</v>
          </cell>
          <cell r="Q1211">
            <v>0</v>
          </cell>
          <cell r="R1211">
            <v>218.05</v>
          </cell>
          <cell r="S1211">
            <v>0</v>
          </cell>
          <cell r="T1211" t="str">
            <v>2018- -16MA004-411-2188-21- -BATI</v>
          </cell>
        </row>
        <row r="1212">
          <cell r="A1212" t="str">
            <v>21</v>
          </cell>
          <cell r="B1212" t="str">
            <v>D</v>
          </cell>
          <cell r="C1212" t="str">
            <v>R</v>
          </cell>
          <cell r="D1212" t="str">
            <v>I</v>
          </cell>
          <cell r="E1212" t="str">
            <v xml:space="preserve"> </v>
          </cell>
          <cell r="F1212" t="str">
            <v>16MA009</v>
          </cell>
          <cell r="G1212" t="str">
            <v>020</v>
          </cell>
          <cell r="H1212" t="str">
            <v>2188</v>
          </cell>
          <cell r="I1212" t="str">
            <v>21</v>
          </cell>
          <cell r="J1212" t="str">
            <v xml:space="preserve"> </v>
          </cell>
          <cell r="K1212" t="str">
            <v>BATI</v>
          </cell>
          <cell r="L1212" t="str">
            <v>2016</v>
          </cell>
          <cell r="M1212">
            <v>50000</v>
          </cell>
          <cell r="N1212">
            <v>0</v>
          </cell>
          <cell r="O1212">
            <v>0</v>
          </cell>
          <cell r="P1212">
            <v>50000</v>
          </cell>
          <cell r="Q1212">
            <v>0</v>
          </cell>
          <cell r="R1212">
            <v>0</v>
          </cell>
          <cell r="S1212">
            <v>0</v>
          </cell>
          <cell r="T1212" t="str">
            <v>2018- -16MA009-020-2188-21- -BATI</v>
          </cell>
        </row>
        <row r="1213">
          <cell r="A1213" t="str">
            <v>21</v>
          </cell>
          <cell r="B1213" t="str">
            <v>D</v>
          </cell>
          <cell r="C1213" t="str">
            <v>R</v>
          </cell>
          <cell r="D1213" t="str">
            <v>I</v>
          </cell>
          <cell r="E1213" t="str">
            <v xml:space="preserve"> </v>
          </cell>
          <cell r="F1213" t="str">
            <v>16MA009</v>
          </cell>
          <cell r="G1213" t="str">
            <v>020</v>
          </cell>
          <cell r="H1213" t="str">
            <v>2188</v>
          </cell>
          <cell r="I1213" t="str">
            <v>21</v>
          </cell>
          <cell r="J1213" t="str">
            <v xml:space="preserve"> </v>
          </cell>
          <cell r="K1213" t="str">
            <v>BATI</v>
          </cell>
          <cell r="L1213" t="str">
            <v>2017</v>
          </cell>
          <cell r="M1213">
            <v>0</v>
          </cell>
          <cell r="N1213">
            <v>0</v>
          </cell>
          <cell r="O1213">
            <v>3979.2</v>
          </cell>
          <cell r="P1213">
            <v>3979.2</v>
          </cell>
          <cell r="Q1213">
            <v>0</v>
          </cell>
          <cell r="R1213">
            <v>3970.74</v>
          </cell>
          <cell r="S1213">
            <v>0</v>
          </cell>
          <cell r="T1213" t="str">
            <v>2018- -16MA009-020-2188-21- -BATI</v>
          </cell>
        </row>
        <row r="1214">
          <cell r="A1214" t="str">
            <v>21</v>
          </cell>
          <cell r="B1214" t="str">
            <v>D</v>
          </cell>
          <cell r="C1214" t="str">
            <v>R</v>
          </cell>
          <cell r="D1214" t="str">
            <v>I</v>
          </cell>
          <cell r="E1214" t="str">
            <v xml:space="preserve"> </v>
          </cell>
          <cell r="F1214" t="str">
            <v>16MA009</v>
          </cell>
          <cell r="G1214" t="str">
            <v>213</v>
          </cell>
          <cell r="H1214" t="str">
            <v>2188</v>
          </cell>
          <cell r="I1214" t="str">
            <v>21</v>
          </cell>
          <cell r="J1214" t="str">
            <v xml:space="preserve"> </v>
          </cell>
          <cell r="K1214" t="str">
            <v>BATI</v>
          </cell>
          <cell r="L1214" t="str">
            <v>2017</v>
          </cell>
          <cell r="M1214">
            <v>0</v>
          </cell>
          <cell r="N1214">
            <v>0</v>
          </cell>
          <cell r="O1214">
            <v>13170.52</v>
          </cell>
          <cell r="P1214">
            <v>13170.52</v>
          </cell>
          <cell r="Q1214">
            <v>0</v>
          </cell>
          <cell r="R1214">
            <v>11871.32</v>
          </cell>
          <cell r="S1214">
            <v>0</v>
          </cell>
          <cell r="T1214" t="str">
            <v>2018- -16MA009-213-2188-21- -BATI</v>
          </cell>
        </row>
        <row r="1215">
          <cell r="A1215" t="str">
            <v>21</v>
          </cell>
          <cell r="B1215" t="str">
            <v>D</v>
          </cell>
          <cell r="C1215" t="str">
            <v>R</v>
          </cell>
          <cell r="D1215" t="str">
            <v>I</v>
          </cell>
          <cell r="E1215" t="str">
            <v xml:space="preserve"> </v>
          </cell>
          <cell r="F1215" t="str">
            <v>16MA009</v>
          </cell>
          <cell r="G1215" t="str">
            <v>311</v>
          </cell>
          <cell r="H1215" t="str">
            <v>2188</v>
          </cell>
          <cell r="I1215" t="str">
            <v>21</v>
          </cell>
          <cell r="J1215" t="str">
            <v xml:space="preserve"> </v>
          </cell>
          <cell r="K1215" t="str">
            <v>BATI</v>
          </cell>
          <cell r="L1215" t="str">
            <v>2017</v>
          </cell>
          <cell r="M1215">
            <v>0</v>
          </cell>
          <cell r="N1215">
            <v>0</v>
          </cell>
          <cell r="O1215">
            <v>6814.8</v>
          </cell>
          <cell r="P1215">
            <v>6814.8</v>
          </cell>
          <cell r="Q1215">
            <v>0</v>
          </cell>
          <cell r="R1215">
            <v>431.52</v>
          </cell>
          <cell r="S1215">
            <v>0</v>
          </cell>
          <cell r="T1215" t="str">
            <v>2018- -16MA009-311-2188-21- -BATI</v>
          </cell>
        </row>
        <row r="1216">
          <cell r="A1216" t="str">
            <v>21</v>
          </cell>
          <cell r="B1216" t="str">
            <v>D</v>
          </cell>
          <cell r="C1216" t="str">
            <v>R</v>
          </cell>
          <cell r="D1216" t="str">
            <v>I</v>
          </cell>
          <cell r="E1216" t="str">
            <v xml:space="preserve"> </v>
          </cell>
          <cell r="F1216" t="str">
            <v>16MA009</v>
          </cell>
          <cell r="G1216" t="str">
            <v>322</v>
          </cell>
          <cell r="H1216" t="str">
            <v>2188</v>
          </cell>
          <cell r="I1216" t="str">
            <v>21</v>
          </cell>
          <cell r="J1216" t="str">
            <v xml:space="preserve"> </v>
          </cell>
          <cell r="K1216" t="str">
            <v>BATI</v>
          </cell>
          <cell r="L1216" t="str">
            <v>2017</v>
          </cell>
          <cell r="M1216">
            <v>0</v>
          </cell>
          <cell r="N1216">
            <v>0</v>
          </cell>
          <cell r="O1216">
            <v>1818</v>
          </cell>
          <cell r="P1216">
            <v>1818</v>
          </cell>
          <cell r="Q1216">
            <v>0</v>
          </cell>
          <cell r="R1216">
            <v>0</v>
          </cell>
          <cell r="S1216">
            <v>0</v>
          </cell>
          <cell r="T1216" t="str">
            <v>2018- -16MA009-322-2188-21- -BATI</v>
          </cell>
        </row>
        <row r="1217">
          <cell r="A1217" t="str">
            <v>21</v>
          </cell>
          <cell r="B1217" t="str">
            <v>D</v>
          </cell>
          <cell r="C1217" t="str">
            <v>R</v>
          </cell>
          <cell r="D1217" t="str">
            <v>I</v>
          </cell>
          <cell r="E1217" t="str">
            <v xml:space="preserve"> </v>
          </cell>
          <cell r="F1217" t="str">
            <v>16MA009</v>
          </cell>
          <cell r="G1217" t="str">
            <v>411</v>
          </cell>
          <cell r="H1217" t="str">
            <v>2188</v>
          </cell>
          <cell r="I1217" t="str">
            <v>21</v>
          </cell>
          <cell r="J1217" t="str">
            <v xml:space="preserve"> </v>
          </cell>
          <cell r="K1217" t="str">
            <v>BATI</v>
          </cell>
          <cell r="L1217" t="str">
            <v>2017</v>
          </cell>
          <cell r="M1217">
            <v>0</v>
          </cell>
          <cell r="N1217">
            <v>0</v>
          </cell>
          <cell r="O1217">
            <v>7880.4</v>
          </cell>
          <cell r="P1217">
            <v>7880.4</v>
          </cell>
          <cell r="Q1217">
            <v>0</v>
          </cell>
          <cell r="R1217">
            <v>0</v>
          </cell>
          <cell r="S1217">
            <v>0</v>
          </cell>
          <cell r="T1217" t="str">
            <v>2018- -16MA009-411-2188-21- -BATI</v>
          </cell>
        </row>
        <row r="1218">
          <cell r="A1218" t="str">
            <v>21</v>
          </cell>
          <cell r="B1218" t="str">
            <v>D</v>
          </cell>
          <cell r="C1218" t="str">
            <v>R</v>
          </cell>
          <cell r="D1218" t="str">
            <v>I</v>
          </cell>
          <cell r="E1218" t="str">
            <v xml:space="preserve"> </v>
          </cell>
          <cell r="F1218" t="str">
            <v>16MA009</v>
          </cell>
          <cell r="G1218" t="str">
            <v>422</v>
          </cell>
          <cell r="H1218" t="str">
            <v>2188</v>
          </cell>
          <cell r="I1218" t="str">
            <v>21</v>
          </cell>
          <cell r="J1218" t="str">
            <v xml:space="preserve"> </v>
          </cell>
          <cell r="K1218" t="str">
            <v>BATI</v>
          </cell>
          <cell r="L1218" t="str">
            <v>2016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850.55</v>
          </cell>
          <cell r="S1218">
            <v>0</v>
          </cell>
          <cell r="T1218" t="str">
            <v>2018- -16MA009-422-2188-21- -BATI</v>
          </cell>
        </row>
        <row r="1219">
          <cell r="A1219" t="str">
            <v>21</v>
          </cell>
          <cell r="B1219" t="str">
            <v>D</v>
          </cell>
          <cell r="C1219" t="str">
            <v>R</v>
          </cell>
          <cell r="D1219" t="str">
            <v>I</v>
          </cell>
          <cell r="E1219" t="str">
            <v xml:space="preserve"> </v>
          </cell>
          <cell r="F1219" t="str">
            <v>16MA009</v>
          </cell>
          <cell r="G1219" t="str">
            <v>71</v>
          </cell>
          <cell r="H1219" t="str">
            <v>2188</v>
          </cell>
          <cell r="I1219" t="str">
            <v>21</v>
          </cell>
          <cell r="J1219" t="str">
            <v xml:space="preserve"> </v>
          </cell>
          <cell r="K1219" t="str">
            <v>BATI</v>
          </cell>
          <cell r="L1219" t="str">
            <v>2017</v>
          </cell>
          <cell r="M1219">
            <v>0</v>
          </cell>
          <cell r="N1219">
            <v>0</v>
          </cell>
          <cell r="O1219">
            <v>2084.4</v>
          </cell>
          <cell r="P1219">
            <v>2084.4</v>
          </cell>
          <cell r="Q1219">
            <v>0</v>
          </cell>
          <cell r="R1219">
            <v>0</v>
          </cell>
          <cell r="S1219">
            <v>0</v>
          </cell>
          <cell r="T1219" t="str">
            <v>2018- -16MA009-71-2188-21- -BATI</v>
          </cell>
        </row>
        <row r="1220">
          <cell r="A1220" t="str">
            <v>21</v>
          </cell>
          <cell r="B1220" t="str">
            <v>D</v>
          </cell>
          <cell r="C1220" t="str">
            <v>R</v>
          </cell>
          <cell r="D1220" t="str">
            <v>I</v>
          </cell>
          <cell r="E1220" t="str">
            <v xml:space="preserve"> </v>
          </cell>
          <cell r="F1220" t="str">
            <v>16MA009</v>
          </cell>
          <cell r="G1220" t="str">
            <v>71</v>
          </cell>
          <cell r="H1220" t="str">
            <v>2188</v>
          </cell>
          <cell r="I1220" t="str">
            <v>21</v>
          </cell>
          <cell r="J1220" t="str">
            <v xml:space="preserve"> </v>
          </cell>
          <cell r="K1220" t="str">
            <v>BATI</v>
          </cell>
          <cell r="L1220" t="str">
            <v>2018</v>
          </cell>
          <cell r="M1220">
            <v>0</v>
          </cell>
          <cell r="N1220">
            <v>0</v>
          </cell>
          <cell r="O1220">
            <v>1948</v>
          </cell>
          <cell r="P1220">
            <v>1948</v>
          </cell>
          <cell r="Q1220">
            <v>0</v>
          </cell>
          <cell r="R1220">
            <v>1948</v>
          </cell>
          <cell r="S1220">
            <v>0</v>
          </cell>
          <cell r="T1220" t="str">
            <v>2018- -16MA009-71-2188-21- -BATI</v>
          </cell>
        </row>
        <row r="1221">
          <cell r="A1221" t="str">
            <v>21</v>
          </cell>
          <cell r="B1221" t="str">
            <v>D</v>
          </cell>
          <cell r="C1221" t="str">
            <v>R</v>
          </cell>
          <cell r="D1221" t="str">
            <v>I</v>
          </cell>
          <cell r="E1221" t="str">
            <v xml:space="preserve"> </v>
          </cell>
          <cell r="F1221" t="str">
            <v>16MA010</v>
          </cell>
          <cell r="G1221" t="str">
            <v>324</v>
          </cell>
          <cell r="H1221" t="str">
            <v>2158</v>
          </cell>
          <cell r="I1221" t="str">
            <v>21</v>
          </cell>
          <cell r="J1221" t="str">
            <v xml:space="preserve"> </v>
          </cell>
          <cell r="K1221" t="str">
            <v>BATI</v>
          </cell>
          <cell r="L1221" t="str">
            <v>2016</v>
          </cell>
          <cell r="M1221">
            <v>9000</v>
          </cell>
          <cell r="N1221">
            <v>0</v>
          </cell>
          <cell r="O1221">
            <v>0</v>
          </cell>
          <cell r="P1221">
            <v>9000</v>
          </cell>
          <cell r="Q1221">
            <v>0</v>
          </cell>
          <cell r="R1221">
            <v>2889.76</v>
          </cell>
          <cell r="S1221">
            <v>0</v>
          </cell>
          <cell r="T1221" t="str">
            <v>2018- -16MA010-324-2158-21- -BATI</v>
          </cell>
        </row>
        <row r="1222">
          <cell r="A1222" t="str">
            <v>21</v>
          </cell>
          <cell r="B1222" t="str">
            <v>D</v>
          </cell>
          <cell r="C1222" t="str">
            <v>R</v>
          </cell>
          <cell r="D1222" t="str">
            <v>I</v>
          </cell>
          <cell r="E1222" t="str">
            <v xml:space="preserve"> </v>
          </cell>
          <cell r="F1222" t="str">
            <v>16MA010</v>
          </cell>
          <cell r="G1222" t="str">
            <v>324</v>
          </cell>
          <cell r="H1222" t="str">
            <v>2158</v>
          </cell>
          <cell r="I1222" t="str">
            <v>21</v>
          </cell>
          <cell r="J1222" t="str">
            <v xml:space="preserve"> </v>
          </cell>
          <cell r="K1222" t="str">
            <v>BATI</v>
          </cell>
          <cell r="L1222" t="str">
            <v>2017</v>
          </cell>
          <cell r="M1222">
            <v>0</v>
          </cell>
          <cell r="N1222">
            <v>0</v>
          </cell>
          <cell r="O1222">
            <v>4831.6000000000004</v>
          </cell>
          <cell r="P1222">
            <v>4831.6000000000004</v>
          </cell>
          <cell r="Q1222">
            <v>0</v>
          </cell>
          <cell r="R1222">
            <v>4562.22</v>
          </cell>
          <cell r="S1222">
            <v>0</v>
          </cell>
          <cell r="T1222" t="str">
            <v>2018- -16MA010-324-2158-21- -BATI</v>
          </cell>
        </row>
        <row r="1223">
          <cell r="A1223" t="str">
            <v>21</v>
          </cell>
          <cell r="B1223" t="str">
            <v>D</v>
          </cell>
          <cell r="C1223" t="str">
            <v>R</v>
          </cell>
          <cell r="D1223" t="str">
            <v>I</v>
          </cell>
          <cell r="E1223" t="str">
            <v xml:space="preserve"> </v>
          </cell>
          <cell r="F1223" t="str">
            <v>16SC021</v>
          </cell>
          <cell r="G1223" t="str">
            <v>213</v>
          </cell>
          <cell r="H1223" t="str">
            <v>2188</v>
          </cell>
          <cell r="I1223" t="str">
            <v>21</v>
          </cell>
          <cell r="J1223" t="str">
            <v xml:space="preserve"> </v>
          </cell>
          <cell r="K1223" t="str">
            <v>BATI</v>
          </cell>
          <cell r="L1223" t="str">
            <v>2016</v>
          </cell>
          <cell r="M1223">
            <v>0</v>
          </cell>
          <cell r="N1223">
            <v>0</v>
          </cell>
          <cell r="O1223">
            <v>0</v>
          </cell>
          <cell r="P1223">
            <v>0</v>
          </cell>
          <cell r="Q1223">
            <v>0</v>
          </cell>
          <cell r="R1223">
            <v>588</v>
          </cell>
          <cell r="S1223">
            <v>0</v>
          </cell>
          <cell r="T1223" t="str">
            <v>2018- -16SC021-213-2188-21- -BATI</v>
          </cell>
        </row>
        <row r="1224">
          <cell r="A1224" t="str">
            <v>21</v>
          </cell>
          <cell r="B1224" t="str">
            <v>D</v>
          </cell>
          <cell r="C1224" t="str">
            <v>R</v>
          </cell>
          <cell r="D1224" t="str">
            <v>I</v>
          </cell>
          <cell r="E1224" t="str">
            <v xml:space="preserve"> </v>
          </cell>
          <cell r="F1224" t="str">
            <v>16SC021</v>
          </cell>
          <cell r="G1224" t="str">
            <v>213</v>
          </cell>
          <cell r="H1224" t="str">
            <v>2188</v>
          </cell>
          <cell r="I1224" t="str">
            <v>21</v>
          </cell>
          <cell r="J1224" t="str">
            <v xml:space="preserve"> </v>
          </cell>
          <cell r="K1224" t="str">
            <v>BATI</v>
          </cell>
          <cell r="L1224" t="str">
            <v>2017</v>
          </cell>
          <cell r="M1224">
            <v>0</v>
          </cell>
          <cell r="N1224">
            <v>0</v>
          </cell>
          <cell r="O1224">
            <v>13215.36</v>
          </cell>
          <cell r="P1224">
            <v>13215.36</v>
          </cell>
          <cell r="Q1224">
            <v>0</v>
          </cell>
          <cell r="R1224">
            <v>13215.36</v>
          </cell>
          <cell r="S1224">
            <v>0</v>
          </cell>
          <cell r="T1224" t="str">
            <v>2018- -16SC021-213-2188-21- -BATI</v>
          </cell>
        </row>
        <row r="1225">
          <cell r="A1225" t="str">
            <v>21</v>
          </cell>
          <cell r="B1225" t="str">
            <v>D</v>
          </cell>
          <cell r="C1225" t="str">
            <v>R</v>
          </cell>
          <cell r="D1225" t="str">
            <v>I</v>
          </cell>
          <cell r="E1225" t="str">
            <v xml:space="preserve"> </v>
          </cell>
          <cell r="F1225" t="str">
            <v>16SO002</v>
          </cell>
          <cell r="G1225" t="str">
            <v>64</v>
          </cell>
          <cell r="H1225" t="str">
            <v>21758</v>
          </cell>
          <cell r="I1225" t="str">
            <v>21</v>
          </cell>
          <cell r="J1225" t="str">
            <v xml:space="preserve"> </v>
          </cell>
          <cell r="K1225" t="str">
            <v>BATI</v>
          </cell>
          <cell r="L1225" t="str">
            <v>2016</v>
          </cell>
          <cell r="M1225">
            <v>45000</v>
          </cell>
          <cell r="N1225">
            <v>0</v>
          </cell>
          <cell r="O1225">
            <v>0</v>
          </cell>
          <cell r="P1225">
            <v>45000</v>
          </cell>
          <cell r="Q1225">
            <v>0</v>
          </cell>
          <cell r="R1225">
            <v>0</v>
          </cell>
          <cell r="S1225">
            <v>0</v>
          </cell>
          <cell r="T1225" t="str">
            <v>2018- -16SO002-64-21758-21- -BATI</v>
          </cell>
        </row>
        <row r="1226">
          <cell r="A1226" t="str">
            <v>21</v>
          </cell>
          <cell r="B1226" t="str">
            <v>D</v>
          </cell>
          <cell r="C1226" t="str">
            <v>R</v>
          </cell>
          <cell r="D1226" t="str">
            <v>I</v>
          </cell>
          <cell r="E1226" t="str">
            <v xml:space="preserve"> </v>
          </cell>
          <cell r="F1226" t="str">
            <v>16SO002</v>
          </cell>
          <cell r="G1226" t="str">
            <v>64</v>
          </cell>
          <cell r="H1226" t="str">
            <v>21758</v>
          </cell>
          <cell r="I1226" t="str">
            <v>21</v>
          </cell>
          <cell r="J1226" t="str">
            <v xml:space="preserve"> </v>
          </cell>
          <cell r="K1226" t="str">
            <v>BATI</v>
          </cell>
          <cell r="L1226" t="str">
            <v>2017</v>
          </cell>
          <cell r="M1226">
            <v>0</v>
          </cell>
          <cell r="N1226">
            <v>0</v>
          </cell>
          <cell r="O1226">
            <v>44275.58</v>
          </cell>
          <cell r="P1226">
            <v>44275.58</v>
          </cell>
          <cell r="Q1226">
            <v>0</v>
          </cell>
          <cell r="R1226">
            <v>41465.68</v>
          </cell>
          <cell r="S1226">
            <v>0</v>
          </cell>
          <cell r="T1226" t="str">
            <v>2018- -16SO002-64-21758-21- -BATI</v>
          </cell>
        </row>
        <row r="1227">
          <cell r="A1227" t="str">
            <v>21</v>
          </cell>
          <cell r="B1227" t="str">
            <v>D</v>
          </cell>
          <cell r="C1227" t="str">
            <v>R</v>
          </cell>
          <cell r="D1227" t="str">
            <v>I</v>
          </cell>
          <cell r="E1227" t="str">
            <v xml:space="preserve"> </v>
          </cell>
          <cell r="F1227" t="str">
            <v>16SP013</v>
          </cell>
          <cell r="G1227" t="str">
            <v>40</v>
          </cell>
          <cell r="H1227" t="str">
            <v>2188</v>
          </cell>
          <cell r="I1227" t="str">
            <v>21</v>
          </cell>
          <cell r="J1227" t="str">
            <v xml:space="preserve"> </v>
          </cell>
          <cell r="K1227" t="str">
            <v>SPOR</v>
          </cell>
          <cell r="L1227" t="str">
            <v>2016</v>
          </cell>
          <cell r="M1227">
            <v>45000</v>
          </cell>
          <cell r="N1227">
            <v>0</v>
          </cell>
          <cell r="O1227">
            <v>0</v>
          </cell>
          <cell r="P1227">
            <v>45000</v>
          </cell>
          <cell r="Q1227">
            <v>0</v>
          </cell>
          <cell r="R1227">
            <v>28431.7</v>
          </cell>
          <cell r="S1227">
            <v>0</v>
          </cell>
          <cell r="T1227" t="str">
            <v>2018- -16SP013-40-2188-21- -SPOR</v>
          </cell>
        </row>
        <row r="1228">
          <cell r="A1228" t="str">
            <v>21</v>
          </cell>
          <cell r="B1228" t="str">
            <v>D</v>
          </cell>
          <cell r="C1228" t="str">
            <v>R</v>
          </cell>
          <cell r="D1228" t="str">
            <v>I</v>
          </cell>
          <cell r="E1228" t="str">
            <v xml:space="preserve"> </v>
          </cell>
          <cell r="F1228" t="str">
            <v>16SP014</v>
          </cell>
          <cell r="G1228" t="str">
            <v>412</v>
          </cell>
          <cell r="H1228" t="str">
            <v>2188</v>
          </cell>
          <cell r="I1228" t="str">
            <v>21</v>
          </cell>
          <cell r="J1228" t="str">
            <v xml:space="preserve"> </v>
          </cell>
          <cell r="K1228" t="str">
            <v>SPOR</v>
          </cell>
          <cell r="L1228" t="str">
            <v>2016</v>
          </cell>
          <cell r="M1228">
            <v>30000</v>
          </cell>
          <cell r="N1228">
            <v>0</v>
          </cell>
          <cell r="O1228">
            <v>0</v>
          </cell>
          <cell r="P1228">
            <v>30000</v>
          </cell>
          <cell r="Q1228">
            <v>0</v>
          </cell>
          <cell r="R1228">
            <v>24907.68</v>
          </cell>
          <cell r="S1228">
            <v>0</v>
          </cell>
          <cell r="T1228" t="str">
            <v>2018- -16SP014-412-2188-21- -SPOR</v>
          </cell>
        </row>
        <row r="1229">
          <cell r="A1229" t="str">
            <v>21</v>
          </cell>
          <cell r="B1229" t="str">
            <v>D</v>
          </cell>
          <cell r="C1229" t="str">
            <v>R</v>
          </cell>
          <cell r="D1229" t="str">
            <v>I</v>
          </cell>
          <cell r="E1229" t="str">
            <v xml:space="preserve"> </v>
          </cell>
          <cell r="F1229" t="str">
            <v>16SP014</v>
          </cell>
          <cell r="G1229" t="str">
            <v>412</v>
          </cell>
          <cell r="H1229" t="str">
            <v>2188</v>
          </cell>
          <cell r="I1229" t="str">
            <v>21</v>
          </cell>
          <cell r="J1229" t="str">
            <v xml:space="preserve"> </v>
          </cell>
          <cell r="K1229" t="str">
            <v>SPOR</v>
          </cell>
          <cell r="L1229" t="str">
            <v>2017</v>
          </cell>
          <cell r="M1229">
            <v>0</v>
          </cell>
          <cell r="N1229">
            <v>0</v>
          </cell>
          <cell r="O1229">
            <v>1356</v>
          </cell>
          <cell r="P1229">
            <v>1356</v>
          </cell>
          <cell r="Q1229">
            <v>0</v>
          </cell>
          <cell r="R1229">
            <v>2712</v>
          </cell>
          <cell r="S1229">
            <v>0</v>
          </cell>
          <cell r="T1229" t="str">
            <v>2018- -16SP014-412-2188-21- -SPOR</v>
          </cell>
        </row>
        <row r="1230">
          <cell r="A1230" t="str">
            <v>21</v>
          </cell>
          <cell r="B1230" t="str">
            <v>D</v>
          </cell>
          <cell r="C1230" t="str">
            <v>R</v>
          </cell>
          <cell r="D1230" t="str">
            <v>I</v>
          </cell>
          <cell r="E1230" t="str">
            <v xml:space="preserve"> </v>
          </cell>
          <cell r="F1230" t="str">
            <v>16SP020</v>
          </cell>
          <cell r="G1230" t="str">
            <v>414</v>
          </cell>
          <cell r="H1230" t="str">
            <v>2188</v>
          </cell>
          <cell r="I1230" t="str">
            <v>21</v>
          </cell>
          <cell r="J1230" t="str">
            <v xml:space="preserve"> </v>
          </cell>
          <cell r="K1230" t="str">
            <v>BATI</v>
          </cell>
          <cell r="L1230" t="str">
            <v>2016</v>
          </cell>
          <cell r="M1230">
            <v>0</v>
          </cell>
          <cell r="N1230">
            <v>31000</v>
          </cell>
          <cell r="O1230">
            <v>0</v>
          </cell>
          <cell r="P1230">
            <v>31000</v>
          </cell>
          <cell r="Q1230">
            <v>0</v>
          </cell>
          <cell r="R1230">
            <v>27396.92</v>
          </cell>
          <cell r="S1230">
            <v>0</v>
          </cell>
          <cell r="T1230" t="str">
            <v>2018- -16SP020-414-2188-21- -BATI</v>
          </cell>
        </row>
        <row r="1231">
          <cell r="A1231" t="str">
            <v>21</v>
          </cell>
          <cell r="B1231" t="str">
            <v>D</v>
          </cell>
          <cell r="C1231" t="str">
            <v>R</v>
          </cell>
          <cell r="D1231" t="str">
            <v>I</v>
          </cell>
          <cell r="E1231" t="str">
            <v xml:space="preserve"> </v>
          </cell>
          <cell r="F1231" t="str">
            <v>16SP020</v>
          </cell>
          <cell r="G1231" t="str">
            <v>414</v>
          </cell>
          <cell r="H1231" t="str">
            <v>2188</v>
          </cell>
          <cell r="I1231" t="str">
            <v>21</v>
          </cell>
          <cell r="J1231" t="str">
            <v xml:space="preserve"> </v>
          </cell>
          <cell r="K1231" t="str">
            <v>BATI</v>
          </cell>
          <cell r="L1231" t="str">
            <v>2017</v>
          </cell>
          <cell r="M1231">
            <v>0</v>
          </cell>
          <cell r="N1231">
            <v>0</v>
          </cell>
          <cell r="O1231">
            <v>5836.56</v>
          </cell>
          <cell r="P1231">
            <v>5836.56</v>
          </cell>
          <cell r="Q1231">
            <v>0</v>
          </cell>
          <cell r="R1231">
            <v>6681.36</v>
          </cell>
          <cell r="S1231">
            <v>0</v>
          </cell>
          <cell r="T1231" t="str">
            <v>2018- -16SP020-414-2188-21- -BATI</v>
          </cell>
        </row>
        <row r="1232">
          <cell r="A1232" t="str">
            <v>21</v>
          </cell>
          <cell r="B1232" t="str">
            <v>D</v>
          </cell>
          <cell r="C1232" t="str">
            <v>R</v>
          </cell>
          <cell r="D1232" t="str">
            <v>I</v>
          </cell>
          <cell r="E1232" t="str">
            <v xml:space="preserve"> </v>
          </cell>
          <cell r="F1232" t="str">
            <v>16UR009</v>
          </cell>
          <cell r="G1232" t="str">
            <v>824</v>
          </cell>
          <cell r="H1232" t="str">
            <v>2158</v>
          </cell>
          <cell r="I1232" t="str">
            <v>21</v>
          </cell>
          <cell r="J1232" t="str">
            <v xml:space="preserve"> </v>
          </cell>
          <cell r="K1232" t="str">
            <v>EXTE</v>
          </cell>
          <cell r="L1232" t="str">
            <v>2016</v>
          </cell>
          <cell r="M1232">
            <v>60000</v>
          </cell>
          <cell r="N1232">
            <v>0</v>
          </cell>
          <cell r="O1232">
            <v>0</v>
          </cell>
          <cell r="P1232">
            <v>60000</v>
          </cell>
          <cell r="Q1232">
            <v>0</v>
          </cell>
          <cell r="R1232">
            <v>0</v>
          </cell>
          <cell r="S1232">
            <v>0</v>
          </cell>
          <cell r="T1232" t="str">
            <v>2018- -16UR009-824-2158-21- -EXTE</v>
          </cell>
        </row>
        <row r="1233">
          <cell r="A1233" t="str">
            <v>21</v>
          </cell>
          <cell r="B1233" t="str">
            <v>D</v>
          </cell>
          <cell r="C1233" t="str">
            <v>R</v>
          </cell>
          <cell r="D1233" t="str">
            <v>I</v>
          </cell>
          <cell r="E1233" t="str">
            <v xml:space="preserve"> </v>
          </cell>
          <cell r="F1233" t="str">
            <v>16UR010</v>
          </cell>
          <cell r="G1233" t="str">
            <v>324</v>
          </cell>
          <cell r="H1233" t="str">
            <v>2188</v>
          </cell>
          <cell r="I1233" t="str">
            <v>21</v>
          </cell>
          <cell r="J1233" t="str">
            <v xml:space="preserve"> </v>
          </cell>
          <cell r="K1233" t="str">
            <v>EXTE</v>
          </cell>
          <cell r="L1233" t="str">
            <v>2016</v>
          </cell>
          <cell r="M1233">
            <v>6000</v>
          </cell>
          <cell r="N1233">
            <v>0</v>
          </cell>
          <cell r="O1233">
            <v>0</v>
          </cell>
          <cell r="P1233">
            <v>6000</v>
          </cell>
          <cell r="Q1233">
            <v>0</v>
          </cell>
          <cell r="R1233">
            <v>0</v>
          </cell>
          <cell r="S1233">
            <v>0</v>
          </cell>
          <cell r="T1233" t="str">
            <v>2018- -16UR010-324-2188-21- -EXTE</v>
          </cell>
        </row>
        <row r="1234">
          <cell r="A1234" t="str">
            <v>21</v>
          </cell>
          <cell r="B1234" t="str">
            <v>D</v>
          </cell>
          <cell r="C1234" t="str">
            <v>R</v>
          </cell>
          <cell r="D1234" t="str">
            <v>I</v>
          </cell>
          <cell r="E1234" t="str">
            <v xml:space="preserve"> </v>
          </cell>
          <cell r="F1234" t="str">
            <v>16UR011</v>
          </cell>
          <cell r="G1234" t="str">
            <v>824</v>
          </cell>
          <cell r="H1234" t="str">
            <v>2111</v>
          </cell>
          <cell r="I1234" t="str">
            <v>21</v>
          </cell>
          <cell r="J1234" t="str">
            <v xml:space="preserve"> </v>
          </cell>
          <cell r="K1234" t="str">
            <v>FONC</v>
          </cell>
          <cell r="L1234" t="str">
            <v>2016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2000</v>
          </cell>
          <cell r="S1234">
            <v>0</v>
          </cell>
          <cell r="T1234" t="str">
            <v>2018- -16UR011-824-2111-21- -FONC</v>
          </cell>
        </row>
        <row r="1235">
          <cell r="A1235" t="str">
            <v>21</v>
          </cell>
          <cell r="B1235" t="str">
            <v>D</v>
          </cell>
          <cell r="C1235" t="str">
            <v>R</v>
          </cell>
          <cell r="D1235" t="str">
            <v>I</v>
          </cell>
          <cell r="E1235" t="str">
            <v xml:space="preserve"> </v>
          </cell>
          <cell r="F1235" t="str">
            <v>16VO010</v>
          </cell>
          <cell r="G1235" t="str">
            <v>821</v>
          </cell>
          <cell r="H1235" t="str">
            <v>2158</v>
          </cell>
          <cell r="I1235" t="str">
            <v>21</v>
          </cell>
          <cell r="J1235" t="str">
            <v xml:space="preserve"> </v>
          </cell>
          <cell r="K1235" t="str">
            <v>EXTE</v>
          </cell>
          <cell r="L1235" t="str">
            <v>2016</v>
          </cell>
          <cell r="M1235">
            <v>20000</v>
          </cell>
          <cell r="N1235">
            <v>0</v>
          </cell>
          <cell r="O1235">
            <v>0</v>
          </cell>
          <cell r="P1235">
            <v>20000</v>
          </cell>
          <cell r="Q1235">
            <v>0</v>
          </cell>
          <cell r="R1235">
            <v>0</v>
          </cell>
          <cell r="S1235">
            <v>0</v>
          </cell>
          <cell r="T1235" t="str">
            <v>2018- -16VO010-821-2158-21- -EXTE</v>
          </cell>
        </row>
        <row r="1236">
          <cell r="A1236" t="str">
            <v>21</v>
          </cell>
          <cell r="B1236" t="str">
            <v>D</v>
          </cell>
          <cell r="C1236" t="str">
            <v>R</v>
          </cell>
          <cell r="D1236" t="str">
            <v>I</v>
          </cell>
          <cell r="E1236" t="str">
            <v xml:space="preserve"> </v>
          </cell>
          <cell r="F1236" t="str">
            <v>16VP001</v>
          </cell>
          <cell r="G1236" t="str">
            <v>821</v>
          </cell>
          <cell r="H1236" t="str">
            <v>2183</v>
          </cell>
          <cell r="I1236" t="str">
            <v>21</v>
          </cell>
          <cell r="J1236" t="str">
            <v xml:space="preserve"> </v>
          </cell>
          <cell r="K1236" t="str">
            <v>EXTE</v>
          </cell>
          <cell r="L1236" t="str">
            <v>2017</v>
          </cell>
          <cell r="M1236">
            <v>0</v>
          </cell>
          <cell r="N1236">
            <v>0</v>
          </cell>
          <cell r="O1236">
            <v>17655.990000000002</v>
          </cell>
          <cell r="P1236">
            <v>17655.990000000002</v>
          </cell>
          <cell r="Q1236">
            <v>0</v>
          </cell>
          <cell r="R1236">
            <v>17655.990000000002</v>
          </cell>
          <cell r="S1236">
            <v>0</v>
          </cell>
          <cell r="T1236" t="str">
            <v>2018- -16VP001-821-2183-21- -EXTE</v>
          </cell>
        </row>
        <row r="1237">
          <cell r="A1237" t="str">
            <v>21</v>
          </cell>
          <cell r="B1237" t="str">
            <v>D</v>
          </cell>
          <cell r="C1237" t="str">
            <v>R</v>
          </cell>
          <cell r="D1237" t="str">
            <v>I</v>
          </cell>
          <cell r="E1237" t="str">
            <v xml:space="preserve"> </v>
          </cell>
          <cell r="F1237" t="str">
            <v>16VP002</v>
          </cell>
          <cell r="G1237" t="str">
            <v>821</v>
          </cell>
          <cell r="H1237" t="str">
            <v>2188</v>
          </cell>
          <cell r="I1237" t="str">
            <v>21</v>
          </cell>
          <cell r="J1237" t="str">
            <v xml:space="preserve"> </v>
          </cell>
          <cell r="K1237" t="str">
            <v>EXTE</v>
          </cell>
          <cell r="L1237" t="str">
            <v>2016</v>
          </cell>
          <cell r="M1237">
            <v>20000</v>
          </cell>
          <cell r="N1237">
            <v>0</v>
          </cell>
          <cell r="O1237">
            <v>0</v>
          </cell>
          <cell r="P1237">
            <v>20000</v>
          </cell>
          <cell r="Q1237">
            <v>0</v>
          </cell>
          <cell r="R1237">
            <v>0</v>
          </cell>
          <cell r="S1237">
            <v>0</v>
          </cell>
          <cell r="T1237" t="str">
            <v>2018- -16VP002-821-2188-21- -EXTE</v>
          </cell>
        </row>
        <row r="1238">
          <cell r="A1238" t="str">
            <v>21</v>
          </cell>
          <cell r="B1238" t="str">
            <v>D</v>
          </cell>
          <cell r="C1238" t="str">
            <v>R</v>
          </cell>
          <cell r="D1238" t="str">
            <v>I</v>
          </cell>
          <cell r="E1238" t="str">
            <v xml:space="preserve"> </v>
          </cell>
          <cell r="F1238" t="str">
            <v>16VP002</v>
          </cell>
          <cell r="G1238" t="str">
            <v>821</v>
          </cell>
          <cell r="H1238" t="str">
            <v>2188</v>
          </cell>
          <cell r="I1238" t="str">
            <v>21</v>
          </cell>
          <cell r="J1238" t="str">
            <v xml:space="preserve"> </v>
          </cell>
          <cell r="K1238" t="str">
            <v>EXTE</v>
          </cell>
          <cell r="L1238" t="str">
            <v>2017</v>
          </cell>
          <cell r="M1238">
            <v>0</v>
          </cell>
          <cell r="N1238">
            <v>0</v>
          </cell>
          <cell r="O1238">
            <v>20149.400000000001</v>
          </cell>
          <cell r="P1238">
            <v>20149.400000000001</v>
          </cell>
          <cell r="Q1238">
            <v>0</v>
          </cell>
          <cell r="R1238">
            <v>20149.400000000001</v>
          </cell>
          <cell r="S1238">
            <v>0</v>
          </cell>
          <cell r="T1238" t="str">
            <v>2018- -16VP002-821-2188-21- -EXTE</v>
          </cell>
        </row>
        <row r="1239">
          <cell r="A1239" t="str">
            <v>21</v>
          </cell>
          <cell r="B1239" t="str">
            <v>D</v>
          </cell>
          <cell r="C1239" t="str">
            <v>R</v>
          </cell>
          <cell r="D1239" t="str">
            <v>I</v>
          </cell>
          <cell r="E1239" t="str">
            <v xml:space="preserve"> </v>
          </cell>
          <cell r="F1239" t="str">
            <v>17AD001</v>
          </cell>
          <cell r="G1239" t="str">
            <v>020</v>
          </cell>
          <cell r="H1239" t="str">
            <v>2188</v>
          </cell>
          <cell r="I1239" t="str">
            <v>21</v>
          </cell>
          <cell r="J1239" t="str">
            <v>PMR</v>
          </cell>
          <cell r="K1239" t="str">
            <v>BATI</v>
          </cell>
          <cell r="L1239" t="str">
            <v>2017</v>
          </cell>
          <cell r="M1239">
            <v>0</v>
          </cell>
          <cell r="N1239">
            <v>0</v>
          </cell>
          <cell r="O1239">
            <v>0</v>
          </cell>
          <cell r="P1239">
            <v>0</v>
          </cell>
          <cell r="Q1239">
            <v>0</v>
          </cell>
          <cell r="R1239">
            <v>351.9</v>
          </cell>
          <cell r="S1239">
            <v>0</v>
          </cell>
          <cell r="T1239" t="str">
            <v>2018- -17AD001-020-2188-21-PMR-BATI</v>
          </cell>
        </row>
        <row r="1240">
          <cell r="A1240" t="str">
            <v>21</v>
          </cell>
          <cell r="B1240" t="str">
            <v>D</v>
          </cell>
          <cell r="C1240" t="str">
            <v>R</v>
          </cell>
          <cell r="D1240" t="str">
            <v>I</v>
          </cell>
          <cell r="E1240" t="str">
            <v xml:space="preserve"> </v>
          </cell>
          <cell r="F1240" t="str">
            <v>17AD001</v>
          </cell>
          <cell r="G1240" t="str">
            <v>020</v>
          </cell>
          <cell r="H1240" t="str">
            <v>2188</v>
          </cell>
          <cell r="I1240" t="str">
            <v>21</v>
          </cell>
          <cell r="J1240" t="str">
            <v>PMR</v>
          </cell>
          <cell r="K1240" t="str">
            <v>BATI</v>
          </cell>
          <cell r="L1240" t="str">
            <v>2018</v>
          </cell>
          <cell r="M1240">
            <v>0</v>
          </cell>
          <cell r="N1240">
            <v>0</v>
          </cell>
          <cell r="O1240">
            <v>1800.9</v>
          </cell>
          <cell r="P1240">
            <v>1800.9</v>
          </cell>
          <cell r="Q1240">
            <v>0</v>
          </cell>
          <cell r="R1240">
            <v>1797.66</v>
          </cell>
          <cell r="S1240">
            <v>0</v>
          </cell>
          <cell r="T1240" t="str">
            <v>2018- -17AD001-020-2188-21-PMR-BATI</v>
          </cell>
        </row>
        <row r="1241">
          <cell r="A1241" t="str">
            <v>21</v>
          </cell>
          <cell r="B1241" t="str">
            <v>D</v>
          </cell>
          <cell r="C1241" t="str">
            <v>R</v>
          </cell>
          <cell r="D1241" t="str">
            <v>I</v>
          </cell>
          <cell r="E1241" t="str">
            <v xml:space="preserve"> </v>
          </cell>
          <cell r="F1241" t="str">
            <v>17AD001</v>
          </cell>
          <cell r="G1241" t="str">
            <v>412</v>
          </cell>
          <cell r="H1241" t="str">
            <v>2188</v>
          </cell>
          <cell r="I1241" t="str">
            <v>21</v>
          </cell>
          <cell r="J1241" t="str">
            <v>PMR</v>
          </cell>
          <cell r="K1241" t="str">
            <v>BATI</v>
          </cell>
          <cell r="L1241" t="str">
            <v>2018</v>
          </cell>
          <cell r="M1241">
            <v>0</v>
          </cell>
          <cell r="N1241">
            <v>0</v>
          </cell>
          <cell r="O1241">
            <v>6739.22</v>
          </cell>
          <cell r="P1241">
            <v>6739.22</v>
          </cell>
          <cell r="Q1241">
            <v>0</v>
          </cell>
          <cell r="R1241">
            <v>5725.44</v>
          </cell>
          <cell r="S1241">
            <v>0</v>
          </cell>
          <cell r="T1241" t="str">
            <v>2018- -17AD001-412-2188-21-PMR-BATI</v>
          </cell>
        </row>
        <row r="1242">
          <cell r="A1242" t="str">
            <v>21</v>
          </cell>
          <cell r="B1242" t="str">
            <v>D</v>
          </cell>
          <cell r="C1242" t="str">
            <v>R</v>
          </cell>
          <cell r="D1242" t="str">
            <v>I</v>
          </cell>
          <cell r="E1242" t="str">
            <v xml:space="preserve"> </v>
          </cell>
          <cell r="F1242" t="str">
            <v>17AD001</v>
          </cell>
          <cell r="G1242" t="str">
            <v>824</v>
          </cell>
          <cell r="H1242" t="str">
            <v>2188</v>
          </cell>
          <cell r="I1242" t="str">
            <v>21</v>
          </cell>
          <cell r="J1242" t="str">
            <v>PMR</v>
          </cell>
          <cell r="K1242" t="str">
            <v>BATI</v>
          </cell>
          <cell r="L1242" t="str">
            <v>2017</v>
          </cell>
          <cell r="M1242">
            <v>15000</v>
          </cell>
          <cell r="N1242">
            <v>0</v>
          </cell>
          <cell r="O1242">
            <v>0</v>
          </cell>
          <cell r="P1242">
            <v>15000</v>
          </cell>
          <cell r="Q1242">
            <v>0</v>
          </cell>
          <cell r="R1242">
            <v>1416.03</v>
          </cell>
          <cell r="S1242">
            <v>0</v>
          </cell>
          <cell r="T1242" t="str">
            <v>2018- -17AD001-824-2188-21-PMR-BATI</v>
          </cell>
        </row>
        <row r="1243">
          <cell r="A1243" t="str">
            <v>21</v>
          </cell>
          <cell r="B1243" t="str">
            <v>D</v>
          </cell>
          <cell r="C1243" t="str">
            <v>R</v>
          </cell>
          <cell r="D1243" t="str">
            <v>I</v>
          </cell>
          <cell r="E1243" t="str">
            <v xml:space="preserve"> </v>
          </cell>
          <cell r="F1243" t="str">
            <v>17AD001</v>
          </cell>
          <cell r="G1243" t="str">
            <v>824</v>
          </cell>
          <cell r="H1243" t="str">
            <v>2188</v>
          </cell>
          <cell r="I1243" t="str">
            <v>21</v>
          </cell>
          <cell r="J1243" t="str">
            <v>PMR</v>
          </cell>
          <cell r="K1243" t="str">
            <v>BATI</v>
          </cell>
          <cell r="L1243" t="str">
            <v>2018</v>
          </cell>
          <cell r="M1243">
            <v>0</v>
          </cell>
          <cell r="N1243">
            <v>0</v>
          </cell>
          <cell r="O1243">
            <v>5362.42</v>
          </cell>
          <cell r="P1243">
            <v>5362.42</v>
          </cell>
          <cell r="Q1243">
            <v>0</v>
          </cell>
          <cell r="R1243">
            <v>5367.48</v>
          </cell>
          <cell r="S1243">
            <v>0</v>
          </cell>
          <cell r="T1243" t="str">
            <v>2018- -17AD001-824-2188-21-PMR-BATI</v>
          </cell>
        </row>
        <row r="1244">
          <cell r="A1244" t="str">
            <v>21</v>
          </cell>
          <cell r="B1244" t="str">
            <v>D</v>
          </cell>
          <cell r="C1244" t="str">
            <v>R</v>
          </cell>
          <cell r="D1244" t="str">
            <v>I</v>
          </cell>
          <cell r="E1244" t="str">
            <v xml:space="preserve"> </v>
          </cell>
          <cell r="F1244" t="str">
            <v>17CL024</v>
          </cell>
          <cell r="G1244" t="str">
            <v>33</v>
          </cell>
          <cell r="H1244" t="str">
            <v>2161</v>
          </cell>
          <cell r="I1244" t="str">
            <v>21</v>
          </cell>
          <cell r="J1244" t="str">
            <v xml:space="preserve"> </v>
          </cell>
          <cell r="K1244" t="str">
            <v>DAC</v>
          </cell>
          <cell r="L1244" t="str">
            <v>2017</v>
          </cell>
          <cell r="M1244">
            <v>0</v>
          </cell>
          <cell r="N1244">
            <v>0</v>
          </cell>
          <cell r="O1244">
            <v>0</v>
          </cell>
          <cell r="P1244">
            <v>0</v>
          </cell>
          <cell r="Q1244">
            <v>0</v>
          </cell>
          <cell r="R1244">
            <v>1800</v>
          </cell>
          <cell r="S1244">
            <v>0</v>
          </cell>
          <cell r="T1244" t="str">
            <v>2018- -17CL024-33-2161-21- -DAC</v>
          </cell>
        </row>
        <row r="1245">
          <cell r="A1245" t="str">
            <v>21</v>
          </cell>
          <cell r="B1245" t="str">
            <v>D</v>
          </cell>
          <cell r="C1245" t="str">
            <v>R</v>
          </cell>
          <cell r="D1245" t="str">
            <v>I</v>
          </cell>
          <cell r="E1245" t="str">
            <v xml:space="preserve"> </v>
          </cell>
          <cell r="F1245" t="str">
            <v>17DA001</v>
          </cell>
          <cell r="G1245" t="str">
            <v>020</v>
          </cell>
          <cell r="H1245" t="str">
            <v>2182</v>
          </cell>
          <cell r="I1245" t="str">
            <v>21</v>
          </cell>
          <cell r="J1245" t="str">
            <v xml:space="preserve"> </v>
          </cell>
          <cell r="K1245" t="str">
            <v>MECA</v>
          </cell>
          <cell r="L1245" t="str">
            <v>2017</v>
          </cell>
          <cell r="M1245">
            <v>108000</v>
          </cell>
          <cell r="N1245">
            <v>51000</v>
          </cell>
          <cell r="O1245">
            <v>0</v>
          </cell>
          <cell r="P1245">
            <v>159000</v>
          </cell>
          <cell r="Q1245">
            <v>0</v>
          </cell>
          <cell r="R1245">
            <v>11520</v>
          </cell>
          <cell r="S1245">
            <v>0</v>
          </cell>
          <cell r="T1245" t="str">
            <v>2018- -17DA001-020-2182-21- -MECA</v>
          </cell>
        </row>
        <row r="1246">
          <cell r="A1246" t="str">
            <v>21</v>
          </cell>
          <cell r="B1246" t="str">
            <v>D</v>
          </cell>
          <cell r="C1246" t="str">
            <v>R</v>
          </cell>
          <cell r="D1246" t="str">
            <v>I</v>
          </cell>
          <cell r="E1246" t="str">
            <v xml:space="preserve"> </v>
          </cell>
          <cell r="F1246" t="str">
            <v>17DA001</v>
          </cell>
          <cell r="G1246" t="str">
            <v>020</v>
          </cell>
          <cell r="H1246" t="str">
            <v>2182</v>
          </cell>
          <cell r="I1246" t="str">
            <v>21</v>
          </cell>
          <cell r="J1246" t="str">
            <v xml:space="preserve"> </v>
          </cell>
          <cell r="K1246" t="str">
            <v>MECA</v>
          </cell>
          <cell r="L1246" t="str">
            <v>2018</v>
          </cell>
          <cell r="M1246">
            <v>0</v>
          </cell>
          <cell r="N1246">
            <v>0</v>
          </cell>
          <cell r="O1246">
            <v>107964.88</v>
          </cell>
          <cell r="P1246">
            <v>107964.88</v>
          </cell>
          <cell r="Q1246">
            <v>0</v>
          </cell>
          <cell r="R1246">
            <v>81971.759999999995</v>
          </cell>
          <cell r="S1246">
            <v>25993.119999999999</v>
          </cell>
          <cell r="T1246" t="str">
            <v>2018- -17DA001-020-2182-21- -MECA</v>
          </cell>
        </row>
        <row r="1247">
          <cell r="A1247" t="str">
            <v>21</v>
          </cell>
          <cell r="B1247" t="str">
            <v>D</v>
          </cell>
          <cell r="C1247" t="str">
            <v>R</v>
          </cell>
          <cell r="D1247" t="str">
            <v>I</v>
          </cell>
          <cell r="E1247" t="str">
            <v xml:space="preserve"> </v>
          </cell>
          <cell r="F1247" t="str">
            <v>17DA002</v>
          </cell>
          <cell r="G1247" t="str">
            <v>020</v>
          </cell>
          <cell r="H1247" t="str">
            <v>2158</v>
          </cell>
          <cell r="I1247" t="str">
            <v>21</v>
          </cell>
          <cell r="J1247" t="str">
            <v xml:space="preserve"> </v>
          </cell>
          <cell r="K1247" t="str">
            <v>ACHA</v>
          </cell>
          <cell r="L1247" t="str">
            <v>2017</v>
          </cell>
          <cell r="M1247">
            <v>15000</v>
          </cell>
          <cell r="N1247">
            <v>0</v>
          </cell>
          <cell r="O1247">
            <v>0</v>
          </cell>
          <cell r="P1247">
            <v>15000</v>
          </cell>
          <cell r="Q1247">
            <v>0</v>
          </cell>
          <cell r="R1247">
            <v>38910.18</v>
          </cell>
          <cell r="S1247">
            <v>0</v>
          </cell>
          <cell r="T1247" t="str">
            <v>2018- -17DA002-020-2158-21- -ACHA</v>
          </cell>
        </row>
        <row r="1248">
          <cell r="A1248" t="str">
            <v>21</v>
          </cell>
          <cell r="B1248" t="str">
            <v>D</v>
          </cell>
          <cell r="C1248" t="str">
            <v>R</v>
          </cell>
          <cell r="D1248" t="str">
            <v>I</v>
          </cell>
          <cell r="E1248" t="str">
            <v xml:space="preserve"> </v>
          </cell>
          <cell r="F1248" t="str">
            <v>17DA002</v>
          </cell>
          <cell r="G1248" t="str">
            <v>020</v>
          </cell>
          <cell r="H1248" t="str">
            <v>2158</v>
          </cell>
          <cell r="I1248" t="str">
            <v>21</v>
          </cell>
          <cell r="J1248" t="str">
            <v xml:space="preserve"> </v>
          </cell>
          <cell r="K1248" t="str">
            <v>ACHA</v>
          </cell>
          <cell r="L1248" t="str">
            <v>2018</v>
          </cell>
          <cell r="M1248">
            <v>0</v>
          </cell>
          <cell r="N1248">
            <v>0</v>
          </cell>
          <cell r="O1248">
            <v>2797.92</v>
          </cell>
          <cell r="P1248">
            <v>2797.92</v>
          </cell>
          <cell r="Q1248">
            <v>0</v>
          </cell>
          <cell r="R1248">
            <v>2797.92</v>
          </cell>
          <cell r="S1248">
            <v>0</v>
          </cell>
          <cell r="T1248" t="str">
            <v>2018- -17DA002-020-2158-21- -ACHA</v>
          </cell>
        </row>
        <row r="1249">
          <cell r="A1249" t="str">
            <v>21</v>
          </cell>
          <cell r="B1249" t="str">
            <v>D</v>
          </cell>
          <cell r="C1249" t="str">
            <v>R</v>
          </cell>
          <cell r="D1249" t="str">
            <v>I</v>
          </cell>
          <cell r="E1249" t="str">
            <v xml:space="preserve"> </v>
          </cell>
          <cell r="F1249" t="str">
            <v>17DA003</v>
          </cell>
          <cell r="G1249" t="str">
            <v>020</v>
          </cell>
          <cell r="H1249" t="str">
            <v>2182</v>
          </cell>
          <cell r="I1249" t="str">
            <v>21</v>
          </cell>
          <cell r="J1249" t="str">
            <v xml:space="preserve"> </v>
          </cell>
          <cell r="K1249" t="str">
            <v>MECA</v>
          </cell>
          <cell r="L1249" t="str">
            <v>2017</v>
          </cell>
          <cell r="M1249">
            <v>10000</v>
          </cell>
          <cell r="N1249">
            <v>0</v>
          </cell>
          <cell r="O1249">
            <v>0</v>
          </cell>
          <cell r="P1249">
            <v>10000</v>
          </cell>
          <cell r="Q1249">
            <v>0</v>
          </cell>
          <cell r="R1249">
            <v>2855.59</v>
          </cell>
          <cell r="S1249">
            <v>0</v>
          </cell>
          <cell r="T1249" t="str">
            <v>2018- -17DA003-020-2182-21- -MECA</v>
          </cell>
        </row>
        <row r="1250">
          <cell r="A1250" t="str">
            <v>21</v>
          </cell>
          <cell r="B1250" t="str">
            <v>D</v>
          </cell>
          <cell r="C1250" t="str">
            <v>R</v>
          </cell>
          <cell r="D1250" t="str">
            <v>I</v>
          </cell>
          <cell r="E1250" t="str">
            <v xml:space="preserve"> </v>
          </cell>
          <cell r="F1250" t="str">
            <v>17DA003</v>
          </cell>
          <cell r="G1250" t="str">
            <v>020</v>
          </cell>
          <cell r="H1250" t="str">
            <v>2182</v>
          </cell>
          <cell r="I1250" t="str">
            <v>21</v>
          </cell>
          <cell r="J1250" t="str">
            <v xml:space="preserve"> </v>
          </cell>
          <cell r="K1250" t="str">
            <v>MECA</v>
          </cell>
          <cell r="L1250" t="str">
            <v>2018</v>
          </cell>
          <cell r="M1250">
            <v>0</v>
          </cell>
          <cell r="N1250">
            <v>0</v>
          </cell>
          <cell r="O1250">
            <v>2379.66</v>
          </cell>
          <cell r="P1250">
            <v>2379.66</v>
          </cell>
          <cell r="Q1250">
            <v>0</v>
          </cell>
          <cell r="R1250">
            <v>0</v>
          </cell>
          <cell r="S1250">
            <v>2379.66</v>
          </cell>
          <cell r="T1250" t="str">
            <v>2018- -17DA003-020-2182-21- -MECA</v>
          </cell>
        </row>
        <row r="1251">
          <cell r="A1251" t="str">
            <v>21</v>
          </cell>
          <cell r="B1251" t="str">
            <v>D</v>
          </cell>
          <cell r="C1251" t="str">
            <v>R</v>
          </cell>
          <cell r="D1251" t="str">
            <v>I</v>
          </cell>
          <cell r="E1251" t="str">
            <v xml:space="preserve"> </v>
          </cell>
          <cell r="F1251" t="str">
            <v>17EA002</v>
          </cell>
          <cell r="G1251" t="str">
            <v>321</v>
          </cell>
          <cell r="H1251" t="str">
            <v>2188</v>
          </cell>
          <cell r="I1251" t="str">
            <v>21</v>
          </cell>
          <cell r="J1251" t="str">
            <v xml:space="preserve"> </v>
          </cell>
          <cell r="K1251" t="str">
            <v>BIBL</v>
          </cell>
          <cell r="L1251" t="str">
            <v>2017</v>
          </cell>
          <cell r="M1251">
            <v>50000</v>
          </cell>
          <cell r="N1251">
            <v>0</v>
          </cell>
          <cell r="O1251">
            <v>0</v>
          </cell>
          <cell r="P1251">
            <v>50000</v>
          </cell>
          <cell r="Q1251">
            <v>0</v>
          </cell>
          <cell r="R1251">
            <v>42758.54</v>
          </cell>
          <cell r="S1251">
            <v>0</v>
          </cell>
          <cell r="T1251" t="str">
            <v>2018- -17EA002-321-2188-21- -BIBL</v>
          </cell>
        </row>
        <row r="1252">
          <cell r="A1252" t="str">
            <v>21</v>
          </cell>
          <cell r="B1252" t="str">
            <v>D</v>
          </cell>
          <cell r="C1252" t="str">
            <v>R</v>
          </cell>
          <cell r="D1252" t="str">
            <v>I</v>
          </cell>
          <cell r="E1252" t="str">
            <v xml:space="preserve"> </v>
          </cell>
          <cell r="F1252" t="str">
            <v>17EA002</v>
          </cell>
          <cell r="G1252" t="str">
            <v>321</v>
          </cell>
          <cell r="H1252" t="str">
            <v>2188</v>
          </cell>
          <cell r="I1252" t="str">
            <v>21</v>
          </cell>
          <cell r="J1252" t="str">
            <v xml:space="preserve"> </v>
          </cell>
          <cell r="K1252" t="str">
            <v>BIBL</v>
          </cell>
          <cell r="L1252" t="str">
            <v>2018</v>
          </cell>
          <cell r="M1252">
            <v>0</v>
          </cell>
          <cell r="N1252">
            <v>0</v>
          </cell>
          <cell r="O1252">
            <v>6854.22</v>
          </cell>
          <cell r="P1252">
            <v>6854.22</v>
          </cell>
          <cell r="Q1252">
            <v>0</v>
          </cell>
          <cell r="R1252">
            <v>7452.8</v>
          </cell>
          <cell r="S1252">
            <v>2349.85</v>
          </cell>
          <cell r="T1252" t="str">
            <v>2018- -17EA002-321-2188-21- -BIBL</v>
          </cell>
        </row>
        <row r="1253">
          <cell r="A1253" t="str">
            <v>21</v>
          </cell>
          <cell r="B1253" t="str">
            <v>D</v>
          </cell>
          <cell r="C1253" t="str">
            <v>R</v>
          </cell>
          <cell r="D1253" t="str">
            <v>I</v>
          </cell>
          <cell r="E1253" t="str">
            <v xml:space="preserve"> </v>
          </cell>
          <cell r="F1253" t="str">
            <v>17EA003</v>
          </cell>
          <cell r="G1253" t="str">
            <v>321</v>
          </cell>
          <cell r="H1253" t="str">
            <v>2162</v>
          </cell>
          <cell r="I1253" t="str">
            <v>21</v>
          </cell>
          <cell r="J1253" t="str">
            <v xml:space="preserve"> </v>
          </cell>
          <cell r="K1253" t="str">
            <v>BIBL</v>
          </cell>
          <cell r="L1253" t="str">
            <v>2017</v>
          </cell>
          <cell r="M1253">
            <v>3500</v>
          </cell>
          <cell r="N1253">
            <v>0</v>
          </cell>
          <cell r="O1253">
            <v>0</v>
          </cell>
          <cell r="P1253">
            <v>3500</v>
          </cell>
          <cell r="Q1253">
            <v>0</v>
          </cell>
          <cell r="R1253">
            <v>2538.25</v>
          </cell>
          <cell r="S1253">
            <v>0</v>
          </cell>
          <cell r="T1253" t="str">
            <v>2018- -17EA003-321-2162-21- -BIBL</v>
          </cell>
        </row>
        <row r="1254">
          <cell r="A1254" t="str">
            <v>21</v>
          </cell>
          <cell r="B1254" t="str">
            <v>D</v>
          </cell>
          <cell r="C1254" t="str">
            <v>R</v>
          </cell>
          <cell r="D1254" t="str">
            <v>I</v>
          </cell>
          <cell r="E1254" t="str">
            <v xml:space="preserve"> </v>
          </cell>
          <cell r="F1254" t="str">
            <v>17EA003</v>
          </cell>
          <cell r="G1254" t="str">
            <v>321</v>
          </cell>
          <cell r="H1254" t="str">
            <v>2162</v>
          </cell>
          <cell r="I1254" t="str">
            <v>21</v>
          </cell>
          <cell r="J1254" t="str">
            <v xml:space="preserve"> </v>
          </cell>
          <cell r="K1254" t="str">
            <v>BIBL</v>
          </cell>
          <cell r="L1254" t="str">
            <v>2018</v>
          </cell>
          <cell r="M1254">
            <v>0</v>
          </cell>
          <cell r="N1254">
            <v>0</v>
          </cell>
          <cell r="O1254">
            <v>780</v>
          </cell>
          <cell r="P1254">
            <v>780</v>
          </cell>
          <cell r="Q1254">
            <v>0</v>
          </cell>
          <cell r="R1254">
            <v>956.6</v>
          </cell>
          <cell r="S1254">
            <v>0</v>
          </cell>
          <cell r="T1254" t="str">
            <v>2018- -17EA003-321-2162-21- -BIBL</v>
          </cell>
        </row>
        <row r="1255">
          <cell r="A1255" t="str">
            <v>21</v>
          </cell>
          <cell r="B1255" t="str">
            <v>D</v>
          </cell>
          <cell r="C1255" t="str">
            <v>R</v>
          </cell>
          <cell r="D1255" t="str">
            <v>I</v>
          </cell>
          <cell r="E1255" t="str">
            <v xml:space="preserve"> </v>
          </cell>
          <cell r="F1255" t="str">
            <v>17EC002</v>
          </cell>
          <cell r="G1255" t="str">
            <v>71</v>
          </cell>
          <cell r="H1255" t="str">
            <v>2188</v>
          </cell>
          <cell r="I1255" t="str">
            <v>21</v>
          </cell>
          <cell r="J1255" t="str">
            <v xml:space="preserve"> </v>
          </cell>
          <cell r="K1255" t="str">
            <v>DPIM</v>
          </cell>
          <cell r="L1255" t="str">
            <v>2017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3054.83</v>
          </cell>
          <cell r="S1255">
            <v>0</v>
          </cell>
          <cell r="T1255" t="str">
            <v>2018- -17EC002-71-2188-21- -DPIM</v>
          </cell>
        </row>
        <row r="1256">
          <cell r="A1256" t="str">
            <v>21</v>
          </cell>
          <cell r="B1256" t="str">
            <v>D</v>
          </cell>
          <cell r="C1256" t="str">
            <v>R</v>
          </cell>
          <cell r="D1256" t="str">
            <v>I</v>
          </cell>
          <cell r="E1256" t="str">
            <v xml:space="preserve"> </v>
          </cell>
          <cell r="F1256" t="str">
            <v>17EC004</v>
          </cell>
          <cell r="G1256" t="str">
            <v>020</v>
          </cell>
          <cell r="H1256" t="str">
            <v>2158</v>
          </cell>
          <cell r="I1256" t="str">
            <v>21</v>
          </cell>
          <cell r="J1256" t="str">
            <v xml:space="preserve"> </v>
          </cell>
          <cell r="K1256" t="str">
            <v>DPIM</v>
          </cell>
          <cell r="L1256" t="str">
            <v>2017</v>
          </cell>
          <cell r="M1256">
            <v>10000</v>
          </cell>
          <cell r="N1256">
            <v>0</v>
          </cell>
          <cell r="O1256">
            <v>0</v>
          </cell>
          <cell r="P1256">
            <v>10000</v>
          </cell>
          <cell r="Q1256">
            <v>0</v>
          </cell>
          <cell r="R1256">
            <v>0</v>
          </cell>
          <cell r="S1256">
            <v>0</v>
          </cell>
          <cell r="T1256" t="str">
            <v>2018- -17EC004-020-2158-21- -DPIM</v>
          </cell>
        </row>
        <row r="1257">
          <cell r="A1257" t="str">
            <v>21</v>
          </cell>
          <cell r="B1257" t="str">
            <v>D</v>
          </cell>
          <cell r="C1257" t="str">
            <v>R</v>
          </cell>
          <cell r="D1257" t="str">
            <v>I</v>
          </cell>
          <cell r="E1257" t="str">
            <v xml:space="preserve"> </v>
          </cell>
          <cell r="F1257" t="str">
            <v>17EC004</v>
          </cell>
          <cell r="G1257" t="str">
            <v>020</v>
          </cell>
          <cell r="H1257" t="str">
            <v>2158</v>
          </cell>
          <cell r="I1257" t="str">
            <v>21</v>
          </cell>
          <cell r="J1257" t="str">
            <v xml:space="preserve"> </v>
          </cell>
          <cell r="K1257" t="str">
            <v>DPIM</v>
          </cell>
          <cell r="L1257" t="str">
            <v>2018</v>
          </cell>
          <cell r="M1257">
            <v>0</v>
          </cell>
          <cell r="N1257">
            <v>0</v>
          </cell>
          <cell r="O1257">
            <v>6945.17</v>
          </cell>
          <cell r="P1257">
            <v>6945.17</v>
          </cell>
          <cell r="Q1257">
            <v>0</v>
          </cell>
          <cell r="R1257">
            <v>3355.2</v>
          </cell>
          <cell r="S1257">
            <v>3589.97</v>
          </cell>
          <cell r="T1257" t="str">
            <v>2018- -17EC004-020-2158-21- -DPIM</v>
          </cell>
        </row>
        <row r="1258">
          <cell r="A1258" t="str">
            <v>21</v>
          </cell>
          <cell r="B1258" t="str">
            <v>D</v>
          </cell>
          <cell r="C1258" t="str">
            <v>R</v>
          </cell>
          <cell r="D1258" t="str">
            <v>I</v>
          </cell>
          <cell r="E1258" t="str">
            <v xml:space="preserve"> </v>
          </cell>
          <cell r="F1258" t="str">
            <v>17ED001</v>
          </cell>
          <cell r="G1258" t="str">
            <v>322</v>
          </cell>
          <cell r="H1258" t="str">
            <v>2188</v>
          </cell>
          <cell r="I1258" t="str">
            <v>21</v>
          </cell>
          <cell r="J1258" t="str">
            <v xml:space="preserve"> </v>
          </cell>
          <cell r="K1258" t="str">
            <v>MBA</v>
          </cell>
          <cell r="L1258" t="str">
            <v>2017</v>
          </cell>
          <cell r="M1258">
            <v>19000</v>
          </cell>
          <cell r="N1258">
            <v>0</v>
          </cell>
          <cell r="O1258">
            <v>0</v>
          </cell>
          <cell r="P1258">
            <v>19000</v>
          </cell>
          <cell r="Q1258">
            <v>0</v>
          </cell>
          <cell r="R1258">
            <v>458.94</v>
          </cell>
          <cell r="S1258">
            <v>0</v>
          </cell>
          <cell r="T1258" t="str">
            <v>2018- -17ED001-322-2188-21- -MBA</v>
          </cell>
        </row>
        <row r="1259">
          <cell r="A1259" t="str">
            <v>21</v>
          </cell>
          <cell r="B1259" t="str">
            <v>D</v>
          </cell>
          <cell r="C1259" t="str">
            <v>R</v>
          </cell>
          <cell r="D1259" t="str">
            <v>I</v>
          </cell>
          <cell r="E1259" t="str">
            <v xml:space="preserve"> </v>
          </cell>
          <cell r="F1259" t="str">
            <v>17ED002</v>
          </cell>
          <cell r="G1259" t="str">
            <v>322</v>
          </cell>
          <cell r="H1259" t="str">
            <v>2161</v>
          </cell>
          <cell r="I1259" t="str">
            <v>21</v>
          </cell>
          <cell r="J1259" t="str">
            <v xml:space="preserve"> </v>
          </cell>
          <cell r="K1259" t="str">
            <v>DAC</v>
          </cell>
          <cell r="L1259" t="str">
            <v>2017</v>
          </cell>
          <cell r="M1259">
            <v>0</v>
          </cell>
          <cell r="N1259">
            <v>4500</v>
          </cell>
          <cell r="O1259">
            <v>0</v>
          </cell>
          <cell r="P1259">
            <v>4500</v>
          </cell>
          <cell r="Q1259">
            <v>0</v>
          </cell>
          <cell r="R1259">
            <v>3000</v>
          </cell>
          <cell r="S1259">
            <v>0</v>
          </cell>
          <cell r="T1259" t="str">
            <v>2018- -17ED002-322-2161-21- -DAC</v>
          </cell>
        </row>
        <row r="1260">
          <cell r="A1260" t="str">
            <v>21</v>
          </cell>
          <cell r="B1260" t="str">
            <v>D</v>
          </cell>
          <cell r="C1260" t="str">
            <v>R</v>
          </cell>
          <cell r="D1260" t="str">
            <v>I</v>
          </cell>
          <cell r="E1260" t="str">
            <v xml:space="preserve"> </v>
          </cell>
          <cell r="F1260" t="str">
            <v>17ED002</v>
          </cell>
          <cell r="G1260" t="str">
            <v>322</v>
          </cell>
          <cell r="H1260" t="str">
            <v>2161</v>
          </cell>
          <cell r="I1260" t="str">
            <v>21</v>
          </cell>
          <cell r="J1260" t="str">
            <v xml:space="preserve"> </v>
          </cell>
          <cell r="K1260" t="str">
            <v>DAC</v>
          </cell>
          <cell r="L1260" t="str">
            <v>2018</v>
          </cell>
          <cell r="M1260">
            <v>0</v>
          </cell>
          <cell r="N1260">
            <v>0</v>
          </cell>
          <cell r="O1260">
            <v>6166.8</v>
          </cell>
          <cell r="P1260">
            <v>6166.8</v>
          </cell>
          <cell r="Q1260">
            <v>0</v>
          </cell>
          <cell r="R1260">
            <v>6650.8</v>
          </cell>
          <cell r="S1260">
            <v>0</v>
          </cell>
          <cell r="T1260" t="str">
            <v>2018- -17ED002-322-2161-21- -DAC</v>
          </cell>
        </row>
        <row r="1261">
          <cell r="A1261" t="str">
            <v>21</v>
          </cell>
          <cell r="B1261" t="str">
            <v>D</v>
          </cell>
          <cell r="C1261" t="str">
            <v>R</v>
          </cell>
          <cell r="D1261" t="str">
            <v>I</v>
          </cell>
          <cell r="E1261" t="str">
            <v xml:space="preserve"> </v>
          </cell>
          <cell r="F1261" t="str">
            <v>17EE001</v>
          </cell>
          <cell r="G1261" t="str">
            <v>020</v>
          </cell>
          <cell r="H1261" t="str">
            <v>2158</v>
          </cell>
          <cell r="I1261" t="str">
            <v>21</v>
          </cell>
          <cell r="J1261" t="str">
            <v xml:space="preserve"> </v>
          </cell>
          <cell r="K1261" t="str">
            <v>ACHA</v>
          </cell>
          <cell r="L1261" t="str">
            <v>2017</v>
          </cell>
          <cell r="M1261">
            <v>0</v>
          </cell>
          <cell r="N1261">
            <v>17500</v>
          </cell>
          <cell r="O1261">
            <v>0</v>
          </cell>
          <cell r="P1261">
            <v>17500</v>
          </cell>
          <cell r="Q1261">
            <v>0</v>
          </cell>
          <cell r="R1261">
            <v>0</v>
          </cell>
          <cell r="S1261">
            <v>0</v>
          </cell>
          <cell r="T1261" t="str">
            <v>2018- -17EE001-020-2158-21- -ACHA</v>
          </cell>
        </row>
        <row r="1262">
          <cell r="A1262" t="str">
            <v>21</v>
          </cell>
          <cell r="B1262" t="str">
            <v>D</v>
          </cell>
          <cell r="C1262" t="str">
            <v>R</v>
          </cell>
          <cell r="D1262" t="str">
            <v>I</v>
          </cell>
          <cell r="E1262" t="str">
            <v xml:space="preserve"> </v>
          </cell>
          <cell r="F1262" t="str">
            <v>17EE001</v>
          </cell>
          <cell r="G1262" t="str">
            <v>020</v>
          </cell>
          <cell r="H1262" t="str">
            <v>2184</v>
          </cell>
          <cell r="I1262" t="str">
            <v>21</v>
          </cell>
          <cell r="J1262" t="str">
            <v xml:space="preserve"> </v>
          </cell>
          <cell r="K1262" t="str">
            <v>ACHA</v>
          </cell>
          <cell r="L1262" t="str">
            <v>2017</v>
          </cell>
          <cell r="M1262">
            <v>0</v>
          </cell>
          <cell r="N1262">
            <v>107000</v>
          </cell>
          <cell r="O1262">
            <v>0</v>
          </cell>
          <cell r="P1262">
            <v>107000</v>
          </cell>
          <cell r="Q1262">
            <v>0</v>
          </cell>
          <cell r="R1262">
            <v>5190.17</v>
          </cell>
          <cell r="S1262">
            <v>0</v>
          </cell>
          <cell r="T1262" t="str">
            <v>2018- -17EE001-020-2184-21- -ACHA</v>
          </cell>
        </row>
        <row r="1263">
          <cell r="A1263" t="str">
            <v>21</v>
          </cell>
          <cell r="B1263" t="str">
            <v>D</v>
          </cell>
          <cell r="C1263" t="str">
            <v>R</v>
          </cell>
          <cell r="D1263" t="str">
            <v>I</v>
          </cell>
          <cell r="E1263" t="str">
            <v xml:space="preserve"> </v>
          </cell>
          <cell r="F1263" t="str">
            <v>17EE001</v>
          </cell>
          <cell r="G1263" t="str">
            <v>020</v>
          </cell>
          <cell r="H1263" t="str">
            <v>2184</v>
          </cell>
          <cell r="I1263" t="str">
            <v>21</v>
          </cell>
          <cell r="J1263" t="str">
            <v xml:space="preserve"> </v>
          </cell>
          <cell r="K1263" t="str">
            <v>ACHA</v>
          </cell>
          <cell r="L1263" t="str">
            <v>2018</v>
          </cell>
          <cell r="M1263">
            <v>0</v>
          </cell>
          <cell r="N1263">
            <v>0</v>
          </cell>
          <cell r="O1263">
            <v>9137.57</v>
          </cell>
          <cell r="P1263">
            <v>9137.57</v>
          </cell>
          <cell r="Q1263">
            <v>0</v>
          </cell>
          <cell r="R1263">
            <v>9137.07</v>
          </cell>
          <cell r="S1263">
            <v>4032</v>
          </cell>
          <cell r="T1263" t="str">
            <v>2018- -17EE001-020-2184-21- -ACHA</v>
          </cell>
        </row>
        <row r="1264">
          <cell r="A1264" t="str">
            <v>21</v>
          </cell>
          <cell r="B1264" t="str">
            <v>D</v>
          </cell>
          <cell r="C1264" t="str">
            <v>R</v>
          </cell>
          <cell r="D1264" t="str">
            <v>I</v>
          </cell>
          <cell r="E1264" t="str">
            <v xml:space="preserve"> </v>
          </cell>
          <cell r="F1264" t="str">
            <v>17EE002</v>
          </cell>
          <cell r="G1264" t="str">
            <v>020</v>
          </cell>
          <cell r="H1264" t="str">
            <v>2184</v>
          </cell>
          <cell r="I1264" t="str">
            <v>21</v>
          </cell>
          <cell r="J1264" t="str">
            <v xml:space="preserve"> </v>
          </cell>
          <cell r="K1264" t="str">
            <v>ACHA</v>
          </cell>
          <cell r="L1264" t="str">
            <v>2017</v>
          </cell>
          <cell r="M1264">
            <v>0</v>
          </cell>
          <cell r="N1264">
            <v>50500</v>
          </cell>
          <cell r="O1264">
            <v>0</v>
          </cell>
          <cell r="P1264">
            <v>50500</v>
          </cell>
          <cell r="Q1264">
            <v>0</v>
          </cell>
          <cell r="R1264">
            <v>41956.35</v>
          </cell>
          <cell r="S1264">
            <v>0</v>
          </cell>
          <cell r="T1264" t="str">
            <v>2018- -17EE002-020-2184-21- -ACHA</v>
          </cell>
        </row>
        <row r="1265">
          <cell r="A1265" t="str">
            <v>21</v>
          </cell>
          <cell r="B1265" t="str">
            <v>D</v>
          </cell>
          <cell r="C1265" t="str">
            <v>R</v>
          </cell>
          <cell r="D1265" t="str">
            <v>I</v>
          </cell>
          <cell r="E1265" t="str">
            <v xml:space="preserve"> </v>
          </cell>
          <cell r="F1265" t="str">
            <v>17EE002</v>
          </cell>
          <cell r="G1265" t="str">
            <v>020</v>
          </cell>
          <cell r="H1265" t="str">
            <v>2184</v>
          </cell>
          <cell r="I1265" t="str">
            <v>21</v>
          </cell>
          <cell r="J1265" t="str">
            <v xml:space="preserve"> </v>
          </cell>
          <cell r="K1265" t="str">
            <v>ACHA</v>
          </cell>
          <cell r="L1265" t="str">
            <v>2018</v>
          </cell>
          <cell r="M1265">
            <v>0</v>
          </cell>
          <cell r="N1265">
            <v>0</v>
          </cell>
          <cell r="O1265">
            <v>421.55</v>
          </cell>
          <cell r="P1265">
            <v>421.55</v>
          </cell>
          <cell r="Q1265">
            <v>0</v>
          </cell>
          <cell r="R1265">
            <v>152.79</v>
          </cell>
          <cell r="S1265">
            <v>268.75</v>
          </cell>
          <cell r="T1265" t="str">
            <v>2018- -17EE002-020-2184-21- -ACHA</v>
          </cell>
        </row>
        <row r="1266">
          <cell r="A1266" t="str">
            <v>21</v>
          </cell>
          <cell r="B1266" t="str">
            <v>D</v>
          </cell>
          <cell r="C1266" t="str">
            <v>R</v>
          </cell>
          <cell r="D1266" t="str">
            <v>I</v>
          </cell>
          <cell r="E1266" t="str">
            <v xml:space="preserve"> </v>
          </cell>
          <cell r="F1266" t="str">
            <v>17EE003</v>
          </cell>
          <cell r="G1266" t="str">
            <v>020</v>
          </cell>
          <cell r="H1266" t="str">
            <v>2188</v>
          </cell>
          <cell r="I1266" t="str">
            <v>21</v>
          </cell>
          <cell r="J1266" t="str">
            <v xml:space="preserve"> </v>
          </cell>
          <cell r="K1266" t="str">
            <v>ACHA</v>
          </cell>
          <cell r="L1266" t="str">
            <v>2017</v>
          </cell>
          <cell r="M1266">
            <v>0</v>
          </cell>
          <cell r="N1266">
            <v>31300</v>
          </cell>
          <cell r="O1266">
            <v>0</v>
          </cell>
          <cell r="P1266">
            <v>31300</v>
          </cell>
          <cell r="Q1266">
            <v>0</v>
          </cell>
          <cell r="R1266">
            <v>40921.18</v>
          </cell>
          <cell r="S1266">
            <v>0</v>
          </cell>
          <cell r="T1266" t="str">
            <v>2018- -17EE003-020-2188-21- -ACHA</v>
          </cell>
        </row>
        <row r="1267">
          <cell r="A1267" t="str">
            <v>21</v>
          </cell>
          <cell r="B1267" t="str">
            <v>D</v>
          </cell>
          <cell r="C1267" t="str">
            <v>R</v>
          </cell>
          <cell r="D1267" t="str">
            <v>I</v>
          </cell>
          <cell r="E1267" t="str">
            <v xml:space="preserve"> </v>
          </cell>
          <cell r="F1267" t="str">
            <v>17EE003</v>
          </cell>
          <cell r="G1267" t="str">
            <v>020</v>
          </cell>
          <cell r="H1267" t="str">
            <v>2188</v>
          </cell>
          <cell r="I1267" t="str">
            <v>21</v>
          </cell>
          <cell r="J1267" t="str">
            <v xml:space="preserve"> </v>
          </cell>
          <cell r="K1267" t="str">
            <v>ACHA</v>
          </cell>
          <cell r="L1267" t="str">
            <v>2018</v>
          </cell>
          <cell r="M1267">
            <v>0</v>
          </cell>
          <cell r="N1267">
            <v>0</v>
          </cell>
          <cell r="O1267">
            <v>5043.42</v>
          </cell>
          <cell r="P1267">
            <v>5043.42</v>
          </cell>
          <cell r="Q1267">
            <v>0</v>
          </cell>
          <cell r="R1267">
            <v>11421.21</v>
          </cell>
          <cell r="S1267">
            <v>0</v>
          </cell>
          <cell r="T1267" t="str">
            <v>2018- -17EE003-020-2188-21- -ACHA</v>
          </cell>
        </row>
        <row r="1268">
          <cell r="A1268" t="str">
            <v>21</v>
          </cell>
          <cell r="B1268" t="str">
            <v>D</v>
          </cell>
          <cell r="C1268" t="str">
            <v>R</v>
          </cell>
          <cell r="D1268" t="str">
            <v>I</v>
          </cell>
          <cell r="E1268" t="str">
            <v xml:space="preserve"> </v>
          </cell>
          <cell r="F1268" t="str">
            <v>17EE004</v>
          </cell>
          <cell r="G1268" t="str">
            <v>33</v>
          </cell>
          <cell r="H1268" t="str">
            <v>2161</v>
          </cell>
          <cell r="I1268" t="str">
            <v>21</v>
          </cell>
          <cell r="J1268" t="str">
            <v xml:space="preserve"> </v>
          </cell>
          <cell r="K1268" t="str">
            <v>PADM</v>
          </cell>
          <cell r="L1268" t="str">
            <v>2017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20000</v>
          </cell>
          <cell r="S1268">
            <v>0</v>
          </cell>
          <cell r="T1268" t="str">
            <v>2018- -17EE004-33-2161-21- -PADM</v>
          </cell>
        </row>
        <row r="1269">
          <cell r="A1269" t="str">
            <v>21</v>
          </cell>
          <cell r="B1269" t="str">
            <v>D</v>
          </cell>
          <cell r="C1269" t="str">
            <v>R</v>
          </cell>
          <cell r="D1269" t="str">
            <v>I</v>
          </cell>
          <cell r="E1269" t="str">
            <v xml:space="preserve"> </v>
          </cell>
          <cell r="F1269" t="str">
            <v>17EV003</v>
          </cell>
          <cell r="G1269" t="str">
            <v>823</v>
          </cell>
          <cell r="H1269" t="str">
            <v>2185</v>
          </cell>
          <cell r="I1269" t="str">
            <v>21</v>
          </cell>
          <cell r="J1269" t="str">
            <v xml:space="preserve"> </v>
          </cell>
          <cell r="K1269" t="str">
            <v>EV</v>
          </cell>
          <cell r="L1269" t="str">
            <v>2017</v>
          </cell>
          <cell r="M1269">
            <v>1000</v>
          </cell>
          <cell r="N1269">
            <v>0</v>
          </cell>
          <cell r="O1269">
            <v>0</v>
          </cell>
          <cell r="P1269">
            <v>1000</v>
          </cell>
          <cell r="Q1269">
            <v>0</v>
          </cell>
          <cell r="R1269">
            <v>931</v>
          </cell>
          <cell r="S1269">
            <v>0</v>
          </cell>
          <cell r="T1269" t="str">
            <v>2018- -17EV003-823-2185-21- -EV</v>
          </cell>
        </row>
        <row r="1270">
          <cell r="A1270" t="str">
            <v>21</v>
          </cell>
          <cell r="B1270" t="str">
            <v>D</v>
          </cell>
          <cell r="C1270" t="str">
            <v>R</v>
          </cell>
          <cell r="D1270" t="str">
            <v>I</v>
          </cell>
          <cell r="E1270" t="str">
            <v xml:space="preserve"> </v>
          </cell>
          <cell r="F1270" t="str">
            <v>17FA002</v>
          </cell>
          <cell r="G1270" t="str">
            <v>020</v>
          </cell>
          <cell r="H1270" t="str">
            <v>2183</v>
          </cell>
          <cell r="I1270" t="str">
            <v>21</v>
          </cell>
          <cell r="J1270" t="str">
            <v xml:space="preserve"> </v>
          </cell>
          <cell r="K1270" t="str">
            <v>DSI</v>
          </cell>
          <cell r="L1270" t="str">
            <v>2017</v>
          </cell>
          <cell r="M1270">
            <v>165760</v>
          </cell>
          <cell r="N1270">
            <v>0</v>
          </cell>
          <cell r="O1270">
            <v>0</v>
          </cell>
          <cell r="P1270">
            <v>191260</v>
          </cell>
          <cell r="Q1270">
            <v>0</v>
          </cell>
          <cell r="R1270">
            <v>107196.48</v>
          </cell>
          <cell r="S1270">
            <v>0</v>
          </cell>
          <cell r="T1270" t="str">
            <v>2018- -17FA002-020-2183-21- -DSI</v>
          </cell>
        </row>
        <row r="1271">
          <cell r="A1271" t="str">
            <v>21</v>
          </cell>
          <cell r="B1271" t="str">
            <v>D</v>
          </cell>
          <cell r="C1271" t="str">
            <v>R</v>
          </cell>
          <cell r="D1271" t="str">
            <v>I</v>
          </cell>
          <cell r="E1271" t="str">
            <v xml:space="preserve"> </v>
          </cell>
          <cell r="F1271" t="str">
            <v>17FA002</v>
          </cell>
          <cell r="G1271" t="str">
            <v>020</v>
          </cell>
          <cell r="H1271" t="str">
            <v>2183</v>
          </cell>
          <cell r="I1271" t="str">
            <v>21</v>
          </cell>
          <cell r="J1271" t="str">
            <v xml:space="preserve"> </v>
          </cell>
          <cell r="K1271" t="str">
            <v>DSI</v>
          </cell>
          <cell r="L1271" t="str">
            <v>2018</v>
          </cell>
          <cell r="M1271">
            <v>93105</v>
          </cell>
          <cell r="N1271">
            <v>0</v>
          </cell>
          <cell r="O1271">
            <v>82112.789999999994</v>
          </cell>
          <cell r="P1271">
            <v>82265.19</v>
          </cell>
          <cell r="Q1271">
            <v>-92952.6</v>
          </cell>
          <cell r="R1271">
            <v>63785.760000000002</v>
          </cell>
          <cell r="S1271">
            <v>18479.43</v>
          </cell>
          <cell r="T1271" t="str">
            <v>2018- -17FA002-020-2183-21- -DSI</v>
          </cell>
        </row>
        <row r="1272">
          <cell r="A1272" t="str">
            <v>21</v>
          </cell>
          <cell r="B1272" t="str">
            <v>D</v>
          </cell>
          <cell r="C1272" t="str">
            <v>R</v>
          </cell>
          <cell r="D1272" t="str">
            <v>I</v>
          </cell>
          <cell r="E1272" t="str">
            <v xml:space="preserve"> </v>
          </cell>
          <cell r="F1272" t="str">
            <v>17IM001</v>
          </cell>
          <cell r="G1272" t="str">
            <v>824</v>
          </cell>
          <cell r="H1272" t="str">
            <v>2138</v>
          </cell>
          <cell r="I1272" t="str">
            <v>21</v>
          </cell>
          <cell r="J1272" t="str">
            <v xml:space="preserve"> </v>
          </cell>
          <cell r="K1272" t="str">
            <v>FONC</v>
          </cell>
          <cell r="L1272" t="str">
            <v>2017</v>
          </cell>
          <cell r="M1272">
            <v>500000</v>
          </cell>
          <cell r="N1272">
            <v>0</v>
          </cell>
          <cell r="O1272">
            <v>0</v>
          </cell>
          <cell r="P1272">
            <v>500000</v>
          </cell>
          <cell r="Q1272">
            <v>0</v>
          </cell>
          <cell r="R1272">
            <v>0</v>
          </cell>
          <cell r="S1272">
            <v>0</v>
          </cell>
          <cell r="T1272" t="str">
            <v>2018- -17IM001-824-2138-21- -FONC</v>
          </cell>
        </row>
        <row r="1273">
          <cell r="A1273" t="str">
            <v>21</v>
          </cell>
          <cell r="B1273" t="str">
            <v>D</v>
          </cell>
          <cell r="C1273" t="str">
            <v>R</v>
          </cell>
          <cell r="D1273" t="str">
            <v>I</v>
          </cell>
          <cell r="E1273" t="str">
            <v xml:space="preserve"> </v>
          </cell>
          <cell r="F1273" t="str">
            <v>17IM001</v>
          </cell>
          <cell r="G1273" t="str">
            <v>824</v>
          </cell>
          <cell r="H1273" t="str">
            <v>2138</v>
          </cell>
          <cell r="I1273" t="str">
            <v>21</v>
          </cell>
          <cell r="J1273" t="str">
            <v xml:space="preserve"> </v>
          </cell>
          <cell r="K1273" t="str">
            <v>FONC</v>
          </cell>
          <cell r="L1273" t="str">
            <v>2018</v>
          </cell>
          <cell r="M1273">
            <v>0</v>
          </cell>
          <cell r="N1273">
            <v>0</v>
          </cell>
          <cell r="O1273">
            <v>285000</v>
          </cell>
          <cell r="P1273">
            <v>285000</v>
          </cell>
          <cell r="Q1273">
            <v>0</v>
          </cell>
          <cell r="R1273">
            <v>280000</v>
          </cell>
          <cell r="S1273">
            <v>14900</v>
          </cell>
          <cell r="T1273" t="str">
            <v>2018- -17IM001-824-2138-21- -FONC</v>
          </cell>
        </row>
        <row r="1274">
          <cell r="A1274" t="str">
            <v>21</v>
          </cell>
          <cell r="B1274" t="str">
            <v>D</v>
          </cell>
          <cell r="C1274" t="str">
            <v>R</v>
          </cell>
          <cell r="D1274" t="str">
            <v>I</v>
          </cell>
          <cell r="E1274" t="str">
            <v xml:space="preserve"> </v>
          </cell>
          <cell r="F1274" t="str">
            <v>17MA001</v>
          </cell>
          <cell r="G1274" t="str">
            <v>020</v>
          </cell>
          <cell r="H1274" t="str">
            <v>2188</v>
          </cell>
          <cell r="I1274" t="str">
            <v>21</v>
          </cell>
          <cell r="J1274" t="str">
            <v xml:space="preserve"> </v>
          </cell>
          <cell r="K1274" t="str">
            <v>BATI</v>
          </cell>
          <cell r="L1274" t="str">
            <v>2017</v>
          </cell>
          <cell r="M1274">
            <v>15000</v>
          </cell>
          <cell r="N1274">
            <v>0</v>
          </cell>
          <cell r="O1274">
            <v>0</v>
          </cell>
          <cell r="P1274">
            <v>15000</v>
          </cell>
          <cell r="Q1274">
            <v>0</v>
          </cell>
          <cell r="R1274">
            <v>8719.86</v>
          </cell>
          <cell r="S1274">
            <v>0</v>
          </cell>
          <cell r="T1274" t="str">
            <v>2018- -17MA001-020-2188-21- -BATI</v>
          </cell>
        </row>
        <row r="1275">
          <cell r="A1275" t="str">
            <v>21</v>
          </cell>
          <cell r="B1275" t="str">
            <v>D</v>
          </cell>
          <cell r="C1275" t="str">
            <v>R</v>
          </cell>
          <cell r="D1275" t="str">
            <v>I</v>
          </cell>
          <cell r="E1275" t="str">
            <v xml:space="preserve"> </v>
          </cell>
          <cell r="F1275" t="str">
            <v>17MA001</v>
          </cell>
          <cell r="G1275" t="str">
            <v>411</v>
          </cell>
          <cell r="H1275" t="str">
            <v>2188</v>
          </cell>
          <cell r="I1275" t="str">
            <v>21</v>
          </cell>
          <cell r="J1275" t="str">
            <v xml:space="preserve"> </v>
          </cell>
          <cell r="K1275" t="str">
            <v>BATI</v>
          </cell>
          <cell r="L1275" t="str">
            <v>2018</v>
          </cell>
          <cell r="M1275">
            <v>0</v>
          </cell>
          <cell r="N1275">
            <v>0</v>
          </cell>
          <cell r="O1275">
            <v>359</v>
          </cell>
          <cell r="P1275">
            <v>359</v>
          </cell>
          <cell r="Q1275">
            <v>0</v>
          </cell>
          <cell r="R1275">
            <v>0</v>
          </cell>
          <cell r="S1275">
            <v>359</v>
          </cell>
          <cell r="T1275" t="str">
            <v>2018- -17MA001-411-2188-21- -BATI</v>
          </cell>
        </row>
        <row r="1276">
          <cell r="A1276" t="str">
            <v>21</v>
          </cell>
          <cell r="B1276" t="str">
            <v>D</v>
          </cell>
          <cell r="C1276" t="str">
            <v>R</v>
          </cell>
          <cell r="D1276" t="str">
            <v>I</v>
          </cell>
          <cell r="E1276" t="str">
            <v xml:space="preserve"> </v>
          </cell>
          <cell r="F1276" t="str">
            <v>17MA004</v>
          </cell>
          <cell r="G1276" t="str">
            <v>211</v>
          </cell>
          <cell r="H1276" t="str">
            <v>2188</v>
          </cell>
          <cell r="I1276" t="str">
            <v>21</v>
          </cell>
          <cell r="J1276" t="str">
            <v xml:space="preserve"> </v>
          </cell>
          <cell r="K1276" t="str">
            <v>BATI</v>
          </cell>
          <cell r="L1276" t="str">
            <v>2018</v>
          </cell>
          <cell r="M1276">
            <v>0</v>
          </cell>
          <cell r="N1276">
            <v>0</v>
          </cell>
          <cell r="O1276">
            <v>6060</v>
          </cell>
          <cell r="P1276">
            <v>6060</v>
          </cell>
          <cell r="Q1276">
            <v>0</v>
          </cell>
          <cell r="R1276">
            <v>6060</v>
          </cell>
          <cell r="S1276">
            <v>0</v>
          </cell>
          <cell r="T1276" t="str">
            <v>2018- -17MA004-211-2188-21- -BATI</v>
          </cell>
        </row>
        <row r="1277">
          <cell r="A1277" t="str">
            <v>21</v>
          </cell>
          <cell r="B1277" t="str">
            <v>D</v>
          </cell>
          <cell r="C1277" t="str">
            <v>R</v>
          </cell>
          <cell r="D1277" t="str">
            <v>I</v>
          </cell>
          <cell r="E1277" t="str">
            <v xml:space="preserve"> </v>
          </cell>
          <cell r="F1277" t="str">
            <v>17SC002</v>
          </cell>
          <cell r="G1277" t="str">
            <v>213</v>
          </cell>
          <cell r="H1277" t="str">
            <v>2188</v>
          </cell>
          <cell r="I1277" t="str">
            <v>21</v>
          </cell>
          <cell r="J1277" t="str">
            <v xml:space="preserve"> </v>
          </cell>
          <cell r="K1277" t="str">
            <v>BATI</v>
          </cell>
          <cell r="L1277" t="str">
            <v>2017</v>
          </cell>
          <cell r="M1277">
            <v>0</v>
          </cell>
          <cell r="N1277">
            <v>0</v>
          </cell>
          <cell r="O1277">
            <v>0</v>
          </cell>
          <cell r="P1277">
            <v>0</v>
          </cell>
          <cell r="Q1277">
            <v>0</v>
          </cell>
          <cell r="R1277">
            <v>1564.08</v>
          </cell>
          <cell r="S1277">
            <v>0</v>
          </cell>
          <cell r="T1277" t="str">
            <v>2018- -17SC002-213-2188-21- -BATI</v>
          </cell>
        </row>
        <row r="1278">
          <cell r="A1278" t="str">
            <v>21</v>
          </cell>
          <cell r="B1278" t="str">
            <v>D</v>
          </cell>
          <cell r="C1278" t="str">
            <v>R</v>
          </cell>
          <cell r="D1278" t="str">
            <v>I</v>
          </cell>
          <cell r="E1278" t="str">
            <v xml:space="preserve"> </v>
          </cell>
          <cell r="F1278" t="str">
            <v>17SC002</v>
          </cell>
          <cell r="G1278" t="str">
            <v>213</v>
          </cell>
          <cell r="H1278" t="str">
            <v>2188</v>
          </cell>
          <cell r="I1278" t="str">
            <v>21</v>
          </cell>
          <cell r="J1278" t="str">
            <v xml:space="preserve"> </v>
          </cell>
          <cell r="K1278" t="str">
            <v>BATI</v>
          </cell>
          <cell r="L1278" t="str">
            <v>2018</v>
          </cell>
          <cell r="M1278">
            <v>0</v>
          </cell>
          <cell r="N1278">
            <v>0</v>
          </cell>
          <cell r="O1278">
            <v>1365.6</v>
          </cell>
          <cell r="P1278">
            <v>1365.6</v>
          </cell>
          <cell r="Q1278">
            <v>0</v>
          </cell>
          <cell r="R1278">
            <v>0</v>
          </cell>
          <cell r="S1278">
            <v>1365.6</v>
          </cell>
          <cell r="T1278" t="str">
            <v>2018- -17SC002-213-2188-21- -BATI</v>
          </cell>
        </row>
        <row r="1279">
          <cell r="A1279" t="str">
            <v>21</v>
          </cell>
          <cell r="B1279" t="str">
            <v>D</v>
          </cell>
          <cell r="C1279" t="str">
            <v>R</v>
          </cell>
          <cell r="D1279" t="str">
            <v>I</v>
          </cell>
          <cell r="E1279" t="str">
            <v xml:space="preserve"> </v>
          </cell>
          <cell r="F1279" t="str">
            <v>17SP022</v>
          </cell>
          <cell r="G1279" t="str">
            <v>411</v>
          </cell>
          <cell r="H1279" t="str">
            <v>2188</v>
          </cell>
          <cell r="I1279" t="str">
            <v>21</v>
          </cell>
          <cell r="J1279" t="str">
            <v xml:space="preserve"> </v>
          </cell>
          <cell r="K1279" t="str">
            <v>BATI</v>
          </cell>
          <cell r="L1279" t="str">
            <v>2017</v>
          </cell>
          <cell r="M1279">
            <v>0</v>
          </cell>
          <cell r="N1279">
            <v>10000</v>
          </cell>
          <cell r="O1279">
            <v>0</v>
          </cell>
          <cell r="P1279">
            <v>10000</v>
          </cell>
          <cell r="Q1279">
            <v>0</v>
          </cell>
          <cell r="R1279">
            <v>0</v>
          </cell>
          <cell r="S1279">
            <v>0</v>
          </cell>
          <cell r="T1279" t="str">
            <v>2018- -17SP022-411-2188-21- -BATI</v>
          </cell>
        </row>
        <row r="1280">
          <cell r="A1280" t="str">
            <v>21</v>
          </cell>
          <cell r="B1280" t="str">
            <v>D</v>
          </cell>
          <cell r="C1280" t="str">
            <v>R</v>
          </cell>
          <cell r="D1280" t="str">
            <v>I</v>
          </cell>
          <cell r="E1280" t="str">
            <v xml:space="preserve"> </v>
          </cell>
          <cell r="F1280" t="str">
            <v>17SP023</v>
          </cell>
          <cell r="G1280" t="str">
            <v>411</v>
          </cell>
          <cell r="H1280" t="str">
            <v>2188</v>
          </cell>
          <cell r="I1280" t="str">
            <v>21</v>
          </cell>
          <cell r="J1280" t="str">
            <v xml:space="preserve"> </v>
          </cell>
          <cell r="K1280" t="str">
            <v>BATI</v>
          </cell>
          <cell r="L1280" t="str">
            <v>2017</v>
          </cell>
          <cell r="M1280">
            <v>0</v>
          </cell>
          <cell r="N1280">
            <v>5700</v>
          </cell>
          <cell r="O1280">
            <v>0</v>
          </cell>
          <cell r="P1280">
            <v>5700</v>
          </cell>
          <cell r="Q1280">
            <v>0</v>
          </cell>
          <cell r="R1280">
            <v>0</v>
          </cell>
          <cell r="S1280">
            <v>0</v>
          </cell>
          <cell r="T1280" t="str">
            <v>2018- -17SP023-411-2188-21- -BATI</v>
          </cell>
        </row>
        <row r="1281">
          <cell r="A1281" t="str">
            <v>21</v>
          </cell>
          <cell r="B1281" t="str">
            <v>D</v>
          </cell>
          <cell r="C1281" t="str">
            <v>R</v>
          </cell>
          <cell r="D1281" t="str">
            <v>I</v>
          </cell>
          <cell r="E1281" t="str">
            <v xml:space="preserve"> </v>
          </cell>
          <cell r="F1281" t="str">
            <v>17SP023</v>
          </cell>
          <cell r="G1281" t="str">
            <v>411</v>
          </cell>
          <cell r="H1281" t="str">
            <v>2188</v>
          </cell>
          <cell r="I1281" t="str">
            <v>21</v>
          </cell>
          <cell r="J1281" t="str">
            <v xml:space="preserve"> </v>
          </cell>
          <cell r="K1281" t="str">
            <v>SPOR</v>
          </cell>
          <cell r="L1281" t="str">
            <v>2018</v>
          </cell>
          <cell r="M1281">
            <v>0</v>
          </cell>
          <cell r="N1281">
            <v>0</v>
          </cell>
          <cell r="O1281">
            <v>4049.21</v>
          </cell>
          <cell r="P1281">
            <v>4049.21</v>
          </cell>
          <cell r="Q1281">
            <v>0</v>
          </cell>
          <cell r="R1281">
            <v>4049.21</v>
          </cell>
          <cell r="S1281">
            <v>0</v>
          </cell>
          <cell r="T1281" t="str">
            <v>2018- -17SP023-411-2188-21- -SPOR</v>
          </cell>
        </row>
        <row r="1282">
          <cell r="A1282" t="str">
            <v>21</v>
          </cell>
          <cell r="B1282" t="str">
            <v>D</v>
          </cell>
          <cell r="C1282" t="str">
            <v>R</v>
          </cell>
          <cell r="D1282" t="str">
            <v>I</v>
          </cell>
          <cell r="E1282" t="str">
            <v xml:space="preserve"> </v>
          </cell>
          <cell r="F1282" t="str">
            <v>17UR013</v>
          </cell>
          <cell r="G1282" t="str">
            <v>821</v>
          </cell>
          <cell r="H1282" t="str">
            <v>2158</v>
          </cell>
          <cell r="I1282" t="str">
            <v>21</v>
          </cell>
          <cell r="J1282" t="str">
            <v xml:space="preserve"> </v>
          </cell>
          <cell r="K1282" t="str">
            <v>EXTE</v>
          </cell>
          <cell r="L1282" t="str">
            <v>2017</v>
          </cell>
          <cell r="M1282">
            <v>20000</v>
          </cell>
          <cell r="N1282">
            <v>0</v>
          </cell>
          <cell r="O1282">
            <v>0</v>
          </cell>
          <cell r="P1282">
            <v>20000</v>
          </cell>
          <cell r="Q1282">
            <v>0</v>
          </cell>
          <cell r="R1282">
            <v>0</v>
          </cell>
          <cell r="S1282">
            <v>0</v>
          </cell>
          <cell r="T1282" t="str">
            <v>2018- -17UR013-821-2158-21- -EXTE</v>
          </cell>
        </row>
        <row r="1283">
          <cell r="A1283" t="str">
            <v>21</v>
          </cell>
          <cell r="B1283" t="str">
            <v>D</v>
          </cell>
          <cell r="C1283" t="str">
            <v>R</v>
          </cell>
          <cell r="D1283" t="str">
            <v>I</v>
          </cell>
          <cell r="E1283" t="str">
            <v xml:space="preserve"> </v>
          </cell>
          <cell r="F1283" t="str">
            <v>17UR017</v>
          </cell>
          <cell r="G1283" t="str">
            <v>824</v>
          </cell>
          <cell r="H1283" t="str">
            <v>2111</v>
          </cell>
          <cell r="I1283" t="str">
            <v>21</v>
          </cell>
          <cell r="J1283" t="str">
            <v xml:space="preserve"> </v>
          </cell>
          <cell r="K1283" t="str">
            <v>FONC</v>
          </cell>
          <cell r="L1283" t="str">
            <v>2017</v>
          </cell>
          <cell r="M1283">
            <v>0</v>
          </cell>
          <cell r="N1283">
            <v>1000</v>
          </cell>
          <cell r="O1283">
            <v>0</v>
          </cell>
          <cell r="P1283">
            <v>1000</v>
          </cell>
          <cell r="Q1283">
            <v>0</v>
          </cell>
          <cell r="R1283">
            <v>0</v>
          </cell>
          <cell r="S1283">
            <v>0</v>
          </cell>
          <cell r="T1283" t="str">
            <v>2018- -17UR017-824-2111-21- -FONC</v>
          </cell>
        </row>
        <row r="1284">
          <cell r="A1284" t="str">
            <v>21</v>
          </cell>
          <cell r="B1284" t="str">
            <v>D</v>
          </cell>
          <cell r="C1284" t="str">
            <v>R</v>
          </cell>
          <cell r="D1284" t="str">
            <v>I</v>
          </cell>
          <cell r="E1284" t="str">
            <v xml:space="preserve"> </v>
          </cell>
          <cell r="F1284" t="str">
            <v>17UR017</v>
          </cell>
          <cell r="G1284" t="str">
            <v>824</v>
          </cell>
          <cell r="H1284" t="str">
            <v>2111</v>
          </cell>
          <cell r="I1284" t="str">
            <v>21</v>
          </cell>
          <cell r="J1284" t="str">
            <v xml:space="preserve"> </v>
          </cell>
          <cell r="K1284" t="str">
            <v>FONC</v>
          </cell>
          <cell r="L1284" t="str">
            <v>2018</v>
          </cell>
          <cell r="M1284">
            <v>0</v>
          </cell>
          <cell r="N1284">
            <v>0</v>
          </cell>
          <cell r="O1284">
            <v>3690</v>
          </cell>
          <cell r="P1284">
            <v>3690</v>
          </cell>
          <cell r="Q1284">
            <v>0</v>
          </cell>
          <cell r="R1284">
            <v>0</v>
          </cell>
          <cell r="S1284">
            <v>3690</v>
          </cell>
          <cell r="T1284" t="str">
            <v>2018- -17UR017-824-2111-21- -FONC</v>
          </cell>
        </row>
        <row r="1285">
          <cell r="A1285" t="str">
            <v>21</v>
          </cell>
          <cell r="B1285" t="str">
            <v>D</v>
          </cell>
          <cell r="C1285" t="str">
            <v>R</v>
          </cell>
          <cell r="D1285" t="str">
            <v>I</v>
          </cell>
          <cell r="E1285" t="str">
            <v xml:space="preserve"> </v>
          </cell>
          <cell r="F1285" t="str">
            <v>17UR017</v>
          </cell>
          <cell r="G1285" t="str">
            <v>824</v>
          </cell>
          <cell r="H1285" t="str">
            <v>2158</v>
          </cell>
          <cell r="I1285" t="str">
            <v>21</v>
          </cell>
          <cell r="J1285" t="str">
            <v xml:space="preserve"> </v>
          </cell>
          <cell r="K1285" t="str">
            <v>EXTE</v>
          </cell>
          <cell r="L1285" t="str">
            <v>2017</v>
          </cell>
          <cell r="M1285">
            <v>0</v>
          </cell>
          <cell r="N1285">
            <v>2000</v>
          </cell>
          <cell r="O1285">
            <v>0</v>
          </cell>
          <cell r="P1285">
            <v>2000</v>
          </cell>
          <cell r="Q1285">
            <v>0</v>
          </cell>
          <cell r="R1285">
            <v>3962.89</v>
          </cell>
          <cell r="S1285">
            <v>0</v>
          </cell>
          <cell r="T1285" t="str">
            <v>2018- -17UR017-824-2158-21- -EXTE</v>
          </cell>
        </row>
        <row r="1286">
          <cell r="A1286" t="str">
            <v>21</v>
          </cell>
          <cell r="B1286" t="str">
            <v>D</v>
          </cell>
          <cell r="C1286" t="str">
            <v>R</v>
          </cell>
          <cell r="D1286" t="str">
            <v>I</v>
          </cell>
          <cell r="E1286" t="str">
            <v xml:space="preserve"> </v>
          </cell>
          <cell r="F1286" t="str">
            <v>17UR017</v>
          </cell>
          <cell r="G1286" t="str">
            <v>824</v>
          </cell>
          <cell r="H1286" t="str">
            <v>2158</v>
          </cell>
          <cell r="I1286" t="str">
            <v>21</v>
          </cell>
          <cell r="J1286" t="str">
            <v xml:space="preserve"> </v>
          </cell>
          <cell r="K1286" t="str">
            <v>EXTE</v>
          </cell>
          <cell r="L1286" t="str">
            <v>2018</v>
          </cell>
          <cell r="M1286">
            <v>0</v>
          </cell>
          <cell r="N1286">
            <v>0</v>
          </cell>
          <cell r="O1286">
            <v>388.65</v>
          </cell>
          <cell r="P1286">
            <v>388.65</v>
          </cell>
          <cell r="Q1286">
            <v>0</v>
          </cell>
          <cell r="R1286">
            <v>0</v>
          </cell>
          <cell r="S1286">
            <v>388.65</v>
          </cell>
          <cell r="T1286" t="str">
            <v>2018- -17UR017-824-2158-21- -EXTE</v>
          </cell>
        </row>
        <row r="1287">
          <cell r="A1287" t="str">
            <v>21</v>
          </cell>
          <cell r="B1287" t="str">
            <v>D</v>
          </cell>
          <cell r="C1287" t="str">
            <v>R</v>
          </cell>
          <cell r="D1287" t="str">
            <v>I</v>
          </cell>
          <cell r="E1287" t="str">
            <v xml:space="preserve"> </v>
          </cell>
          <cell r="F1287" t="str">
            <v>17VO004</v>
          </cell>
          <cell r="G1287" t="str">
            <v>821</v>
          </cell>
          <cell r="H1287" t="str">
            <v>2188</v>
          </cell>
          <cell r="I1287" t="str">
            <v>21</v>
          </cell>
          <cell r="J1287" t="str">
            <v xml:space="preserve"> </v>
          </cell>
          <cell r="K1287" t="str">
            <v>EXTE</v>
          </cell>
          <cell r="L1287" t="str">
            <v>2018</v>
          </cell>
          <cell r="M1287">
            <v>0</v>
          </cell>
          <cell r="N1287">
            <v>0</v>
          </cell>
          <cell r="O1287">
            <v>282192</v>
          </cell>
          <cell r="P1287">
            <v>282192</v>
          </cell>
          <cell r="Q1287">
            <v>0</v>
          </cell>
          <cell r="R1287">
            <v>282192</v>
          </cell>
          <cell r="S1287">
            <v>0</v>
          </cell>
          <cell r="T1287" t="str">
            <v>2018- -17VO004-821-2188-21- -EXTE</v>
          </cell>
        </row>
        <row r="1288">
          <cell r="A1288" t="str">
            <v>21</v>
          </cell>
          <cell r="B1288" t="str">
            <v>D</v>
          </cell>
          <cell r="C1288" t="str">
            <v>R</v>
          </cell>
          <cell r="D1288" t="str">
            <v>I</v>
          </cell>
          <cell r="E1288" t="str">
            <v xml:space="preserve"> </v>
          </cell>
          <cell r="F1288" t="str">
            <v>18AD001</v>
          </cell>
          <cell r="G1288" t="str">
            <v>020</v>
          </cell>
          <cell r="H1288" t="str">
            <v>21311</v>
          </cell>
          <cell r="I1288" t="str">
            <v>21</v>
          </cell>
          <cell r="J1288" t="str">
            <v xml:space="preserve"> </v>
          </cell>
          <cell r="K1288" t="str">
            <v>BATI</v>
          </cell>
          <cell r="L1288" t="str">
            <v>2018</v>
          </cell>
          <cell r="M1288">
            <v>30000</v>
          </cell>
          <cell r="N1288">
            <v>0</v>
          </cell>
          <cell r="O1288">
            <v>0</v>
          </cell>
          <cell r="P1288">
            <v>30000</v>
          </cell>
          <cell r="Q1288">
            <v>0</v>
          </cell>
          <cell r="R1288">
            <v>0</v>
          </cell>
          <cell r="S1288">
            <v>0</v>
          </cell>
          <cell r="T1288" t="str">
            <v>2018- -18AD001-020-21311-21- -BATI</v>
          </cell>
        </row>
        <row r="1289">
          <cell r="A1289" t="str">
            <v>21</v>
          </cell>
          <cell r="B1289" t="str">
            <v>D</v>
          </cell>
          <cell r="C1289" t="str">
            <v>R</v>
          </cell>
          <cell r="D1289" t="str">
            <v>I</v>
          </cell>
          <cell r="E1289" t="str">
            <v xml:space="preserve"> </v>
          </cell>
          <cell r="F1289" t="str">
            <v>18CL022</v>
          </cell>
          <cell r="G1289" t="str">
            <v>311</v>
          </cell>
          <cell r="H1289" t="str">
            <v>2188</v>
          </cell>
          <cell r="I1289" t="str">
            <v>21</v>
          </cell>
          <cell r="J1289" t="str">
            <v xml:space="preserve"> </v>
          </cell>
          <cell r="K1289" t="str">
            <v>CMDC</v>
          </cell>
          <cell r="L1289" t="str">
            <v>2018</v>
          </cell>
          <cell r="M1289">
            <v>10000</v>
          </cell>
          <cell r="N1289">
            <v>0</v>
          </cell>
          <cell r="O1289">
            <v>0</v>
          </cell>
          <cell r="P1289">
            <v>10000</v>
          </cell>
          <cell r="Q1289">
            <v>0</v>
          </cell>
          <cell r="R1289">
            <v>9941</v>
          </cell>
          <cell r="S1289">
            <v>0</v>
          </cell>
          <cell r="T1289" t="str">
            <v>2018- -18CL022-311-2188-21- -CMDC</v>
          </cell>
        </row>
        <row r="1290">
          <cell r="A1290" t="str">
            <v>21</v>
          </cell>
          <cell r="B1290" t="str">
            <v>D</v>
          </cell>
          <cell r="C1290" t="str">
            <v>R</v>
          </cell>
          <cell r="D1290" t="str">
            <v>I</v>
          </cell>
          <cell r="E1290" t="str">
            <v xml:space="preserve"> </v>
          </cell>
          <cell r="F1290" t="str">
            <v>18EA001</v>
          </cell>
          <cell r="G1290" t="str">
            <v>321</v>
          </cell>
          <cell r="H1290" t="str">
            <v>2168</v>
          </cell>
          <cell r="I1290" t="str">
            <v>21</v>
          </cell>
          <cell r="J1290" t="str">
            <v xml:space="preserve"> </v>
          </cell>
          <cell r="K1290" t="str">
            <v>BIBL</v>
          </cell>
          <cell r="L1290" t="str">
            <v>2018</v>
          </cell>
          <cell r="M1290">
            <v>4500</v>
          </cell>
          <cell r="N1290">
            <v>0</v>
          </cell>
          <cell r="O1290">
            <v>0</v>
          </cell>
          <cell r="P1290">
            <v>4500</v>
          </cell>
          <cell r="Q1290">
            <v>0</v>
          </cell>
          <cell r="R1290">
            <v>0</v>
          </cell>
          <cell r="S1290">
            <v>0</v>
          </cell>
          <cell r="T1290" t="str">
            <v>2018- -18EA001-321-2168-21- -BIBL</v>
          </cell>
        </row>
        <row r="1291">
          <cell r="A1291" t="str">
            <v>21</v>
          </cell>
          <cell r="B1291" t="str">
            <v>D</v>
          </cell>
          <cell r="C1291" t="str">
            <v>R</v>
          </cell>
          <cell r="D1291" t="str">
            <v>I</v>
          </cell>
          <cell r="E1291" t="str">
            <v xml:space="preserve"> </v>
          </cell>
          <cell r="F1291" t="str">
            <v>18EA002</v>
          </cell>
          <cell r="G1291" t="str">
            <v>321</v>
          </cell>
          <cell r="H1291" t="str">
            <v>2188</v>
          </cell>
          <cell r="I1291" t="str">
            <v>21</v>
          </cell>
          <cell r="J1291" t="str">
            <v xml:space="preserve"> </v>
          </cell>
          <cell r="K1291" t="str">
            <v>BIBL</v>
          </cell>
          <cell r="L1291" t="str">
            <v>2018</v>
          </cell>
          <cell r="M1291">
            <v>40000</v>
          </cell>
          <cell r="N1291">
            <v>10000</v>
          </cell>
          <cell r="O1291">
            <v>0</v>
          </cell>
          <cell r="P1291">
            <v>50000</v>
          </cell>
          <cell r="Q1291">
            <v>0</v>
          </cell>
          <cell r="R1291">
            <v>16418.169999999998</v>
          </cell>
          <cell r="S1291">
            <v>3605.01</v>
          </cell>
          <cell r="T1291" t="str">
            <v>2018- -18EA002-321-2188-21- -BIBL</v>
          </cell>
        </row>
        <row r="1292">
          <cell r="A1292" t="str">
            <v>21</v>
          </cell>
          <cell r="B1292" t="str">
            <v>D</v>
          </cell>
          <cell r="C1292" t="str">
            <v>R</v>
          </cell>
          <cell r="D1292" t="str">
            <v>I</v>
          </cell>
          <cell r="E1292" t="str">
            <v xml:space="preserve"> </v>
          </cell>
          <cell r="F1292" t="str">
            <v>18EA003</v>
          </cell>
          <cell r="G1292" t="str">
            <v>321</v>
          </cell>
          <cell r="H1292" t="str">
            <v>2162</v>
          </cell>
          <cell r="I1292" t="str">
            <v>21</v>
          </cell>
          <cell r="J1292" t="str">
            <v xml:space="preserve"> </v>
          </cell>
          <cell r="K1292" t="str">
            <v>BIBL</v>
          </cell>
          <cell r="L1292" t="str">
            <v>2018</v>
          </cell>
          <cell r="M1292">
            <v>3500</v>
          </cell>
          <cell r="N1292">
            <v>0</v>
          </cell>
          <cell r="O1292">
            <v>0</v>
          </cell>
          <cell r="P1292">
            <v>3500</v>
          </cell>
          <cell r="Q1292">
            <v>0</v>
          </cell>
          <cell r="R1292">
            <v>2800</v>
          </cell>
          <cell r="S1292">
            <v>0</v>
          </cell>
          <cell r="T1292" t="str">
            <v>2018- -18EA003-321-2162-21- -BIBL</v>
          </cell>
        </row>
        <row r="1293">
          <cell r="A1293" t="str">
            <v>21</v>
          </cell>
          <cell r="B1293" t="str">
            <v>D</v>
          </cell>
          <cell r="C1293" t="str">
            <v>R</v>
          </cell>
          <cell r="D1293" t="str">
            <v>I</v>
          </cell>
          <cell r="E1293" t="str">
            <v xml:space="preserve"> </v>
          </cell>
          <cell r="F1293" t="str">
            <v>18EA004</v>
          </cell>
          <cell r="G1293" t="str">
            <v>321</v>
          </cell>
          <cell r="H1293" t="str">
            <v>2168</v>
          </cell>
          <cell r="I1293" t="str">
            <v>21</v>
          </cell>
          <cell r="J1293" t="str">
            <v xml:space="preserve"> </v>
          </cell>
          <cell r="K1293" t="str">
            <v>BIBL</v>
          </cell>
          <cell r="L1293" t="str">
            <v>2018</v>
          </cell>
          <cell r="M1293">
            <v>10000</v>
          </cell>
          <cell r="N1293">
            <v>0</v>
          </cell>
          <cell r="O1293">
            <v>0</v>
          </cell>
          <cell r="P1293">
            <v>10000</v>
          </cell>
          <cell r="Q1293">
            <v>0</v>
          </cell>
          <cell r="R1293">
            <v>1106.69</v>
          </cell>
          <cell r="S1293">
            <v>1375.98</v>
          </cell>
          <cell r="T1293" t="str">
            <v>2018- -18EA004-321-2168-21- -BIBL</v>
          </cell>
        </row>
        <row r="1294">
          <cell r="A1294" t="str">
            <v>21</v>
          </cell>
          <cell r="B1294" t="str">
            <v>D</v>
          </cell>
          <cell r="C1294" t="str">
            <v>R</v>
          </cell>
          <cell r="D1294" t="str">
            <v>I</v>
          </cell>
          <cell r="E1294" t="str">
            <v xml:space="preserve"> </v>
          </cell>
          <cell r="F1294" t="str">
            <v>18EA005</v>
          </cell>
          <cell r="G1294" t="str">
            <v>321</v>
          </cell>
          <cell r="H1294" t="str">
            <v>2162</v>
          </cell>
          <cell r="I1294" t="str">
            <v>21</v>
          </cell>
          <cell r="J1294" t="str">
            <v xml:space="preserve"> </v>
          </cell>
          <cell r="K1294" t="str">
            <v>BIBL</v>
          </cell>
          <cell r="L1294" t="str">
            <v>2018</v>
          </cell>
          <cell r="M1294">
            <v>14000</v>
          </cell>
          <cell r="N1294">
            <v>0</v>
          </cell>
          <cell r="O1294">
            <v>0</v>
          </cell>
          <cell r="P1294">
            <v>14000</v>
          </cell>
          <cell r="Q1294">
            <v>0</v>
          </cell>
          <cell r="R1294">
            <v>0</v>
          </cell>
          <cell r="S1294">
            <v>8651.8799999999992</v>
          </cell>
          <cell r="T1294" t="str">
            <v>2018- -18EA005-321-2162-21- -BIBL</v>
          </cell>
        </row>
        <row r="1295">
          <cell r="A1295" t="str">
            <v>21</v>
          </cell>
          <cell r="B1295" t="str">
            <v>D</v>
          </cell>
          <cell r="C1295" t="str">
            <v>R</v>
          </cell>
          <cell r="D1295" t="str">
            <v>I</v>
          </cell>
          <cell r="E1295" t="str">
            <v xml:space="preserve"> </v>
          </cell>
          <cell r="F1295" t="str">
            <v>18EL002</v>
          </cell>
          <cell r="G1295" t="str">
            <v>026</v>
          </cell>
          <cell r="H1295" t="str">
            <v>21316</v>
          </cell>
          <cell r="I1295" t="str">
            <v>21</v>
          </cell>
          <cell r="J1295" t="str">
            <v xml:space="preserve"> </v>
          </cell>
          <cell r="K1295" t="str">
            <v>FORA</v>
          </cell>
          <cell r="L1295" t="str">
            <v>2018</v>
          </cell>
          <cell r="M1295">
            <v>32600</v>
          </cell>
          <cell r="N1295">
            <v>0</v>
          </cell>
          <cell r="O1295">
            <v>0</v>
          </cell>
          <cell r="P1295">
            <v>32600</v>
          </cell>
          <cell r="Q1295">
            <v>0</v>
          </cell>
          <cell r="R1295">
            <v>0</v>
          </cell>
          <cell r="S1295">
            <v>0</v>
          </cell>
          <cell r="T1295" t="str">
            <v>2018- -18EL002-026-21316-21- -FORA</v>
          </cell>
        </row>
        <row r="1296">
          <cell r="A1296" t="str">
            <v>21</v>
          </cell>
          <cell r="B1296" t="str">
            <v>D</v>
          </cell>
          <cell r="C1296" t="str">
            <v>R</v>
          </cell>
          <cell r="D1296" t="str">
            <v>I</v>
          </cell>
          <cell r="E1296" t="str">
            <v xml:space="preserve"> </v>
          </cell>
          <cell r="F1296" t="str">
            <v>18MA004</v>
          </cell>
          <cell r="G1296" t="str">
            <v>020</v>
          </cell>
          <cell r="H1296" t="str">
            <v>21318</v>
          </cell>
          <cell r="I1296" t="str">
            <v>21</v>
          </cell>
          <cell r="J1296" t="str">
            <v xml:space="preserve"> </v>
          </cell>
          <cell r="K1296" t="str">
            <v>BATI</v>
          </cell>
          <cell r="L1296" t="str">
            <v>2018</v>
          </cell>
          <cell r="M1296">
            <v>60000</v>
          </cell>
          <cell r="N1296">
            <v>-60000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 t="str">
            <v>2018- -18MA004-020-21318-21- -BATI</v>
          </cell>
        </row>
        <row r="1297">
          <cell r="A1297" t="str">
            <v>21</v>
          </cell>
          <cell r="B1297" t="str">
            <v>D</v>
          </cell>
          <cell r="C1297" t="str">
            <v>R</v>
          </cell>
          <cell r="D1297" t="str">
            <v>I</v>
          </cell>
          <cell r="E1297" t="str">
            <v xml:space="preserve"> </v>
          </cell>
          <cell r="F1297" t="str">
            <v>18MA018</v>
          </cell>
          <cell r="G1297" t="str">
            <v>311</v>
          </cell>
          <cell r="H1297" t="str">
            <v>2135</v>
          </cell>
          <cell r="I1297" t="str">
            <v>21</v>
          </cell>
          <cell r="J1297" t="str">
            <v xml:space="preserve"> </v>
          </cell>
          <cell r="K1297" t="str">
            <v>BATI</v>
          </cell>
          <cell r="L1297" t="str">
            <v>2018</v>
          </cell>
          <cell r="M1297">
            <v>0</v>
          </cell>
          <cell r="N1297">
            <v>0</v>
          </cell>
          <cell r="O1297">
            <v>0</v>
          </cell>
          <cell r="P1297">
            <v>1270</v>
          </cell>
          <cell r="Q1297">
            <v>1270</v>
          </cell>
          <cell r="R1297">
            <v>0</v>
          </cell>
          <cell r="S1297">
            <v>1290.3499999999999</v>
          </cell>
          <cell r="T1297" t="str">
            <v>2018- -18MA018-311-2135-21- -BATI</v>
          </cell>
        </row>
        <row r="1298">
          <cell r="A1298" t="str">
            <v>21</v>
          </cell>
          <cell r="B1298" t="str">
            <v>D</v>
          </cell>
          <cell r="C1298" t="str">
            <v>R</v>
          </cell>
          <cell r="D1298" t="str">
            <v>I</v>
          </cell>
          <cell r="E1298" t="str">
            <v xml:space="preserve"> </v>
          </cell>
          <cell r="F1298" t="str">
            <v>18MA018</v>
          </cell>
          <cell r="G1298" t="str">
            <v>71</v>
          </cell>
          <cell r="H1298" t="str">
            <v>2135</v>
          </cell>
          <cell r="I1298" t="str">
            <v>21</v>
          </cell>
          <cell r="J1298" t="str">
            <v xml:space="preserve"> </v>
          </cell>
          <cell r="K1298" t="str">
            <v>BATI</v>
          </cell>
          <cell r="L1298" t="str">
            <v>2018</v>
          </cell>
          <cell r="M1298">
            <v>0</v>
          </cell>
          <cell r="N1298">
            <v>5000</v>
          </cell>
          <cell r="O1298">
            <v>0</v>
          </cell>
          <cell r="P1298">
            <v>3730</v>
          </cell>
          <cell r="Q1298">
            <v>-1270</v>
          </cell>
          <cell r="R1298">
            <v>0</v>
          </cell>
          <cell r="S1298">
            <v>0</v>
          </cell>
          <cell r="T1298" t="str">
            <v>2018- -18MA018-71-2135-21- -BATI</v>
          </cell>
        </row>
        <row r="1299">
          <cell r="A1299" t="str">
            <v>21</v>
          </cell>
          <cell r="B1299" t="str">
            <v>D</v>
          </cell>
          <cell r="C1299" t="str">
            <v>R</v>
          </cell>
          <cell r="D1299" t="str">
            <v>I</v>
          </cell>
          <cell r="E1299" t="str">
            <v xml:space="preserve"> </v>
          </cell>
          <cell r="F1299" t="str">
            <v>18MH014</v>
          </cell>
          <cell r="G1299" t="str">
            <v>324</v>
          </cell>
          <cell r="H1299" t="str">
            <v>21318</v>
          </cell>
          <cell r="I1299" t="str">
            <v>21</v>
          </cell>
          <cell r="J1299" t="str">
            <v xml:space="preserve"> </v>
          </cell>
          <cell r="K1299" t="str">
            <v>BATI</v>
          </cell>
          <cell r="L1299" t="str">
            <v>2018</v>
          </cell>
          <cell r="M1299">
            <v>0</v>
          </cell>
          <cell r="N1299">
            <v>5900</v>
          </cell>
          <cell r="O1299">
            <v>0</v>
          </cell>
          <cell r="P1299">
            <v>5900</v>
          </cell>
          <cell r="Q1299">
            <v>0</v>
          </cell>
          <cell r="R1299">
            <v>0</v>
          </cell>
          <cell r="S1299">
            <v>0</v>
          </cell>
          <cell r="T1299" t="str">
            <v>2018- -18MH014-324-21318-21- -BATI</v>
          </cell>
        </row>
        <row r="1300">
          <cell r="A1300" t="str">
            <v>21</v>
          </cell>
          <cell r="B1300" t="str">
            <v>D</v>
          </cell>
          <cell r="C1300" t="str">
            <v>R</v>
          </cell>
          <cell r="D1300" t="str">
            <v>I</v>
          </cell>
          <cell r="E1300" t="str">
            <v xml:space="preserve"> </v>
          </cell>
          <cell r="F1300" t="str">
            <v>18SP016</v>
          </cell>
          <cell r="G1300" t="str">
            <v>40</v>
          </cell>
          <cell r="H1300" t="str">
            <v>21318</v>
          </cell>
          <cell r="I1300" t="str">
            <v>21</v>
          </cell>
          <cell r="J1300" t="str">
            <v xml:space="preserve"> </v>
          </cell>
          <cell r="K1300" t="str">
            <v>BATI</v>
          </cell>
          <cell r="L1300" t="str">
            <v>2018</v>
          </cell>
          <cell r="M1300">
            <v>13500</v>
          </cell>
          <cell r="N1300">
            <v>0</v>
          </cell>
          <cell r="O1300">
            <v>0</v>
          </cell>
          <cell r="P1300">
            <v>13500</v>
          </cell>
          <cell r="Q1300">
            <v>0</v>
          </cell>
          <cell r="R1300">
            <v>0</v>
          </cell>
          <cell r="S1300">
            <v>12812.34</v>
          </cell>
          <cell r="T1300" t="str">
            <v>2018- -18SP016-40-21318-21- -BATI</v>
          </cell>
        </row>
        <row r="1301">
          <cell r="A1301" t="str">
            <v>21</v>
          </cell>
          <cell r="B1301" t="str">
            <v>D</v>
          </cell>
          <cell r="C1301" t="str">
            <v>R</v>
          </cell>
          <cell r="D1301" t="str">
            <v>I</v>
          </cell>
          <cell r="E1301" t="str">
            <v xml:space="preserve"> </v>
          </cell>
          <cell r="F1301" t="str">
            <v>18SP016A</v>
          </cell>
          <cell r="G1301" t="str">
            <v>40</v>
          </cell>
          <cell r="H1301" t="str">
            <v>21318</v>
          </cell>
          <cell r="I1301" t="str">
            <v>21</v>
          </cell>
          <cell r="J1301" t="str">
            <v xml:space="preserve"> </v>
          </cell>
          <cell r="K1301" t="str">
            <v>BATI</v>
          </cell>
          <cell r="L1301" t="str">
            <v>2018</v>
          </cell>
          <cell r="M1301">
            <v>22500</v>
          </cell>
          <cell r="N1301">
            <v>0</v>
          </cell>
          <cell r="O1301">
            <v>0</v>
          </cell>
          <cell r="P1301">
            <v>22500</v>
          </cell>
          <cell r="Q1301">
            <v>0</v>
          </cell>
          <cell r="R1301">
            <v>0</v>
          </cell>
          <cell r="S1301">
            <v>0</v>
          </cell>
          <cell r="T1301" t="str">
            <v>2018- -18SP016A-40-21318-21- -BATI</v>
          </cell>
        </row>
        <row r="1302">
          <cell r="A1302" t="str">
            <v>21</v>
          </cell>
          <cell r="B1302" t="str">
            <v>D</v>
          </cell>
          <cell r="C1302" t="str">
            <v>R</v>
          </cell>
          <cell r="D1302" t="str">
            <v>I</v>
          </cell>
          <cell r="E1302" t="str">
            <v xml:space="preserve"> </v>
          </cell>
          <cell r="F1302" t="str">
            <v>A REPARTIR</v>
          </cell>
          <cell r="G1302" t="str">
            <v>824</v>
          </cell>
          <cell r="H1302" t="str">
            <v>2138</v>
          </cell>
          <cell r="I1302" t="str">
            <v>21</v>
          </cell>
          <cell r="J1302" t="str">
            <v xml:space="preserve"> </v>
          </cell>
          <cell r="K1302" t="str">
            <v>FONC</v>
          </cell>
          <cell r="L1302" t="str">
            <v>2018</v>
          </cell>
          <cell r="M1302">
            <v>100000</v>
          </cell>
          <cell r="N1302">
            <v>0</v>
          </cell>
          <cell r="O1302">
            <v>0</v>
          </cell>
          <cell r="P1302">
            <v>42000</v>
          </cell>
          <cell r="Q1302">
            <v>-58000</v>
          </cell>
          <cell r="R1302">
            <v>0</v>
          </cell>
          <cell r="S1302">
            <v>1600</v>
          </cell>
          <cell r="T1302" t="str">
            <v>2018- -A REPARTIR-824-2138-21- -FONC</v>
          </cell>
        </row>
        <row r="1303">
          <cell r="A1303" t="str">
            <v>21</v>
          </cell>
          <cell r="B1303" t="str">
            <v>D</v>
          </cell>
          <cell r="C1303" t="str">
            <v>R</v>
          </cell>
          <cell r="D1303" t="str">
            <v>I</v>
          </cell>
          <cell r="E1303" t="str">
            <v>ABORD CATH</v>
          </cell>
          <cell r="F1303" t="str">
            <v>13TV001</v>
          </cell>
          <cell r="G1303" t="str">
            <v>824</v>
          </cell>
          <cell r="H1303" t="str">
            <v>2188</v>
          </cell>
          <cell r="I1303" t="str">
            <v>21</v>
          </cell>
          <cell r="J1303" t="str">
            <v xml:space="preserve"> </v>
          </cell>
          <cell r="K1303" t="str">
            <v>DAC</v>
          </cell>
          <cell r="L1303" t="str">
            <v>2016</v>
          </cell>
          <cell r="M1303">
            <v>0</v>
          </cell>
          <cell r="N1303">
            <v>20400</v>
          </cell>
          <cell r="O1303">
            <v>0</v>
          </cell>
          <cell r="P1303">
            <v>20400</v>
          </cell>
          <cell r="Q1303">
            <v>0</v>
          </cell>
          <cell r="R1303">
            <v>0</v>
          </cell>
          <cell r="S1303">
            <v>0</v>
          </cell>
          <cell r="T1303" t="str">
            <v>2018-ABORD CATH-13TV001-824-2188-21- -DAC</v>
          </cell>
        </row>
        <row r="1304">
          <cell r="A1304" t="str">
            <v>21</v>
          </cell>
          <cell r="B1304" t="str">
            <v>D</v>
          </cell>
          <cell r="C1304" t="str">
            <v>R</v>
          </cell>
          <cell r="D1304" t="str">
            <v>I</v>
          </cell>
          <cell r="E1304" t="str">
            <v>AIRE JEUX</v>
          </cell>
          <cell r="F1304" t="str">
            <v>18UR003</v>
          </cell>
          <cell r="G1304" t="str">
            <v>822</v>
          </cell>
          <cell r="H1304" t="str">
            <v>2138</v>
          </cell>
          <cell r="I1304" t="str">
            <v>21</v>
          </cell>
          <cell r="J1304" t="str">
            <v xml:space="preserve"> </v>
          </cell>
          <cell r="K1304" t="str">
            <v>EXTE</v>
          </cell>
          <cell r="L1304" t="str">
            <v>2018</v>
          </cell>
          <cell r="M1304">
            <v>95000</v>
          </cell>
          <cell r="N1304">
            <v>0</v>
          </cell>
          <cell r="O1304">
            <v>0</v>
          </cell>
          <cell r="P1304">
            <v>95000</v>
          </cell>
          <cell r="Q1304">
            <v>0</v>
          </cell>
          <cell r="R1304">
            <v>0</v>
          </cell>
          <cell r="S1304">
            <v>81128.350000000006</v>
          </cell>
          <cell r="T1304" t="str">
            <v>2018-AIRE JEUX-18UR003-822-2138-21- -EXTE</v>
          </cell>
        </row>
        <row r="1305">
          <cell r="A1305" t="str">
            <v>21</v>
          </cell>
          <cell r="B1305" t="str">
            <v>D</v>
          </cell>
          <cell r="C1305" t="str">
            <v>R</v>
          </cell>
          <cell r="D1305" t="str">
            <v>I</v>
          </cell>
          <cell r="E1305" t="str">
            <v>AIRE JEUX</v>
          </cell>
          <cell r="F1305" t="str">
            <v>18UR006</v>
          </cell>
          <cell r="G1305" t="str">
            <v>822</v>
          </cell>
          <cell r="H1305" t="str">
            <v>2138</v>
          </cell>
          <cell r="I1305" t="str">
            <v>21</v>
          </cell>
          <cell r="J1305" t="str">
            <v xml:space="preserve"> </v>
          </cell>
          <cell r="K1305" t="str">
            <v>EXTE</v>
          </cell>
          <cell r="L1305" t="str">
            <v>2018</v>
          </cell>
          <cell r="M1305">
            <v>50000</v>
          </cell>
          <cell r="N1305">
            <v>0</v>
          </cell>
          <cell r="O1305">
            <v>0</v>
          </cell>
          <cell r="P1305">
            <v>50000</v>
          </cell>
          <cell r="Q1305">
            <v>0</v>
          </cell>
          <cell r="R1305">
            <v>0</v>
          </cell>
          <cell r="S1305">
            <v>0</v>
          </cell>
          <cell r="T1305" t="str">
            <v>2018-AIRE JEUX-18UR006-822-2138-21- -EXTE</v>
          </cell>
        </row>
        <row r="1306">
          <cell r="A1306" t="str">
            <v>21</v>
          </cell>
          <cell r="B1306" t="str">
            <v>D</v>
          </cell>
          <cell r="C1306" t="str">
            <v>R</v>
          </cell>
          <cell r="D1306" t="str">
            <v>I</v>
          </cell>
          <cell r="E1306" t="str">
            <v>AIRE JEUX</v>
          </cell>
          <cell r="F1306" t="str">
            <v>18UR007</v>
          </cell>
          <cell r="G1306" t="str">
            <v>822</v>
          </cell>
          <cell r="H1306" t="str">
            <v>2138</v>
          </cell>
          <cell r="I1306" t="str">
            <v>21</v>
          </cell>
          <cell r="J1306" t="str">
            <v xml:space="preserve"> </v>
          </cell>
          <cell r="K1306" t="str">
            <v>EXTE</v>
          </cell>
          <cell r="L1306" t="str">
            <v>2018</v>
          </cell>
          <cell r="M1306">
            <v>200000</v>
          </cell>
          <cell r="N1306">
            <v>0</v>
          </cell>
          <cell r="O1306">
            <v>0</v>
          </cell>
          <cell r="P1306">
            <v>200000</v>
          </cell>
          <cell r="Q1306">
            <v>0</v>
          </cell>
          <cell r="R1306">
            <v>0</v>
          </cell>
          <cell r="S1306">
            <v>0</v>
          </cell>
          <cell r="T1306" t="str">
            <v>2018-AIRE JEUX-18UR007-822-2138-21- -EXTE</v>
          </cell>
        </row>
        <row r="1307">
          <cell r="A1307" t="str">
            <v>21</v>
          </cell>
          <cell r="B1307" t="str">
            <v>D</v>
          </cell>
          <cell r="C1307" t="str">
            <v>R</v>
          </cell>
          <cell r="D1307" t="str">
            <v>I</v>
          </cell>
          <cell r="E1307" t="str">
            <v>AIRE JEUX</v>
          </cell>
          <cell r="F1307" t="str">
            <v>18UR008</v>
          </cell>
          <cell r="G1307" t="str">
            <v>822</v>
          </cell>
          <cell r="H1307" t="str">
            <v>2138</v>
          </cell>
          <cell r="I1307" t="str">
            <v>21</v>
          </cell>
          <cell r="J1307" t="str">
            <v xml:space="preserve"> </v>
          </cell>
          <cell r="K1307" t="str">
            <v>EXTE</v>
          </cell>
          <cell r="L1307" t="str">
            <v>2018</v>
          </cell>
          <cell r="M1307">
            <v>77000</v>
          </cell>
          <cell r="N1307">
            <v>0</v>
          </cell>
          <cell r="O1307">
            <v>0</v>
          </cell>
          <cell r="P1307">
            <v>77000</v>
          </cell>
          <cell r="Q1307">
            <v>0</v>
          </cell>
          <cell r="R1307">
            <v>76699.8</v>
          </cell>
          <cell r="S1307">
            <v>0</v>
          </cell>
          <cell r="T1307" t="str">
            <v>2018-AIRE JEUX-18UR008-822-2138-21- -EXTE</v>
          </cell>
        </row>
        <row r="1308">
          <cell r="A1308" t="str">
            <v>21</v>
          </cell>
          <cell r="B1308" t="str">
            <v>D</v>
          </cell>
          <cell r="C1308" t="str">
            <v>R</v>
          </cell>
          <cell r="D1308" t="str">
            <v>I</v>
          </cell>
          <cell r="E1308" t="str">
            <v>AMEN SERVI</v>
          </cell>
          <cell r="F1308" t="str">
            <v>18MA004A</v>
          </cell>
          <cell r="G1308" t="str">
            <v>020</v>
          </cell>
          <cell r="H1308" t="str">
            <v>21318</v>
          </cell>
          <cell r="I1308" t="str">
            <v>21</v>
          </cell>
          <cell r="J1308" t="str">
            <v xml:space="preserve"> </v>
          </cell>
          <cell r="K1308" t="str">
            <v>BATI</v>
          </cell>
          <cell r="L1308" t="str">
            <v>2018</v>
          </cell>
          <cell r="M1308">
            <v>10000</v>
          </cell>
          <cell r="N1308">
            <v>0</v>
          </cell>
          <cell r="O1308">
            <v>0</v>
          </cell>
          <cell r="P1308">
            <v>10000</v>
          </cell>
          <cell r="Q1308">
            <v>0</v>
          </cell>
          <cell r="R1308">
            <v>0</v>
          </cell>
          <cell r="S1308">
            <v>0</v>
          </cell>
          <cell r="T1308" t="str">
            <v>2018-AMEN SERVI-18MA004A-020-21318-21- -BATI</v>
          </cell>
        </row>
        <row r="1309">
          <cell r="A1309" t="str">
            <v>21</v>
          </cell>
          <cell r="B1309" t="str">
            <v>D</v>
          </cell>
          <cell r="C1309" t="str">
            <v>R</v>
          </cell>
          <cell r="D1309" t="str">
            <v>I</v>
          </cell>
          <cell r="E1309" t="str">
            <v>AMEN SERVI</v>
          </cell>
          <cell r="F1309" t="str">
            <v>18MA004B</v>
          </cell>
          <cell r="G1309" t="str">
            <v>020</v>
          </cell>
          <cell r="H1309" t="str">
            <v>21318</v>
          </cell>
          <cell r="I1309" t="str">
            <v>21</v>
          </cell>
          <cell r="J1309" t="str">
            <v xml:space="preserve"> </v>
          </cell>
          <cell r="K1309" t="str">
            <v>BATI</v>
          </cell>
          <cell r="L1309" t="str">
            <v>2018</v>
          </cell>
          <cell r="M1309">
            <v>40000</v>
          </cell>
          <cell r="N1309">
            <v>0</v>
          </cell>
          <cell r="O1309">
            <v>0</v>
          </cell>
          <cell r="P1309">
            <v>40000</v>
          </cell>
          <cell r="Q1309">
            <v>0</v>
          </cell>
          <cell r="R1309">
            <v>0</v>
          </cell>
          <cell r="S1309">
            <v>24869.23</v>
          </cell>
          <cell r="T1309" t="str">
            <v>2018-AMEN SERVI-18MA004B-020-21318-21- -BATI</v>
          </cell>
        </row>
        <row r="1310">
          <cell r="A1310" t="str">
            <v>21</v>
          </cell>
          <cell r="B1310" t="str">
            <v>D</v>
          </cell>
          <cell r="C1310" t="str">
            <v>R</v>
          </cell>
          <cell r="D1310" t="str">
            <v>I</v>
          </cell>
          <cell r="E1310" t="str">
            <v>ART ET PAT</v>
          </cell>
          <cell r="F1310" t="str">
            <v>18ED001</v>
          </cell>
          <cell r="G1310" t="str">
            <v>322</v>
          </cell>
          <cell r="H1310" t="str">
            <v>2188</v>
          </cell>
          <cell r="I1310" t="str">
            <v>21</v>
          </cell>
          <cell r="J1310" t="str">
            <v>COLLECTION</v>
          </cell>
          <cell r="K1310" t="str">
            <v>MBA</v>
          </cell>
          <cell r="L1310" t="str">
            <v>2018</v>
          </cell>
          <cell r="M1310">
            <v>19000</v>
          </cell>
          <cell r="N1310">
            <v>0</v>
          </cell>
          <cell r="O1310">
            <v>0</v>
          </cell>
          <cell r="P1310">
            <v>19000</v>
          </cell>
          <cell r="Q1310">
            <v>0</v>
          </cell>
          <cell r="R1310">
            <v>0</v>
          </cell>
          <cell r="S1310">
            <v>0</v>
          </cell>
          <cell r="T1310" t="str">
            <v>2018-ART ET PAT-18ED001-322-2188-21-COLLECTION-MBA</v>
          </cell>
        </row>
        <row r="1311">
          <cell r="A1311" t="str">
            <v>21</v>
          </cell>
          <cell r="B1311" t="str">
            <v>D</v>
          </cell>
          <cell r="C1311" t="str">
            <v>R</v>
          </cell>
          <cell r="D1311" t="str">
            <v>I</v>
          </cell>
          <cell r="E1311" t="str">
            <v>ART ET PAT</v>
          </cell>
          <cell r="F1311" t="str">
            <v>18ED002</v>
          </cell>
          <cell r="G1311" t="str">
            <v>322</v>
          </cell>
          <cell r="H1311" t="str">
            <v>2168</v>
          </cell>
          <cell r="I1311" t="str">
            <v>21</v>
          </cell>
          <cell r="J1311" t="str">
            <v xml:space="preserve"> </v>
          </cell>
          <cell r="K1311" t="str">
            <v>MBA</v>
          </cell>
          <cell r="L1311" t="str">
            <v>2018</v>
          </cell>
          <cell r="M1311">
            <v>26880</v>
          </cell>
          <cell r="N1311">
            <v>0</v>
          </cell>
          <cell r="O1311">
            <v>0</v>
          </cell>
          <cell r="P1311">
            <v>26880</v>
          </cell>
          <cell r="Q1311">
            <v>0</v>
          </cell>
          <cell r="R1311">
            <v>0</v>
          </cell>
          <cell r="S1311">
            <v>0</v>
          </cell>
          <cell r="T1311" t="str">
            <v>2018-ART ET PAT-18ED002-322-2168-21- -MBA</v>
          </cell>
        </row>
        <row r="1312">
          <cell r="A1312" t="str">
            <v>21</v>
          </cell>
          <cell r="B1312" t="str">
            <v>D</v>
          </cell>
          <cell r="C1312" t="str">
            <v>R</v>
          </cell>
          <cell r="D1312" t="str">
            <v>I</v>
          </cell>
          <cell r="E1312" t="str">
            <v>ART ET PAT</v>
          </cell>
          <cell r="F1312" t="str">
            <v>18ED003</v>
          </cell>
          <cell r="G1312" t="str">
            <v>322</v>
          </cell>
          <cell r="H1312" t="str">
            <v>2184</v>
          </cell>
          <cell r="I1312" t="str">
            <v>21</v>
          </cell>
          <cell r="J1312" t="str">
            <v xml:space="preserve"> </v>
          </cell>
          <cell r="K1312" t="str">
            <v>ARC</v>
          </cell>
          <cell r="L1312" t="str">
            <v>2018</v>
          </cell>
          <cell r="M1312">
            <v>3000</v>
          </cell>
          <cell r="N1312">
            <v>0</v>
          </cell>
          <cell r="O1312">
            <v>0</v>
          </cell>
          <cell r="P1312">
            <v>3000</v>
          </cell>
          <cell r="Q1312">
            <v>0</v>
          </cell>
          <cell r="R1312">
            <v>0</v>
          </cell>
          <cell r="S1312">
            <v>0</v>
          </cell>
          <cell r="T1312" t="str">
            <v>2018-ART ET PAT-18ED003-322-2184-21- -ARC</v>
          </cell>
        </row>
        <row r="1313">
          <cell r="A1313" t="str">
            <v>21</v>
          </cell>
          <cell r="B1313" t="str">
            <v>D</v>
          </cell>
          <cell r="C1313" t="str">
            <v>R</v>
          </cell>
          <cell r="D1313" t="str">
            <v>I</v>
          </cell>
          <cell r="E1313" t="str">
            <v>ART ET PAT</v>
          </cell>
          <cell r="F1313" t="str">
            <v>18ED003</v>
          </cell>
          <cell r="G1313" t="str">
            <v>322</v>
          </cell>
          <cell r="H1313" t="str">
            <v>2188</v>
          </cell>
          <cell r="I1313" t="str">
            <v>21</v>
          </cell>
          <cell r="J1313" t="str">
            <v xml:space="preserve"> </v>
          </cell>
          <cell r="K1313" t="str">
            <v>ARC</v>
          </cell>
          <cell r="L1313" t="str">
            <v>2018</v>
          </cell>
          <cell r="M1313">
            <v>610</v>
          </cell>
          <cell r="N1313">
            <v>0</v>
          </cell>
          <cell r="O1313">
            <v>0</v>
          </cell>
          <cell r="P1313">
            <v>610</v>
          </cell>
          <cell r="Q1313">
            <v>0</v>
          </cell>
          <cell r="R1313">
            <v>0</v>
          </cell>
          <cell r="S1313">
            <v>0</v>
          </cell>
          <cell r="T1313" t="str">
            <v>2018-ART ET PAT-18ED003-322-2188-21- -ARC</v>
          </cell>
        </row>
        <row r="1314">
          <cell r="A1314" t="str">
            <v>21</v>
          </cell>
          <cell r="B1314" t="str">
            <v>D</v>
          </cell>
          <cell r="C1314" t="str">
            <v>R</v>
          </cell>
          <cell r="D1314" t="str">
            <v>I</v>
          </cell>
          <cell r="E1314" t="str">
            <v>AUT. INSTA</v>
          </cell>
          <cell r="F1314" t="str">
            <v>17SP004</v>
          </cell>
          <cell r="G1314" t="str">
            <v>411</v>
          </cell>
          <cell r="H1314" t="str">
            <v>2188</v>
          </cell>
          <cell r="I1314" t="str">
            <v>21</v>
          </cell>
          <cell r="J1314" t="str">
            <v xml:space="preserve"> </v>
          </cell>
          <cell r="K1314" t="str">
            <v>BATI</v>
          </cell>
          <cell r="L1314" t="str">
            <v>2017</v>
          </cell>
          <cell r="M1314">
            <v>3500</v>
          </cell>
          <cell r="N1314">
            <v>14000</v>
          </cell>
          <cell r="O1314">
            <v>0</v>
          </cell>
          <cell r="P1314">
            <v>17500</v>
          </cell>
          <cell r="Q1314">
            <v>0</v>
          </cell>
          <cell r="R1314">
            <v>0</v>
          </cell>
          <cell r="S1314">
            <v>0</v>
          </cell>
          <cell r="T1314" t="str">
            <v>2018-AUT. INSTA-17SP004-411-2188-21- -BATI</v>
          </cell>
        </row>
        <row r="1315">
          <cell r="A1315" t="str">
            <v>21</v>
          </cell>
          <cell r="B1315" t="str">
            <v>D</v>
          </cell>
          <cell r="C1315" t="str">
            <v>R</v>
          </cell>
          <cell r="D1315" t="str">
            <v>I</v>
          </cell>
          <cell r="E1315" t="str">
            <v>AUT. INSTA</v>
          </cell>
          <cell r="F1315" t="str">
            <v>17SP004</v>
          </cell>
          <cell r="G1315" t="str">
            <v>411</v>
          </cell>
          <cell r="H1315" t="str">
            <v>2188</v>
          </cell>
          <cell r="I1315" t="str">
            <v>21</v>
          </cell>
          <cell r="J1315" t="str">
            <v xml:space="preserve"> </v>
          </cell>
          <cell r="K1315" t="str">
            <v>SPOR</v>
          </cell>
          <cell r="L1315" t="str">
            <v>2018</v>
          </cell>
          <cell r="M1315">
            <v>0</v>
          </cell>
          <cell r="N1315">
            <v>0</v>
          </cell>
          <cell r="O1315">
            <v>15217.14</v>
          </cell>
          <cell r="P1315">
            <v>15217.14</v>
          </cell>
          <cell r="Q1315">
            <v>0</v>
          </cell>
          <cell r="R1315">
            <v>15146.1</v>
          </cell>
          <cell r="S1315">
            <v>0</v>
          </cell>
          <cell r="T1315" t="str">
            <v>2018-AUT. INSTA-17SP004-411-2188-21- -SPOR</v>
          </cell>
        </row>
        <row r="1316">
          <cell r="A1316" t="str">
            <v>21</v>
          </cell>
          <cell r="B1316" t="str">
            <v>D</v>
          </cell>
          <cell r="C1316" t="str">
            <v>R</v>
          </cell>
          <cell r="D1316" t="str">
            <v>I</v>
          </cell>
          <cell r="E1316" t="str">
            <v>AUT. INSTA</v>
          </cell>
          <cell r="F1316" t="str">
            <v>18SP002</v>
          </cell>
          <cell r="G1316" t="str">
            <v>411</v>
          </cell>
          <cell r="H1316" t="str">
            <v>2188</v>
          </cell>
          <cell r="I1316" t="str">
            <v>21</v>
          </cell>
          <cell r="J1316" t="str">
            <v xml:space="preserve"> </v>
          </cell>
          <cell r="K1316" t="str">
            <v>SPOR</v>
          </cell>
          <cell r="L1316" t="str">
            <v>2018</v>
          </cell>
          <cell r="M1316">
            <v>25000</v>
          </cell>
          <cell r="N1316">
            <v>0</v>
          </cell>
          <cell r="O1316">
            <v>0</v>
          </cell>
          <cell r="P1316">
            <v>75150</v>
          </cell>
          <cell r="Q1316">
            <v>50150</v>
          </cell>
          <cell r="R1316">
            <v>0</v>
          </cell>
          <cell r="S1316">
            <v>11875.2</v>
          </cell>
          <cell r="T1316" t="str">
            <v>2018-AUT. INSTA-18SP002-411-2188-21- -SPOR</v>
          </cell>
        </row>
        <row r="1317">
          <cell r="A1317" t="str">
            <v>21</v>
          </cell>
          <cell r="B1317" t="str">
            <v>D</v>
          </cell>
          <cell r="C1317" t="str">
            <v>R</v>
          </cell>
          <cell r="D1317" t="str">
            <v>I</v>
          </cell>
          <cell r="E1317" t="str">
            <v>AUT. INSTA</v>
          </cell>
          <cell r="F1317" t="str">
            <v>18SP003</v>
          </cell>
          <cell r="G1317" t="str">
            <v>411</v>
          </cell>
          <cell r="H1317" t="str">
            <v>21318</v>
          </cell>
          <cell r="I1317" t="str">
            <v>21</v>
          </cell>
          <cell r="J1317" t="str">
            <v xml:space="preserve"> </v>
          </cell>
          <cell r="K1317" t="str">
            <v>BATI</v>
          </cell>
          <cell r="L1317" t="str">
            <v>2018</v>
          </cell>
          <cell r="M1317">
            <v>0</v>
          </cell>
          <cell r="N1317">
            <v>0</v>
          </cell>
          <cell r="O1317">
            <v>0</v>
          </cell>
          <cell r="P1317">
            <v>77000</v>
          </cell>
          <cell r="Q1317">
            <v>77000</v>
          </cell>
          <cell r="R1317">
            <v>0</v>
          </cell>
          <cell r="S1317">
            <v>32535.23</v>
          </cell>
          <cell r="T1317" t="str">
            <v>2018-AUT. INSTA-18SP003-411-21318-21- -BATI</v>
          </cell>
        </row>
        <row r="1318">
          <cell r="A1318" t="str">
            <v>21</v>
          </cell>
          <cell r="B1318" t="str">
            <v>D</v>
          </cell>
          <cell r="C1318" t="str">
            <v>R</v>
          </cell>
          <cell r="D1318" t="str">
            <v>I</v>
          </cell>
          <cell r="E1318" t="str">
            <v>AUT. INSTA</v>
          </cell>
          <cell r="F1318" t="str">
            <v>18SP003</v>
          </cell>
          <cell r="G1318" t="str">
            <v>411</v>
          </cell>
          <cell r="H1318" t="str">
            <v>21318</v>
          </cell>
          <cell r="I1318" t="str">
            <v>21</v>
          </cell>
          <cell r="J1318" t="str">
            <v xml:space="preserve"> </v>
          </cell>
          <cell r="K1318" t="str">
            <v>SPOR</v>
          </cell>
          <cell r="L1318" t="str">
            <v>2018</v>
          </cell>
          <cell r="M1318">
            <v>77000</v>
          </cell>
          <cell r="N1318">
            <v>0</v>
          </cell>
          <cell r="O1318">
            <v>0</v>
          </cell>
          <cell r="P1318">
            <v>0</v>
          </cell>
          <cell r="Q1318">
            <v>-77000</v>
          </cell>
          <cell r="R1318">
            <v>0</v>
          </cell>
          <cell r="S1318">
            <v>0</v>
          </cell>
          <cell r="T1318" t="str">
            <v>2018-AUT. INSTA-18SP003-411-21318-21- -SPOR</v>
          </cell>
        </row>
        <row r="1319">
          <cell r="A1319" t="str">
            <v>21</v>
          </cell>
          <cell r="B1319" t="str">
            <v>D</v>
          </cell>
          <cell r="C1319" t="str">
            <v>R</v>
          </cell>
          <cell r="D1319" t="str">
            <v>I</v>
          </cell>
          <cell r="E1319" t="str">
            <v>AUT. INSTA</v>
          </cell>
          <cell r="F1319" t="str">
            <v>18SP005</v>
          </cell>
          <cell r="G1319" t="str">
            <v>411</v>
          </cell>
          <cell r="H1319" t="str">
            <v>21318</v>
          </cell>
          <cell r="I1319" t="str">
            <v>21</v>
          </cell>
          <cell r="J1319" t="str">
            <v xml:space="preserve"> </v>
          </cell>
          <cell r="K1319" t="str">
            <v>BATI</v>
          </cell>
          <cell r="L1319" t="str">
            <v>2018</v>
          </cell>
          <cell r="M1319">
            <v>0</v>
          </cell>
          <cell r="N1319">
            <v>0</v>
          </cell>
          <cell r="O1319">
            <v>0</v>
          </cell>
          <cell r="P1319">
            <v>78000</v>
          </cell>
          <cell r="Q1319">
            <v>78000</v>
          </cell>
          <cell r="R1319">
            <v>0</v>
          </cell>
          <cell r="S1319">
            <v>0</v>
          </cell>
          <cell r="T1319" t="str">
            <v>2018-AUT. INSTA-18SP005-411-21318-21- -BATI</v>
          </cell>
        </row>
        <row r="1320">
          <cell r="A1320" t="str">
            <v>21</v>
          </cell>
          <cell r="B1320" t="str">
            <v>D</v>
          </cell>
          <cell r="C1320" t="str">
            <v>R</v>
          </cell>
          <cell r="D1320" t="str">
            <v>I</v>
          </cell>
          <cell r="E1320" t="str">
            <v>AUT. INSTA</v>
          </cell>
          <cell r="F1320" t="str">
            <v>18SP005</v>
          </cell>
          <cell r="G1320" t="str">
            <v>411</v>
          </cell>
          <cell r="H1320" t="str">
            <v>21318</v>
          </cell>
          <cell r="I1320" t="str">
            <v>21</v>
          </cell>
          <cell r="J1320" t="str">
            <v xml:space="preserve"> </v>
          </cell>
          <cell r="K1320" t="str">
            <v>SPOR</v>
          </cell>
          <cell r="L1320" t="str">
            <v>2018</v>
          </cell>
          <cell r="M1320">
            <v>78000</v>
          </cell>
          <cell r="N1320">
            <v>0</v>
          </cell>
          <cell r="O1320">
            <v>0</v>
          </cell>
          <cell r="P1320">
            <v>0</v>
          </cell>
          <cell r="Q1320">
            <v>-78000</v>
          </cell>
          <cell r="R1320">
            <v>0</v>
          </cell>
          <cell r="S1320">
            <v>0</v>
          </cell>
          <cell r="T1320" t="str">
            <v>2018-AUT. INSTA-18SP005-411-21318-21- -SPOR</v>
          </cell>
        </row>
        <row r="1321">
          <cell r="A1321" t="str">
            <v>21</v>
          </cell>
          <cell r="B1321" t="str">
            <v>D</v>
          </cell>
          <cell r="C1321" t="str">
            <v>R</v>
          </cell>
          <cell r="D1321" t="str">
            <v>I</v>
          </cell>
          <cell r="E1321" t="str">
            <v>AUT. INSTA</v>
          </cell>
          <cell r="F1321" t="str">
            <v>18SP006</v>
          </cell>
          <cell r="G1321" t="str">
            <v>412</v>
          </cell>
          <cell r="H1321" t="str">
            <v>21318</v>
          </cell>
          <cell r="I1321" t="str">
            <v>21</v>
          </cell>
          <cell r="J1321" t="str">
            <v xml:space="preserve"> </v>
          </cell>
          <cell r="K1321" t="str">
            <v>BATI</v>
          </cell>
          <cell r="L1321" t="str">
            <v>2018</v>
          </cell>
          <cell r="M1321">
            <v>0</v>
          </cell>
          <cell r="N1321">
            <v>0</v>
          </cell>
          <cell r="O1321">
            <v>0</v>
          </cell>
          <cell r="P1321">
            <v>105000</v>
          </cell>
          <cell r="Q1321">
            <v>105000</v>
          </cell>
          <cell r="R1321">
            <v>3540</v>
          </cell>
          <cell r="S1321">
            <v>0</v>
          </cell>
          <cell r="T1321" t="str">
            <v>2018-AUT. INSTA-18SP006-412-21318-21- -BATI</v>
          </cell>
        </row>
        <row r="1322">
          <cell r="A1322" t="str">
            <v>21</v>
          </cell>
          <cell r="B1322" t="str">
            <v>D</v>
          </cell>
          <cell r="C1322" t="str">
            <v>R</v>
          </cell>
          <cell r="D1322" t="str">
            <v>I</v>
          </cell>
          <cell r="E1322" t="str">
            <v>AUT. INSTA</v>
          </cell>
          <cell r="F1322" t="str">
            <v>18SP006</v>
          </cell>
          <cell r="G1322" t="str">
            <v>412</v>
          </cell>
          <cell r="H1322" t="str">
            <v>21318</v>
          </cell>
          <cell r="I1322" t="str">
            <v>21</v>
          </cell>
          <cell r="J1322" t="str">
            <v xml:space="preserve"> </v>
          </cell>
          <cell r="K1322" t="str">
            <v>SPOR</v>
          </cell>
          <cell r="L1322" t="str">
            <v>2018</v>
          </cell>
          <cell r="M1322">
            <v>105000</v>
          </cell>
          <cell r="N1322">
            <v>0</v>
          </cell>
          <cell r="O1322">
            <v>0</v>
          </cell>
          <cell r="P1322">
            <v>0</v>
          </cell>
          <cell r="Q1322">
            <v>-105000</v>
          </cell>
          <cell r="R1322">
            <v>0</v>
          </cell>
          <cell r="S1322">
            <v>0</v>
          </cell>
          <cell r="T1322" t="str">
            <v>2018-AUT. INSTA-18SP006-412-21318-21- -SPOR</v>
          </cell>
        </row>
        <row r="1323">
          <cell r="A1323" t="str">
            <v>21</v>
          </cell>
          <cell r="B1323" t="str">
            <v>D</v>
          </cell>
          <cell r="C1323" t="str">
            <v>R</v>
          </cell>
          <cell r="D1323" t="str">
            <v>I</v>
          </cell>
          <cell r="E1323" t="str">
            <v>AUT. INSTA</v>
          </cell>
          <cell r="F1323" t="str">
            <v>18SP007</v>
          </cell>
          <cell r="G1323" t="str">
            <v>411</v>
          </cell>
          <cell r="H1323" t="str">
            <v>21318</v>
          </cell>
          <cell r="I1323" t="str">
            <v>21</v>
          </cell>
          <cell r="J1323" t="str">
            <v xml:space="preserve"> </v>
          </cell>
          <cell r="K1323" t="str">
            <v>BATI</v>
          </cell>
          <cell r="L1323" t="str">
            <v>2018</v>
          </cell>
          <cell r="M1323">
            <v>0</v>
          </cell>
          <cell r="N1323">
            <v>0</v>
          </cell>
          <cell r="O1323">
            <v>0</v>
          </cell>
          <cell r="P1323">
            <v>50000</v>
          </cell>
          <cell r="Q1323">
            <v>50000</v>
          </cell>
          <cell r="R1323">
            <v>0</v>
          </cell>
          <cell r="S1323">
            <v>0</v>
          </cell>
          <cell r="T1323" t="str">
            <v>2018-AUT. INSTA-18SP007-411-21318-21- -BATI</v>
          </cell>
        </row>
        <row r="1324">
          <cell r="A1324" t="str">
            <v>21</v>
          </cell>
          <cell r="B1324" t="str">
            <v>D</v>
          </cell>
          <cell r="C1324" t="str">
            <v>R</v>
          </cell>
          <cell r="D1324" t="str">
            <v>I</v>
          </cell>
          <cell r="E1324" t="str">
            <v>AUT. INSTA</v>
          </cell>
          <cell r="F1324" t="str">
            <v>18SP007</v>
          </cell>
          <cell r="G1324" t="str">
            <v>411</v>
          </cell>
          <cell r="H1324" t="str">
            <v>21318</v>
          </cell>
          <cell r="I1324" t="str">
            <v>21</v>
          </cell>
          <cell r="J1324" t="str">
            <v xml:space="preserve"> </v>
          </cell>
          <cell r="K1324" t="str">
            <v>SPOR</v>
          </cell>
          <cell r="L1324" t="str">
            <v>2018</v>
          </cell>
          <cell r="M1324">
            <v>50000</v>
          </cell>
          <cell r="N1324">
            <v>0</v>
          </cell>
          <cell r="O1324">
            <v>0</v>
          </cell>
          <cell r="P1324">
            <v>0</v>
          </cell>
          <cell r="Q1324">
            <v>-50000</v>
          </cell>
          <cell r="R1324">
            <v>0</v>
          </cell>
          <cell r="S1324">
            <v>0</v>
          </cell>
          <cell r="T1324" t="str">
            <v>2018-AUT. INSTA-18SP007-411-21318-21- -SPOR</v>
          </cell>
        </row>
        <row r="1325">
          <cell r="A1325" t="str">
            <v>21</v>
          </cell>
          <cell r="B1325" t="str">
            <v>D</v>
          </cell>
          <cell r="C1325" t="str">
            <v>R</v>
          </cell>
          <cell r="D1325" t="str">
            <v>I</v>
          </cell>
          <cell r="E1325" t="str">
            <v>AUT. INSTA</v>
          </cell>
          <cell r="F1325" t="str">
            <v>18SP008</v>
          </cell>
          <cell r="G1325" t="str">
            <v>412</v>
          </cell>
          <cell r="H1325" t="str">
            <v>21318</v>
          </cell>
          <cell r="I1325" t="str">
            <v>21</v>
          </cell>
          <cell r="J1325" t="str">
            <v xml:space="preserve"> </v>
          </cell>
          <cell r="K1325" t="str">
            <v>SPOR</v>
          </cell>
          <cell r="L1325" t="str">
            <v>2018</v>
          </cell>
          <cell r="M1325">
            <v>790000</v>
          </cell>
          <cell r="N1325">
            <v>-790000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 t="str">
            <v>2018-AUT. INSTA-18SP008-412-21318-21- -SPOR</v>
          </cell>
        </row>
        <row r="1326">
          <cell r="A1326" t="str">
            <v>21</v>
          </cell>
          <cell r="B1326" t="str">
            <v>D</v>
          </cell>
          <cell r="C1326" t="str">
            <v>R</v>
          </cell>
          <cell r="D1326" t="str">
            <v>I</v>
          </cell>
          <cell r="E1326" t="str">
            <v>AUT. INSTA</v>
          </cell>
          <cell r="F1326" t="str">
            <v>18SP009</v>
          </cell>
          <cell r="G1326" t="str">
            <v>412</v>
          </cell>
          <cell r="H1326" t="str">
            <v>21318</v>
          </cell>
          <cell r="I1326" t="str">
            <v>21</v>
          </cell>
          <cell r="J1326" t="str">
            <v xml:space="preserve"> </v>
          </cell>
          <cell r="K1326" t="str">
            <v>BATI</v>
          </cell>
          <cell r="L1326" t="str">
            <v>2018</v>
          </cell>
          <cell r="M1326">
            <v>0</v>
          </cell>
          <cell r="N1326">
            <v>0</v>
          </cell>
          <cell r="O1326">
            <v>0</v>
          </cell>
          <cell r="P1326">
            <v>335884</v>
          </cell>
          <cell r="Q1326">
            <v>335884</v>
          </cell>
          <cell r="R1326">
            <v>0</v>
          </cell>
          <cell r="S1326">
            <v>298612.13</v>
          </cell>
          <cell r="T1326" t="str">
            <v>2018-AUT. INSTA-18SP009-412-21318-21- -BATI</v>
          </cell>
        </row>
        <row r="1327">
          <cell r="A1327" t="str">
            <v>21</v>
          </cell>
          <cell r="B1327" t="str">
            <v>D</v>
          </cell>
          <cell r="C1327" t="str">
            <v>R</v>
          </cell>
          <cell r="D1327" t="str">
            <v>I</v>
          </cell>
          <cell r="E1327" t="str">
            <v>AUT. INSTA</v>
          </cell>
          <cell r="F1327" t="str">
            <v>18SP009</v>
          </cell>
          <cell r="G1327" t="str">
            <v>412</v>
          </cell>
          <cell r="H1327" t="str">
            <v>21318</v>
          </cell>
          <cell r="I1327" t="str">
            <v>21</v>
          </cell>
          <cell r="J1327" t="str">
            <v xml:space="preserve"> </v>
          </cell>
          <cell r="K1327" t="str">
            <v>SPOR</v>
          </cell>
          <cell r="L1327" t="str">
            <v>2018</v>
          </cell>
          <cell r="M1327">
            <v>340000</v>
          </cell>
          <cell r="N1327">
            <v>0</v>
          </cell>
          <cell r="O1327">
            <v>0</v>
          </cell>
          <cell r="P1327">
            <v>0</v>
          </cell>
          <cell r="Q1327">
            <v>-340000</v>
          </cell>
          <cell r="R1327">
            <v>0</v>
          </cell>
          <cell r="S1327">
            <v>0</v>
          </cell>
          <cell r="T1327" t="str">
            <v>2018-AUT. INSTA-18SP009-412-21318-21- -SPOR</v>
          </cell>
        </row>
        <row r="1328">
          <cell r="A1328" t="str">
            <v>21</v>
          </cell>
          <cell r="B1328" t="str">
            <v>D</v>
          </cell>
          <cell r="C1328" t="str">
            <v>R</v>
          </cell>
          <cell r="D1328" t="str">
            <v>I</v>
          </cell>
          <cell r="E1328" t="str">
            <v>AUT. INSTA</v>
          </cell>
          <cell r="F1328" t="str">
            <v>18SP010</v>
          </cell>
          <cell r="G1328" t="str">
            <v>414</v>
          </cell>
          <cell r="H1328" t="str">
            <v>21318</v>
          </cell>
          <cell r="I1328" t="str">
            <v>21</v>
          </cell>
          <cell r="J1328" t="str">
            <v xml:space="preserve"> </v>
          </cell>
          <cell r="K1328" t="str">
            <v>BATI</v>
          </cell>
          <cell r="L1328" t="str">
            <v>2018</v>
          </cell>
          <cell r="M1328">
            <v>50000</v>
          </cell>
          <cell r="N1328">
            <v>0</v>
          </cell>
          <cell r="O1328">
            <v>0</v>
          </cell>
          <cell r="P1328">
            <v>50000</v>
          </cell>
          <cell r="Q1328">
            <v>0</v>
          </cell>
          <cell r="R1328">
            <v>44228.09</v>
          </cell>
          <cell r="S1328">
            <v>5454.5</v>
          </cell>
          <cell r="T1328" t="str">
            <v>2018-AUT. INSTA-18SP010-414-21318-21- -BATI</v>
          </cell>
        </row>
        <row r="1329">
          <cell r="A1329" t="str">
            <v>21</v>
          </cell>
          <cell r="B1329" t="str">
            <v>D</v>
          </cell>
          <cell r="C1329" t="str">
            <v>R</v>
          </cell>
          <cell r="D1329" t="str">
            <v>I</v>
          </cell>
          <cell r="E1329" t="str">
            <v>BAT ADTECH</v>
          </cell>
          <cell r="F1329" t="str">
            <v>18MA001</v>
          </cell>
          <cell r="G1329" t="str">
            <v>61</v>
          </cell>
          <cell r="H1329" t="str">
            <v>21533</v>
          </cell>
          <cell r="I1329" t="str">
            <v>21</v>
          </cell>
          <cell r="J1329" t="str">
            <v xml:space="preserve"> </v>
          </cell>
          <cell r="K1329" t="str">
            <v>BATI</v>
          </cell>
          <cell r="L1329" t="str">
            <v>2018</v>
          </cell>
          <cell r="M1329">
            <v>15000</v>
          </cell>
          <cell r="N1329">
            <v>0</v>
          </cell>
          <cell r="O1329">
            <v>0</v>
          </cell>
          <cell r="P1329">
            <v>15000</v>
          </cell>
          <cell r="Q1329">
            <v>0</v>
          </cell>
          <cell r="R1329">
            <v>0</v>
          </cell>
          <cell r="S1329">
            <v>2244</v>
          </cell>
          <cell r="T1329" t="str">
            <v>2018-BAT ADTECH-18MA001-61-21533-21- -BATI</v>
          </cell>
        </row>
        <row r="1330">
          <cell r="A1330" t="str">
            <v>21</v>
          </cell>
          <cell r="B1330" t="str">
            <v>D</v>
          </cell>
          <cell r="C1330" t="str">
            <v>R</v>
          </cell>
          <cell r="D1330" t="str">
            <v>I</v>
          </cell>
          <cell r="E1330" t="str">
            <v>BAT ADTECH</v>
          </cell>
          <cell r="F1330" t="str">
            <v>18MA004D</v>
          </cell>
          <cell r="G1330" t="str">
            <v>020</v>
          </cell>
          <cell r="H1330" t="str">
            <v>2135</v>
          </cell>
          <cell r="I1330" t="str">
            <v>21</v>
          </cell>
          <cell r="J1330" t="str">
            <v xml:space="preserve"> </v>
          </cell>
          <cell r="K1330" t="str">
            <v>BATI</v>
          </cell>
          <cell r="L1330" t="str">
            <v>2018</v>
          </cell>
          <cell r="M1330">
            <v>30000</v>
          </cell>
          <cell r="N1330">
            <v>0</v>
          </cell>
          <cell r="O1330">
            <v>0</v>
          </cell>
          <cell r="P1330">
            <v>30000</v>
          </cell>
          <cell r="Q1330">
            <v>0</v>
          </cell>
          <cell r="R1330">
            <v>0</v>
          </cell>
          <cell r="S1330">
            <v>0</v>
          </cell>
          <cell r="T1330" t="str">
            <v>2018-BAT ADTECH-18MA004D-020-2135-21- -BATI</v>
          </cell>
        </row>
        <row r="1331">
          <cell r="A1331" t="str">
            <v>21</v>
          </cell>
          <cell r="B1331" t="str">
            <v>D</v>
          </cell>
          <cell r="C1331" t="str">
            <v>R</v>
          </cell>
          <cell r="D1331" t="str">
            <v>I</v>
          </cell>
          <cell r="E1331" t="str">
            <v>BAT ADTECH</v>
          </cell>
          <cell r="F1331" t="str">
            <v>18MA004E</v>
          </cell>
          <cell r="G1331" t="str">
            <v>020</v>
          </cell>
          <cell r="H1331" t="str">
            <v>2135</v>
          </cell>
          <cell r="I1331" t="str">
            <v>21</v>
          </cell>
          <cell r="J1331" t="str">
            <v xml:space="preserve"> </v>
          </cell>
          <cell r="K1331" t="str">
            <v>BATI</v>
          </cell>
          <cell r="L1331" t="str">
            <v>2018</v>
          </cell>
          <cell r="M1331">
            <v>25000</v>
          </cell>
          <cell r="N1331">
            <v>0</v>
          </cell>
          <cell r="O1331">
            <v>0</v>
          </cell>
          <cell r="P1331">
            <v>25000</v>
          </cell>
          <cell r="Q1331">
            <v>0</v>
          </cell>
          <cell r="R1331">
            <v>0</v>
          </cell>
          <cell r="S1331">
            <v>0</v>
          </cell>
          <cell r="T1331" t="str">
            <v>2018-BAT ADTECH-18MA004E-020-2135-21- -BATI</v>
          </cell>
        </row>
        <row r="1332">
          <cell r="A1332" t="str">
            <v>21</v>
          </cell>
          <cell r="B1332" t="str">
            <v>D</v>
          </cell>
          <cell r="C1332" t="str">
            <v>R</v>
          </cell>
          <cell r="D1332" t="str">
            <v>I</v>
          </cell>
          <cell r="E1332" t="str">
            <v>BAT ADTECH</v>
          </cell>
          <cell r="F1332" t="str">
            <v>18MA007</v>
          </cell>
          <cell r="G1332" t="str">
            <v>020</v>
          </cell>
          <cell r="H1332" t="str">
            <v>2135</v>
          </cell>
          <cell r="I1332" t="str">
            <v>21</v>
          </cell>
          <cell r="J1332" t="str">
            <v xml:space="preserve"> </v>
          </cell>
          <cell r="K1332" t="str">
            <v>BATI</v>
          </cell>
          <cell r="L1332" t="str">
            <v>2018</v>
          </cell>
          <cell r="M1332">
            <v>10000</v>
          </cell>
          <cell r="N1332">
            <v>0</v>
          </cell>
          <cell r="O1332">
            <v>0</v>
          </cell>
          <cell r="P1332">
            <v>0</v>
          </cell>
          <cell r="Q1332">
            <v>-10000</v>
          </cell>
          <cell r="R1332">
            <v>0</v>
          </cell>
          <cell r="S1332">
            <v>0</v>
          </cell>
          <cell r="T1332" t="str">
            <v>2018-BAT ADTECH-18MA007-020-2135-21- -BATI</v>
          </cell>
        </row>
        <row r="1333">
          <cell r="A1333" t="str">
            <v>21</v>
          </cell>
          <cell r="B1333" t="str">
            <v>D</v>
          </cell>
          <cell r="C1333" t="str">
            <v>R</v>
          </cell>
          <cell r="D1333" t="str">
            <v>I</v>
          </cell>
          <cell r="E1333" t="str">
            <v>BAT ADTECH</v>
          </cell>
          <cell r="F1333" t="str">
            <v>18MA007</v>
          </cell>
          <cell r="G1333" t="str">
            <v>211</v>
          </cell>
          <cell r="H1333" t="str">
            <v>2135</v>
          </cell>
          <cell r="I1333" t="str">
            <v>21</v>
          </cell>
          <cell r="J1333" t="str">
            <v xml:space="preserve"> </v>
          </cell>
          <cell r="K1333" t="str">
            <v>BATI</v>
          </cell>
          <cell r="L1333" t="str">
            <v>2018</v>
          </cell>
          <cell r="M1333">
            <v>0</v>
          </cell>
          <cell r="N1333">
            <v>0</v>
          </cell>
          <cell r="O1333">
            <v>0</v>
          </cell>
          <cell r="P1333">
            <v>4200</v>
          </cell>
          <cell r="Q1333">
            <v>4200</v>
          </cell>
          <cell r="R1333">
            <v>0</v>
          </cell>
          <cell r="S1333">
            <v>4200</v>
          </cell>
          <cell r="T1333" t="str">
            <v>2018-BAT ADTECH-18MA007-211-2135-21- -BATI</v>
          </cell>
        </row>
        <row r="1334">
          <cell r="A1334" t="str">
            <v>21</v>
          </cell>
          <cell r="B1334" t="str">
            <v>D</v>
          </cell>
          <cell r="C1334" t="str">
            <v>R</v>
          </cell>
          <cell r="D1334" t="str">
            <v>I</v>
          </cell>
          <cell r="E1334" t="str">
            <v>BAT ADTECH</v>
          </cell>
          <cell r="F1334" t="str">
            <v>18MA007</v>
          </cell>
          <cell r="G1334" t="str">
            <v>422</v>
          </cell>
          <cell r="H1334" t="str">
            <v>2135</v>
          </cell>
          <cell r="I1334" t="str">
            <v>21</v>
          </cell>
          <cell r="J1334" t="str">
            <v xml:space="preserve"> </v>
          </cell>
          <cell r="K1334" t="str">
            <v>BATI</v>
          </cell>
          <cell r="L1334" t="str">
            <v>2018</v>
          </cell>
          <cell r="M1334">
            <v>0</v>
          </cell>
          <cell r="N1334">
            <v>0</v>
          </cell>
          <cell r="O1334">
            <v>0</v>
          </cell>
          <cell r="P1334">
            <v>5800</v>
          </cell>
          <cell r="Q1334">
            <v>5800</v>
          </cell>
          <cell r="R1334">
            <v>0</v>
          </cell>
          <cell r="S1334">
            <v>5772</v>
          </cell>
          <cell r="T1334" t="str">
            <v>2018-BAT ADTECH-18MA007-422-2135-21- -BATI</v>
          </cell>
        </row>
        <row r="1335">
          <cell r="A1335" t="str">
            <v>21</v>
          </cell>
          <cell r="B1335" t="str">
            <v>D</v>
          </cell>
          <cell r="C1335" t="str">
            <v>R</v>
          </cell>
          <cell r="D1335" t="str">
            <v>I</v>
          </cell>
          <cell r="E1335" t="str">
            <v>BAT ADTECH</v>
          </cell>
          <cell r="F1335" t="str">
            <v>18MA008</v>
          </cell>
          <cell r="G1335" t="str">
            <v>020</v>
          </cell>
          <cell r="H1335" t="str">
            <v>2135</v>
          </cell>
          <cell r="I1335" t="str">
            <v>21</v>
          </cell>
          <cell r="J1335" t="str">
            <v xml:space="preserve"> </v>
          </cell>
          <cell r="K1335" t="str">
            <v>BATI</v>
          </cell>
          <cell r="L1335" t="str">
            <v>2018</v>
          </cell>
          <cell r="M1335">
            <v>45000</v>
          </cell>
          <cell r="N1335">
            <v>0</v>
          </cell>
          <cell r="O1335">
            <v>0</v>
          </cell>
          <cell r="P1335">
            <v>30000</v>
          </cell>
          <cell r="Q1335">
            <v>-15000</v>
          </cell>
          <cell r="R1335">
            <v>0</v>
          </cell>
          <cell r="S1335">
            <v>0</v>
          </cell>
          <cell r="T1335" t="str">
            <v>2018-BAT ADTECH-18MA008-020-2135-21- -BATI</v>
          </cell>
        </row>
        <row r="1336">
          <cell r="A1336" t="str">
            <v>21</v>
          </cell>
          <cell r="B1336" t="str">
            <v>D</v>
          </cell>
          <cell r="C1336" t="str">
            <v>R</v>
          </cell>
          <cell r="D1336" t="str">
            <v>I</v>
          </cell>
          <cell r="E1336" t="str">
            <v>BAT ADTECH</v>
          </cell>
          <cell r="F1336" t="str">
            <v>18MA009</v>
          </cell>
          <cell r="G1336" t="str">
            <v>020</v>
          </cell>
          <cell r="H1336" t="str">
            <v>2135</v>
          </cell>
          <cell r="I1336" t="str">
            <v>21</v>
          </cell>
          <cell r="J1336" t="str">
            <v xml:space="preserve"> </v>
          </cell>
          <cell r="K1336" t="str">
            <v>BATI</v>
          </cell>
          <cell r="L1336" t="str">
            <v>2018</v>
          </cell>
          <cell r="M1336">
            <v>10000</v>
          </cell>
          <cell r="N1336">
            <v>0</v>
          </cell>
          <cell r="O1336">
            <v>0</v>
          </cell>
          <cell r="P1336">
            <v>5000</v>
          </cell>
          <cell r="Q1336">
            <v>-5000</v>
          </cell>
          <cell r="R1336">
            <v>0</v>
          </cell>
          <cell r="S1336">
            <v>0</v>
          </cell>
          <cell r="T1336" t="str">
            <v>2018-BAT ADTECH-18MA009-020-2135-21- -BATI</v>
          </cell>
        </row>
        <row r="1337">
          <cell r="A1337" t="str">
            <v>21</v>
          </cell>
          <cell r="B1337" t="str">
            <v>D</v>
          </cell>
          <cell r="C1337" t="str">
            <v>R</v>
          </cell>
          <cell r="D1337" t="str">
            <v>I</v>
          </cell>
          <cell r="E1337" t="str">
            <v>BAT ADTECH</v>
          </cell>
          <cell r="F1337" t="str">
            <v>18MA010</v>
          </cell>
          <cell r="G1337" t="str">
            <v>020</v>
          </cell>
          <cell r="H1337" t="str">
            <v>2135</v>
          </cell>
          <cell r="I1337" t="str">
            <v>21</v>
          </cell>
          <cell r="J1337" t="str">
            <v xml:space="preserve"> </v>
          </cell>
          <cell r="K1337" t="str">
            <v>BATI</v>
          </cell>
          <cell r="L1337" t="str">
            <v>2018</v>
          </cell>
          <cell r="M1337">
            <v>20000</v>
          </cell>
          <cell r="N1337">
            <v>0</v>
          </cell>
          <cell r="O1337">
            <v>0</v>
          </cell>
          <cell r="P1337">
            <v>20000</v>
          </cell>
          <cell r="Q1337">
            <v>0</v>
          </cell>
          <cell r="R1337">
            <v>0</v>
          </cell>
          <cell r="S1337">
            <v>0</v>
          </cell>
          <cell r="T1337" t="str">
            <v>2018-BAT ADTECH-18MA010-020-2135-21- -BATI</v>
          </cell>
        </row>
        <row r="1338">
          <cell r="A1338" t="str">
            <v>21</v>
          </cell>
          <cell r="B1338" t="str">
            <v>D</v>
          </cell>
          <cell r="C1338" t="str">
            <v>R</v>
          </cell>
          <cell r="D1338" t="str">
            <v>I</v>
          </cell>
          <cell r="E1338" t="str">
            <v>BAT ADTECH</v>
          </cell>
          <cell r="F1338" t="str">
            <v>18MA011</v>
          </cell>
          <cell r="G1338" t="str">
            <v>020</v>
          </cell>
          <cell r="H1338" t="str">
            <v>2135</v>
          </cell>
          <cell r="I1338" t="str">
            <v>21</v>
          </cell>
          <cell r="J1338" t="str">
            <v xml:space="preserve"> </v>
          </cell>
          <cell r="K1338" t="str">
            <v>BATI</v>
          </cell>
          <cell r="L1338" t="str">
            <v>2018</v>
          </cell>
          <cell r="M1338">
            <v>30000</v>
          </cell>
          <cell r="N1338">
            <v>0</v>
          </cell>
          <cell r="O1338">
            <v>0</v>
          </cell>
          <cell r="P1338">
            <v>30000</v>
          </cell>
          <cell r="Q1338">
            <v>0</v>
          </cell>
          <cell r="R1338">
            <v>0</v>
          </cell>
          <cell r="S1338">
            <v>9874.94</v>
          </cell>
          <cell r="T1338" t="str">
            <v>2018-BAT ADTECH-18MA011-020-2135-21- -BATI</v>
          </cell>
        </row>
        <row r="1339">
          <cell r="A1339" t="str">
            <v>21</v>
          </cell>
          <cell r="B1339" t="str">
            <v>D</v>
          </cell>
          <cell r="C1339" t="str">
            <v>R</v>
          </cell>
          <cell r="D1339" t="str">
            <v>I</v>
          </cell>
          <cell r="E1339" t="str">
            <v>BAT ADTECH</v>
          </cell>
          <cell r="F1339" t="str">
            <v>18MA012</v>
          </cell>
          <cell r="G1339" t="str">
            <v>020</v>
          </cell>
          <cell r="H1339" t="str">
            <v>2135</v>
          </cell>
          <cell r="I1339" t="str">
            <v>21</v>
          </cell>
          <cell r="J1339" t="str">
            <v xml:space="preserve"> </v>
          </cell>
          <cell r="K1339" t="str">
            <v>BATI</v>
          </cell>
          <cell r="L1339" t="str">
            <v>2018</v>
          </cell>
          <cell r="M1339">
            <v>25000</v>
          </cell>
          <cell r="N1339">
            <v>0</v>
          </cell>
          <cell r="O1339">
            <v>0</v>
          </cell>
          <cell r="P1339">
            <v>25000</v>
          </cell>
          <cell r="Q1339">
            <v>0</v>
          </cell>
          <cell r="R1339">
            <v>0</v>
          </cell>
          <cell r="S1339">
            <v>0</v>
          </cell>
          <cell r="T1339" t="str">
            <v>2018-BAT ADTECH-18MA012-020-2135-21- -BATI</v>
          </cell>
        </row>
        <row r="1340">
          <cell r="A1340" t="str">
            <v>21</v>
          </cell>
          <cell r="B1340" t="str">
            <v>D</v>
          </cell>
          <cell r="C1340" t="str">
            <v>R</v>
          </cell>
          <cell r="D1340" t="str">
            <v>I</v>
          </cell>
          <cell r="E1340" t="str">
            <v>BAT ADTECH</v>
          </cell>
          <cell r="F1340" t="str">
            <v>18MA013</v>
          </cell>
          <cell r="G1340" t="str">
            <v>020</v>
          </cell>
          <cell r="H1340" t="str">
            <v>21318</v>
          </cell>
          <cell r="I1340" t="str">
            <v>21</v>
          </cell>
          <cell r="J1340" t="str">
            <v xml:space="preserve"> </v>
          </cell>
          <cell r="K1340" t="str">
            <v>BATI</v>
          </cell>
          <cell r="L1340" t="str">
            <v>2018</v>
          </cell>
          <cell r="M1340">
            <v>0</v>
          </cell>
          <cell r="N1340">
            <v>0</v>
          </cell>
          <cell r="O1340">
            <v>0</v>
          </cell>
          <cell r="P1340">
            <v>1400</v>
          </cell>
          <cell r="Q1340">
            <v>1400</v>
          </cell>
          <cell r="R1340">
            <v>0</v>
          </cell>
          <cell r="S1340">
            <v>1234.96</v>
          </cell>
          <cell r="T1340" t="str">
            <v>2018-BAT ADTECH-18MA013-020-21318-21- -BATI</v>
          </cell>
        </row>
        <row r="1341">
          <cell r="A1341" t="str">
            <v>21</v>
          </cell>
          <cell r="B1341" t="str">
            <v>D</v>
          </cell>
          <cell r="C1341" t="str">
            <v>R</v>
          </cell>
          <cell r="D1341" t="str">
            <v>I</v>
          </cell>
          <cell r="E1341" t="str">
            <v>BAT ADTECH</v>
          </cell>
          <cell r="F1341" t="str">
            <v>18MA013</v>
          </cell>
          <cell r="G1341" t="str">
            <v>411</v>
          </cell>
          <cell r="H1341" t="str">
            <v>21318</v>
          </cell>
          <cell r="I1341" t="str">
            <v>21</v>
          </cell>
          <cell r="J1341" t="str">
            <v xml:space="preserve"> </v>
          </cell>
          <cell r="K1341" t="str">
            <v>BATI</v>
          </cell>
          <cell r="L1341" t="str">
            <v>2018</v>
          </cell>
          <cell r="M1341">
            <v>0</v>
          </cell>
          <cell r="N1341">
            <v>0</v>
          </cell>
          <cell r="O1341">
            <v>0</v>
          </cell>
          <cell r="P1341">
            <v>600</v>
          </cell>
          <cell r="Q1341">
            <v>600</v>
          </cell>
          <cell r="R1341">
            <v>0</v>
          </cell>
          <cell r="S1341">
            <v>508.85</v>
          </cell>
          <cell r="T1341" t="str">
            <v>2018-BAT ADTECH-18MA013-411-21318-21- -BATI</v>
          </cell>
        </row>
        <row r="1342">
          <cell r="A1342" t="str">
            <v>21</v>
          </cell>
          <cell r="B1342" t="str">
            <v>D</v>
          </cell>
          <cell r="C1342" t="str">
            <v>R</v>
          </cell>
          <cell r="D1342" t="str">
            <v>I</v>
          </cell>
          <cell r="E1342" t="str">
            <v>BAT ADTECH</v>
          </cell>
          <cell r="F1342" t="str">
            <v>18MA014</v>
          </cell>
          <cell r="G1342" t="str">
            <v>020</v>
          </cell>
          <cell r="H1342" t="str">
            <v>2135</v>
          </cell>
          <cell r="I1342" t="str">
            <v>21</v>
          </cell>
          <cell r="J1342" t="str">
            <v xml:space="preserve"> </v>
          </cell>
          <cell r="K1342" t="str">
            <v>BATI</v>
          </cell>
          <cell r="L1342" t="str">
            <v>2018</v>
          </cell>
          <cell r="M1342">
            <v>15000</v>
          </cell>
          <cell r="N1342">
            <v>0</v>
          </cell>
          <cell r="O1342">
            <v>0</v>
          </cell>
          <cell r="P1342">
            <v>15000</v>
          </cell>
          <cell r="Q1342">
            <v>0</v>
          </cell>
          <cell r="R1342">
            <v>0</v>
          </cell>
          <cell r="S1342">
            <v>0</v>
          </cell>
          <cell r="T1342" t="str">
            <v>2018-BAT ADTECH-18MA014-020-2135-21- -BATI</v>
          </cell>
        </row>
        <row r="1343">
          <cell r="A1343" t="str">
            <v>21</v>
          </cell>
          <cell r="B1343" t="str">
            <v>D</v>
          </cell>
          <cell r="C1343" t="str">
            <v>R</v>
          </cell>
          <cell r="D1343" t="str">
            <v>I</v>
          </cell>
          <cell r="E1343" t="str">
            <v>BAT ADTECH</v>
          </cell>
          <cell r="F1343" t="str">
            <v>18MA015</v>
          </cell>
          <cell r="G1343" t="str">
            <v>020</v>
          </cell>
          <cell r="H1343" t="str">
            <v>2135</v>
          </cell>
          <cell r="I1343" t="str">
            <v>21</v>
          </cell>
          <cell r="J1343" t="str">
            <v xml:space="preserve"> </v>
          </cell>
          <cell r="K1343" t="str">
            <v>BATI</v>
          </cell>
          <cell r="L1343" t="str">
            <v>2018</v>
          </cell>
          <cell r="M1343">
            <v>20000</v>
          </cell>
          <cell r="N1343">
            <v>0</v>
          </cell>
          <cell r="O1343">
            <v>0</v>
          </cell>
          <cell r="P1343">
            <v>20000</v>
          </cell>
          <cell r="Q1343">
            <v>0</v>
          </cell>
          <cell r="R1343">
            <v>0</v>
          </cell>
          <cell r="S1343">
            <v>0</v>
          </cell>
          <cell r="T1343" t="str">
            <v>2018-BAT ADTECH-18MA015-020-2135-21- -BATI</v>
          </cell>
        </row>
        <row r="1344">
          <cell r="A1344" t="str">
            <v>21</v>
          </cell>
          <cell r="B1344" t="str">
            <v>D</v>
          </cell>
          <cell r="C1344" t="str">
            <v>R</v>
          </cell>
          <cell r="D1344" t="str">
            <v>I</v>
          </cell>
          <cell r="E1344" t="str">
            <v>BAT ADTECH</v>
          </cell>
          <cell r="F1344" t="str">
            <v>18MA016</v>
          </cell>
          <cell r="G1344" t="str">
            <v>020</v>
          </cell>
          <cell r="H1344" t="str">
            <v>2135</v>
          </cell>
          <cell r="I1344" t="str">
            <v>21</v>
          </cell>
          <cell r="J1344" t="str">
            <v xml:space="preserve"> </v>
          </cell>
          <cell r="K1344" t="str">
            <v>BATI</v>
          </cell>
          <cell r="L1344" t="str">
            <v>2018</v>
          </cell>
          <cell r="M1344">
            <v>20000</v>
          </cell>
          <cell r="N1344">
            <v>0</v>
          </cell>
          <cell r="O1344">
            <v>0</v>
          </cell>
          <cell r="P1344">
            <v>16529.95</v>
          </cell>
          <cell r="Q1344">
            <v>-3470.05</v>
          </cell>
          <cell r="R1344">
            <v>0</v>
          </cell>
          <cell r="S1344">
            <v>16529.95</v>
          </cell>
          <cell r="T1344" t="str">
            <v>2018-BAT ADTECH-18MA016-020-2135-21- -BATI</v>
          </cell>
        </row>
        <row r="1345">
          <cell r="A1345" t="str">
            <v>21</v>
          </cell>
          <cell r="B1345" t="str">
            <v>D</v>
          </cell>
          <cell r="C1345" t="str">
            <v>R</v>
          </cell>
          <cell r="D1345" t="str">
            <v>I</v>
          </cell>
          <cell r="E1345" t="str">
            <v>BAT ADTECH</v>
          </cell>
          <cell r="F1345" t="str">
            <v>18MA017</v>
          </cell>
          <cell r="G1345" t="str">
            <v>020</v>
          </cell>
          <cell r="H1345" t="str">
            <v>21318</v>
          </cell>
          <cell r="I1345" t="str">
            <v>21</v>
          </cell>
          <cell r="J1345" t="str">
            <v xml:space="preserve"> </v>
          </cell>
          <cell r="K1345" t="str">
            <v>BATI</v>
          </cell>
          <cell r="L1345" t="str">
            <v>2018</v>
          </cell>
          <cell r="M1345">
            <v>26000</v>
          </cell>
          <cell r="N1345">
            <v>0</v>
          </cell>
          <cell r="O1345">
            <v>0</v>
          </cell>
          <cell r="P1345">
            <v>26000</v>
          </cell>
          <cell r="Q1345">
            <v>0</v>
          </cell>
          <cell r="R1345">
            <v>0</v>
          </cell>
          <cell r="S1345">
            <v>0</v>
          </cell>
          <cell r="T1345" t="str">
            <v>2018-BAT ADTECH-18MA017-020-21318-21- -BATI</v>
          </cell>
        </row>
        <row r="1346">
          <cell r="A1346" t="str">
            <v>21</v>
          </cell>
          <cell r="B1346" t="str">
            <v>D</v>
          </cell>
          <cell r="C1346" t="str">
            <v>R</v>
          </cell>
          <cell r="D1346" t="str">
            <v>I</v>
          </cell>
          <cell r="E1346" t="str">
            <v>BAT ADTECH</v>
          </cell>
          <cell r="F1346" t="str">
            <v>18MA017A</v>
          </cell>
          <cell r="G1346" t="str">
            <v>020</v>
          </cell>
          <cell r="H1346" t="str">
            <v>21318</v>
          </cell>
          <cell r="I1346" t="str">
            <v>21</v>
          </cell>
          <cell r="J1346" t="str">
            <v xml:space="preserve"> </v>
          </cell>
          <cell r="K1346" t="str">
            <v>BATI</v>
          </cell>
          <cell r="L1346" t="str">
            <v>2018</v>
          </cell>
          <cell r="M1346">
            <v>20000</v>
          </cell>
          <cell r="N1346">
            <v>-20000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 t="str">
            <v>2018-BAT ADTECH-18MA017A-020-21318-21- -BATI</v>
          </cell>
        </row>
        <row r="1347">
          <cell r="A1347" t="str">
            <v>21</v>
          </cell>
          <cell r="B1347" t="str">
            <v>D</v>
          </cell>
          <cell r="C1347" t="str">
            <v>R</v>
          </cell>
          <cell r="D1347" t="str">
            <v>I</v>
          </cell>
          <cell r="E1347" t="str">
            <v>BAT ADTECH</v>
          </cell>
          <cell r="F1347" t="str">
            <v>18MA017B</v>
          </cell>
          <cell r="G1347" t="str">
            <v>020</v>
          </cell>
          <cell r="H1347" t="str">
            <v>21318</v>
          </cell>
          <cell r="I1347" t="str">
            <v>21</v>
          </cell>
          <cell r="J1347" t="str">
            <v xml:space="preserve"> </v>
          </cell>
          <cell r="K1347" t="str">
            <v>BATI</v>
          </cell>
          <cell r="L1347" t="str">
            <v>2018</v>
          </cell>
          <cell r="M1347">
            <v>15000</v>
          </cell>
          <cell r="N1347">
            <v>0</v>
          </cell>
          <cell r="O1347">
            <v>0</v>
          </cell>
          <cell r="P1347">
            <v>15000</v>
          </cell>
          <cell r="Q1347">
            <v>0</v>
          </cell>
          <cell r="R1347">
            <v>0</v>
          </cell>
          <cell r="S1347">
            <v>0</v>
          </cell>
          <cell r="T1347" t="str">
            <v>2018-BAT ADTECH-18MA017B-020-21318-21- -BATI</v>
          </cell>
        </row>
        <row r="1348">
          <cell r="A1348" t="str">
            <v>21</v>
          </cell>
          <cell r="B1348" t="str">
            <v>D</v>
          </cell>
          <cell r="C1348" t="str">
            <v>R</v>
          </cell>
          <cell r="D1348" t="str">
            <v>I</v>
          </cell>
          <cell r="E1348" t="str">
            <v>BAT ADTECH</v>
          </cell>
          <cell r="F1348" t="str">
            <v>18MA017C</v>
          </cell>
          <cell r="G1348" t="str">
            <v>020</v>
          </cell>
          <cell r="H1348" t="str">
            <v>21318</v>
          </cell>
          <cell r="I1348" t="str">
            <v>21</v>
          </cell>
          <cell r="J1348" t="str">
            <v xml:space="preserve"> </v>
          </cell>
          <cell r="K1348" t="str">
            <v>BATI</v>
          </cell>
          <cell r="L1348" t="str">
            <v>2018</v>
          </cell>
          <cell r="M1348">
            <v>15000</v>
          </cell>
          <cell r="N1348">
            <v>0</v>
          </cell>
          <cell r="O1348">
            <v>0</v>
          </cell>
          <cell r="P1348">
            <v>0</v>
          </cell>
          <cell r="Q1348">
            <v>-15000</v>
          </cell>
          <cell r="R1348">
            <v>0</v>
          </cell>
          <cell r="S1348">
            <v>0</v>
          </cell>
          <cell r="T1348" t="str">
            <v>2018-BAT ADTECH-18MA017C-020-21318-21- -BATI</v>
          </cell>
        </row>
        <row r="1349">
          <cell r="A1349" t="str">
            <v>21</v>
          </cell>
          <cell r="B1349" t="str">
            <v>D</v>
          </cell>
          <cell r="C1349" t="str">
            <v>R</v>
          </cell>
          <cell r="D1349" t="str">
            <v>I</v>
          </cell>
          <cell r="E1349" t="str">
            <v>BAT ADTECH</v>
          </cell>
          <cell r="F1349" t="str">
            <v>18MA017C</v>
          </cell>
          <cell r="G1349" t="str">
            <v>820</v>
          </cell>
          <cell r="H1349" t="str">
            <v>21318</v>
          </cell>
          <cell r="I1349" t="str">
            <v>21</v>
          </cell>
          <cell r="J1349" t="str">
            <v xml:space="preserve"> </v>
          </cell>
          <cell r="K1349" t="str">
            <v>BATI</v>
          </cell>
          <cell r="L1349" t="str">
            <v>2018</v>
          </cell>
          <cell r="M1349">
            <v>0</v>
          </cell>
          <cell r="N1349">
            <v>0</v>
          </cell>
          <cell r="O1349">
            <v>0</v>
          </cell>
          <cell r="P1349">
            <v>15000</v>
          </cell>
          <cell r="Q1349">
            <v>15000</v>
          </cell>
          <cell r="R1349">
            <v>0</v>
          </cell>
          <cell r="S1349">
            <v>4313.51</v>
          </cell>
          <cell r="T1349" t="str">
            <v>2018-BAT ADTECH-18MA017C-820-21318-21- -BATI</v>
          </cell>
        </row>
        <row r="1350">
          <cell r="A1350" t="str">
            <v>21</v>
          </cell>
          <cell r="B1350" t="str">
            <v>D</v>
          </cell>
          <cell r="C1350" t="str">
            <v>R</v>
          </cell>
          <cell r="D1350" t="str">
            <v>I</v>
          </cell>
          <cell r="E1350" t="str">
            <v>BAT ADTECH</v>
          </cell>
          <cell r="F1350" t="str">
            <v>18MA017D</v>
          </cell>
          <cell r="G1350" t="str">
            <v>020</v>
          </cell>
          <cell r="H1350" t="str">
            <v>21568</v>
          </cell>
          <cell r="I1350" t="str">
            <v>21</v>
          </cell>
          <cell r="J1350" t="str">
            <v xml:space="preserve"> </v>
          </cell>
          <cell r="K1350" t="str">
            <v>BATI</v>
          </cell>
          <cell r="L1350" t="str">
            <v>2018</v>
          </cell>
          <cell r="M1350">
            <v>48000</v>
          </cell>
          <cell r="N1350">
            <v>0</v>
          </cell>
          <cell r="O1350">
            <v>0</v>
          </cell>
          <cell r="P1350">
            <v>48000</v>
          </cell>
          <cell r="Q1350">
            <v>0</v>
          </cell>
          <cell r="R1350">
            <v>0</v>
          </cell>
          <cell r="S1350">
            <v>0</v>
          </cell>
          <cell r="T1350" t="str">
            <v>2018-BAT ADTECH-18MA017D-020-21568-21- -BATI</v>
          </cell>
        </row>
        <row r="1351">
          <cell r="A1351" t="str">
            <v>21</v>
          </cell>
          <cell r="B1351" t="str">
            <v>D</v>
          </cell>
          <cell r="C1351" t="str">
            <v>R</v>
          </cell>
          <cell r="D1351" t="str">
            <v>I</v>
          </cell>
          <cell r="E1351" t="str">
            <v>BAT ADTECH</v>
          </cell>
          <cell r="F1351" t="str">
            <v>18MA025</v>
          </cell>
          <cell r="G1351" t="str">
            <v>813</v>
          </cell>
          <cell r="H1351" t="str">
            <v>2138</v>
          </cell>
          <cell r="I1351" t="str">
            <v>21</v>
          </cell>
          <cell r="J1351" t="str">
            <v xml:space="preserve"> </v>
          </cell>
          <cell r="K1351" t="str">
            <v>BATI</v>
          </cell>
          <cell r="L1351" t="str">
            <v>2018</v>
          </cell>
          <cell r="M1351">
            <v>3500</v>
          </cell>
          <cell r="N1351">
            <v>0</v>
          </cell>
          <cell r="O1351">
            <v>0</v>
          </cell>
          <cell r="P1351">
            <v>3500</v>
          </cell>
          <cell r="Q1351">
            <v>0</v>
          </cell>
          <cell r="R1351">
            <v>0</v>
          </cell>
          <cell r="S1351">
            <v>2200.8000000000002</v>
          </cell>
          <cell r="T1351" t="str">
            <v>2018-BAT ADTECH-18MA025-813-2138-21- -BATI</v>
          </cell>
        </row>
        <row r="1352">
          <cell r="A1352" t="str">
            <v>21</v>
          </cell>
          <cell r="B1352" t="str">
            <v>D</v>
          </cell>
          <cell r="C1352" t="str">
            <v>R</v>
          </cell>
          <cell r="D1352" t="str">
            <v>I</v>
          </cell>
          <cell r="E1352" t="str">
            <v>BAT CULT</v>
          </cell>
          <cell r="F1352" t="str">
            <v>17CL011</v>
          </cell>
          <cell r="G1352" t="str">
            <v>321</v>
          </cell>
          <cell r="H1352" t="str">
            <v>2188</v>
          </cell>
          <cell r="I1352" t="str">
            <v>21</v>
          </cell>
          <cell r="J1352" t="str">
            <v xml:space="preserve"> </v>
          </cell>
          <cell r="K1352" t="str">
            <v>BATI</v>
          </cell>
          <cell r="L1352" t="str">
            <v>2017</v>
          </cell>
          <cell r="M1352">
            <v>10000</v>
          </cell>
          <cell r="N1352">
            <v>0</v>
          </cell>
          <cell r="O1352">
            <v>0</v>
          </cell>
          <cell r="P1352">
            <v>10000</v>
          </cell>
          <cell r="Q1352">
            <v>0</v>
          </cell>
          <cell r="R1352">
            <v>0</v>
          </cell>
          <cell r="S1352">
            <v>0</v>
          </cell>
          <cell r="T1352" t="str">
            <v>2018-BAT CULT-17CL011-321-2188-21- -BATI</v>
          </cell>
        </row>
        <row r="1353">
          <cell r="A1353" t="str">
            <v>21</v>
          </cell>
          <cell r="B1353" t="str">
            <v>D</v>
          </cell>
          <cell r="C1353" t="str">
            <v>R</v>
          </cell>
          <cell r="D1353" t="str">
            <v>I</v>
          </cell>
          <cell r="E1353" t="str">
            <v>BAT CULT</v>
          </cell>
          <cell r="F1353" t="str">
            <v>17CL011</v>
          </cell>
          <cell r="G1353" t="str">
            <v>321</v>
          </cell>
          <cell r="H1353" t="str">
            <v>2188</v>
          </cell>
          <cell r="I1353" t="str">
            <v>21</v>
          </cell>
          <cell r="J1353" t="str">
            <v xml:space="preserve"> </v>
          </cell>
          <cell r="K1353" t="str">
            <v>BATI</v>
          </cell>
          <cell r="L1353" t="str">
            <v>2018</v>
          </cell>
          <cell r="M1353">
            <v>0</v>
          </cell>
          <cell r="N1353">
            <v>0</v>
          </cell>
          <cell r="O1353">
            <v>9999.6</v>
          </cell>
          <cell r="P1353">
            <v>9999.6</v>
          </cell>
          <cell r="Q1353">
            <v>0</v>
          </cell>
          <cell r="R1353">
            <v>0</v>
          </cell>
          <cell r="S1353">
            <v>9999.6</v>
          </cell>
          <cell r="T1353" t="str">
            <v>2018-BAT CULT-17CL011-321-2188-21- -BATI</v>
          </cell>
        </row>
        <row r="1354">
          <cell r="A1354" t="str">
            <v>21</v>
          </cell>
          <cell r="B1354" t="str">
            <v>D</v>
          </cell>
          <cell r="C1354" t="str">
            <v>R</v>
          </cell>
          <cell r="D1354" t="str">
            <v>I</v>
          </cell>
          <cell r="E1354" t="str">
            <v>BAT CULT</v>
          </cell>
          <cell r="F1354" t="str">
            <v>18CL011A</v>
          </cell>
          <cell r="G1354" t="str">
            <v>311</v>
          </cell>
          <cell r="H1354" t="str">
            <v>2135</v>
          </cell>
          <cell r="I1354" t="str">
            <v>21</v>
          </cell>
          <cell r="J1354" t="str">
            <v xml:space="preserve"> </v>
          </cell>
          <cell r="K1354" t="str">
            <v>BATI</v>
          </cell>
          <cell r="L1354" t="str">
            <v>2018</v>
          </cell>
          <cell r="M1354">
            <v>20000</v>
          </cell>
          <cell r="N1354">
            <v>0</v>
          </cell>
          <cell r="O1354">
            <v>0</v>
          </cell>
          <cell r="P1354">
            <v>12000</v>
          </cell>
          <cell r="Q1354">
            <v>-8000</v>
          </cell>
          <cell r="R1354">
            <v>0</v>
          </cell>
          <cell r="S1354">
            <v>9900.52</v>
          </cell>
          <cell r="T1354" t="str">
            <v>2018-BAT CULT-18CL011A-311-2135-21- -BATI</v>
          </cell>
        </row>
        <row r="1355">
          <cell r="A1355" t="str">
            <v>21</v>
          </cell>
          <cell r="B1355" t="str">
            <v>D</v>
          </cell>
          <cell r="C1355" t="str">
            <v>R</v>
          </cell>
          <cell r="D1355" t="str">
            <v>I</v>
          </cell>
          <cell r="E1355" t="str">
            <v>BAT CULT</v>
          </cell>
          <cell r="F1355" t="str">
            <v>18CL014</v>
          </cell>
          <cell r="G1355" t="str">
            <v>321</v>
          </cell>
          <cell r="H1355" t="str">
            <v>21318</v>
          </cell>
          <cell r="I1355" t="str">
            <v>21</v>
          </cell>
          <cell r="J1355" t="str">
            <v xml:space="preserve"> </v>
          </cell>
          <cell r="K1355" t="str">
            <v>BATI</v>
          </cell>
          <cell r="L1355" t="str">
            <v>2018</v>
          </cell>
          <cell r="M1355">
            <v>12000</v>
          </cell>
          <cell r="N1355">
            <v>0</v>
          </cell>
          <cell r="O1355">
            <v>0</v>
          </cell>
          <cell r="P1355">
            <v>12000</v>
          </cell>
          <cell r="Q1355">
            <v>0</v>
          </cell>
          <cell r="R1355">
            <v>0</v>
          </cell>
          <cell r="S1355">
            <v>0</v>
          </cell>
          <cell r="T1355" t="str">
            <v>2018-BAT CULT-18CL014-321-21318-21- -BATI</v>
          </cell>
        </row>
        <row r="1356">
          <cell r="A1356" t="str">
            <v>21</v>
          </cell>
          <cell r="B1356" t="str">
            <v>D</v>
          </cell>
          <cell r="C1356" t="str">
            <v>R</v>
          </cell>
          <cell r="D1356" t="str">
            <v>I</v>
          </cell>
          <cell r="E1356" t="str">
            <v>BAT CULT</v>
          </cell>
          <cell r="F1356" t="str">
            <v>18CL014C</v>
          </cell>
          <cell r="G1356" t="str">
            <v>321</v>
          </cell>
          <cell r="H1356" t="str">
            <v>21318</v>
          </cell>
          <cell r="I1356" t="str">
            <v>21</v>
          </cell>
          <cell r="J1356" t="str">
            <v xml:space="preserve"> </v>
          </cell>
          <cell r="K1356" t="str">
            <v>BATI</v>
          </cell>
          <cell r="L1356" t="str">
            <v>2018</v>
          </cell>
          <cell r="M1356">
            <v>25000</v>
          </cell>
          <cell r="N1356">
            <v>0</v>
          </cell>
          <cell r="O1356">
            <v>0</v>
          </cell>
          <cell r="P1356">
            <v>25000</v>
          </cell>
          <cell r="Q1356">
            <v>0</v>
          </cell>
          <cell r="R1356">
            <v>0</v>
          </cell>
          <cell r="S1356">
            <v>0</v>
          </cell>
          <cell r="T1356" t="str">
            <v>2018-BAT CULT-18CL014C-321-21318-21- -BATI</v>
          </cell>
        </row>
        <row r="1357">
          <cell r="A1357" t="str">
            <v>21</v>
          </cell>
          <cell r="B1357" t="str">
            <v>D</v>
          </cell>
          <cell r="C1357" t="str">
            <v>R</v>
          </cell>
          <cell r="D1357" t="str">
            <v>I</v>
          </cell>
          <cell r="E1357" t="str">
            <v>BAT CULT</v>
          </cell>
          <cell r="F1357" t="str">
            <v>18CL014D</v>
          </cell>
          <cell r="G1357" t="str">
            <v>321</v>
          </cell>
          <cell r="H1357" t="str">
            <v>21318</v>
          </cell>
          <cell r="I1357" t="str">
            <v>21</v>
          </cell>
          <cell r="J1357" t="str">
            <v xml:space="preserve"> </v>
          </cell>
          <cell r="K1357" t="str">
            <v>BATI</v>
          </cell>
          <cell r="L1357" t="str">
            <v>2018</v>
          </cell>
          <cell r="M1357">
            <v>6000</v>
          </cell>
          <cell r="N1357">
            <v>0</v>
          </cell>
          <cell r="O1357">
            <v>0</v>
          </cell>
          <cell r="P1357">
            <v>6000</v>
          </cell>
          <cell r="Q1357">
            <v>0</v>
          </cell>
          <cell r="R1357">
            <v>0</v>
          </cell>
          <cell r="S1357">
            <v>5260.32</v>
          </cell>
          <cell r="T1357" t="str">
            <v>2018-BAT CULT-18CL014D-321-21318-21- -BATI</v>
          </cell>
        </row>
        <row r="1358">
          <cell r="A1358" t="str">
            <v>21</v>
          </cell>
          <cell r="B1358" t="str">
            <v>D</v>
          </cell>
          <cell r="C1358" t="str">
            <v>R</v>
          </cell>
          <cell r="D1358" t="str">
            <v>I</v>
          </cell>
          <cell r="E1358" t="str">
            <v>BAT CULT</v>
          </cell>
          <cell r="F1358" t="str">
            <v>18CL017</v>
          </cell>
          <cell r="G1358" t="str">
            <v>321</v>
          </cell>
          <cell r="H1358" t="str">
            <v>2135</v>
          </cell>
          <cell r="I1358" t="str">
            <v>21</v>
          </cell>
          <cell r="J1358" t="str">
            <v xml:space="preserve"> </v>
          </cell>
          <cell r="K1358" t="str">
            <v>BATI</v>
          </cell>
          <cell r="L1358" t="str">
            <v>2018</v>
          </cell>
          <cell r="M1358">
            <v>12000</v>
          </cell>
          <cell r="N1358">
            <v>0</v>
          </cell>
          <cell r="O1358">
            <v>0</v>
          </cell>
          <cell r="P1358">
            <v>12000</v>
          </cell>
          <cell r="Q1358">
            <v>0</v>
          </cell>
          <cell r="R1358">
            <v>0</v>
          </cell>
          <cell r="S1358">
            <v>0</v>
          </cell>
          <cell r="T1358" t="str">
            <v>2018-BAT CULT-18CL017-321-2135-21- -BATI</v>
          </cell>
        </row>
        <row r="1359">
          <cell r="A1359" t="str">
            <v>21</v>
          </cell>
          <cell r="B1359" t="str">
            <v>D</v>
          </cell>
          <cell r="C1359" t="str">
            <v>R</v>
          </cell>
          <cell r="D1359" t="str">
            <v>I</v>
          </cell>
          <cell r="E1359" t="str">
            <v>BAT CULT</v>
          </cell>
          <cell r="F1359" t="str">
            <v>18CL018</v>
          </cell>
          <cell r="G1359" t="str">
            <v>321</v>
          </cell>
          <cell r="H1359" t="str">
            <v>21318</v>
          </cell>
          <cell r="I1359" t="str">
            <v>21</v>
          </cell>
          <cell r="J1359" t="str">
            <v xml:space="preserve"> </v>
          </cell>
          <cell r="K1359" t="str">
            <v>BATI</v>
          </cell>
          <cell r="L1359" t="str">
            <v>2018</v>
          </cell>
          <cell r="M1359">
            <v>10000</v>
          </cell>
          <cell r="N1359">
            <v>0</v>
          </cell>
          <cell r="O1359">
            <v>0</v>
          </cell>
          <cell r="P1359">
            <v>0</v>
          </cell>
          <cell r="Q1359">
            <v>-10000</v>
          </cell>
          <cell r="R1359">
            <v>0</v>
          </cell>
          <cell r="S1359">
            <v>0</v>
          </cell>
          <cell r="T1359" t="str">
            <v>2018-BAT CULT-18CL018-321-21318-21- -BATI</v>
          </cell>
        </row>
        <row r="1360">
          <cell r="A1360" t="str">
            <v>21</v>
          </cell>
          <cell r="B1360" t="str">
            <v>D</v>
          </cell>
          <cell r="C1360" t="str">
            <v>R</v>
          </cell>
          <cell r="D1360" t="str">
            <v>I</v>
          </cell>
          <cell r="E1360" t="str">
            <v>BAT CULT</v>
          </cell>
          <cell r="F1360" t="str">
            <v>18CL018</v>
          </cell>
          <cell r="G1360" t="str">
            <v>324</v>
          </cell>
          <cell r="H1360" t="str">
            <v>21318</v>
          </cell>
          <cell r="I1360" t="str">
            <v>21</v>
          </cell>
          <cell r="J1360" t="str">
            <v xml:space="preserve"> </v>
          </cell>
          <cell r="K1360" t="str">
            <v>BATI</v>
          </cell>
          <cell r="L1360" t="str">
            <v>2018</v>
          </cell>
          <cell r="M1360">
            <v>0</v>
          </cell>
          <cell r="N1360">
            <v>0</v>
          </cell>
          <cell r="O1360">
            <v>0</v>
          </cell>
          <cell r="P1360">
            <v>10000</v>
          </cell>
          <cell r="Q1360">
            <v>10000</v>
          </cell>
          <cell r="R1360">
            <v>0</v>
          </cell>
          <cell r="S1360">
            <v>10000</v>
          </cell>
          <cell r="T1360" t="str">
            <v>2018-BAT CULT-18CL018-324-21318-21- -BATI</v>
          </cell>
        </row>
        <row r="1361">
          <cell r="A1361" t="str">
            <v>21</v>
          </cell>
          <cell r="B1361" t="str">
            <v>D</v>
          </cell>
          <cell r="C1361" t="str">
            <v>R</v>
          </cell>
          <cell r="D1361" t="str">
            <v>I</v>
          </cell>
          <cell r="E1361" t="str">
            <v>BAT ECO</v>
          </cell>
          <cell r="F1361" t="str">
            <v>18EC002</v>
          </cell>
          <cell r="G1361" t="str">
            <v>020</v>
          </cell>
          <cell r="H1361" t="str">
            <v>21538</v>
          </cell>
          <cell r="I1361" t="str">
            <v>21</v>
          </cell>
          <cell r="J1361" t="str">
            <v xml:space="preserve"> </v>
          </cell>
          <cell r="K1361" t="str">
            <v>DPIM</v>
          </cell>
          <cell r="L1361" t="str">
            <v>2018</v>
          </cell>
          <cell r="M1361">
            <v>135000</v>
          </cell>
          <cell r="N1361">
            <v>0</v>
          </cell>
          <cell r="O1361">
            <v>0</v>
          </cell>
          <cell r="P1361">
            <v>105300</v>
          </cell>
          <cell r="Q1361">
            <v>-29700</v>
          </cell>
          <cell r="R1361">
            <v>0</v>
          </cell>
          <cell r="S1361">
            <v>27345.599999999999</v>
          </cell>
          <cell r="T1361" t="str">
            <v>2018-BAT ECO-18EC002-020-21538-21- -DPIM</v>
          </cell>
        </row>
        <row r="1362">
          <cell r="A1362" t="str">
            <v>21</v>
          </cell>
          <cell r="B1362" t="str">
            <v>D</v>
          </cell>
          <cell r="C1362" t="str">
            <v>R</v>
          </cell>
          <cell r="D1362" t="str">
            <v>I</v>
          </cell>
          <cell r="E1362" t="str">
            <v>BAT ECO</v>
          </cell>
          <cell r="F1362" t="str">
            <v>18EC002</v>
          </cell>
          <cell r="G1362" t="str">
            <v>212</v>
          </cell>
          <cell r="H1362" t="str">
            <v>21538</v>
          </cell>
          <cell r="I1362" t="str">
            <v>21</v>
          </cell>
          <cell r="J1362" t="str">
            <v xml:space="preserve"> </v>
          </cell>
          <cell r="K1362" t="str">
            <v>DPIM</v>
          </cell>
          <cell r="L1362" t="str">
            <v>2018</v>
          </cell>
          <cell r="M1362">
            <v>0</v>
          </cell>
          <cell r="N1362">
            <v>0</v>
          </cell>
          <cell r="O1362">
            <v>0</v>
          </cell>
          <cell r="P1362">
            <v>13200</v>
          </cell>
          <cell r="Q1362">
            <v>13200</v>
          </cell>
          <cell r="R1362">
            <v>0</v>
          </cell>
          <cell r="S1362">
            <v>18728.22</v>
          </cell>
          <cell r="T1362" t="str">
            <v>2018-BAT ECO-18EC002-212-21538-21- -DPIM</v>
          </cell>
        </row>
        <row r="1363">
          <cell r="A1363" t="str">
            <v>21</v>
          </cell>
          <cell r="B1363" t="str">
            <v>D</v>
          </cell>
          <cell r="C1363" t="str">
            <v>R</v>
          </cell>
          <cell r="D1363" t="str">
            <v>I</v>
          </cell>
          <cell r="E1363" t="str">
            <v>BAT ECO</v>
          </cell>
          <cell r="F1363" t="str">
            <v>18EC002</v>
          </cell>
          <cell r="G1363" t="str">
            <v>213</v>
          </cell>
          <cell r="H1363" t="str">
            <v>21538</v>
          </cell>
          <cell r="I1363" t="str">
            <v>21</v>
          </cell>
          <cell r="J1363" t="str">
            <v xml:space="preserve"> </v>
          </cell>
          <cell r="K1363" t="str">
            <v>DPIM</v>
          </cell>
          <cell r="L1363" t="str">
            <v>2018</v>
          </cell>
          <cell r="M1363">
            <v>0</v>
          </cell>
          <cell r="N1363">
            <v>0</v>
          </cell>
          <cell r="O1363">
            <v>0</v>
          </cell>
          <cell r="P1363">
            <v>10000</v>
          </cell>
          <cell r="Q1363">
            <v>10000</v>
          </cell>
          <cell r="R1363">
            <v>2953.14</v>
          </cell>
          <cell r="S1363">
            <v>5956.3</v>
          </cell>
          <cell r="T1363" t="str">
            <v>2018-BAT ECO-18EC002-213-21538-21- -DPIM</v>
          </cell>
        </row>
        <row r="1364">
          <cell r="A1364" t="str">
            <v>21</v>
          </cell>
          <cell r="B1364" t="str">
            <v>D</v>
          </cell>
          <cell r="C1364" t="str">
            <v>R</v>
          </cell>
          <cell r="D1364" t="str">
            <v>I</v>
          </cell>
          <cell r="E1364" t="str">
            <v>BAT ECO</v>
          </cell>
          <cell r="F1364" t="str">
            <v>18EC002</v>
          </cell>
          <cell r="G1364" t="str">
            <v>411</v>
          </cell>
          <cell r="H1364" t="str">
            <v>21538</v>
          </cell>
          <cell r="I1364" t="str">
            <v>21</v>
          </cell>
          <cell r="J1364" t="str">
            <v xml:space="preserve"> </v>
          </cell>
          <cell r="K1364" t="str">
            <v>DPIM</v>
          </cell>
          <cell r="L1364" t="str">
            <v>2018</v>
          </cell>
          <cell r="M1364">
            <v>0</v>
          </cell>
          <cell r="N1364">
            <v>0</v>
          </cell>
          <cell r="O1364">
            <v>0</v>
          </cell>
          <cell r="P1364">
            <v>0</v>
          </cell>
          <cell r="Q1364">
            <v>0</v>
          </cell>
          <cell r="R1364">
            <v>3871.63</v>
          </cell>
          <cell r="S1364">
            <v>13624.16</v>
          </cell>
          <cell r="T1364" t="str">
            <v>2018-BAT ECO-18EC002-411-21538-21- -DPIM</v>
          </cell>
        </row>
        <row r="1365">
          <cell r="A1365" t="str">
            <v>21</v>
          </cell>
          <cell r="B1365" t="str">
            <v>D</v>
          </cell>
          <cell r="C1365" t="str">
            <v>R</v>
          </cell>
          <cell r="D1365" t="str">
            <v>I</v>
          </cell>
          <cell r="E1365" t="str">
            <v>BAT ECO</v>
          </cell>
          <cell r="F1365" t="str">
            <v>18EC002</v>
          </cell>
          <cell r="G1365" t="str">
            <v>412</v>
          </cell>
          <cell r="H1365" t="str">
            <v>21538</v>
          </cell>
          <cell r="I1365" t="str">
            <v>21</v>
          </cell>
          <cell r="J1365" t="str">
            <v xml:space="preserve"> </v>
          </cell>
          <cell r="K1365" t="str">
            <v>DPIM</v>
          </cell>
          <cell r="L1365" t="str">
            <v>2018</v>
          </cell>
          <cell r="M1365">
            <v>0</v>
          </cell>
          <cell r="N1365">
            <v>0</v>
          </cell>
          <cell r="O1365">
            <v>0</v>
          </cell>
          <cell r="P1365">
            <v>2500</v>
          </cell>
          <cell r="Q1365">
            <v>2500</v>
          </cell>
          <cell r="R1365">
            <v>0</v>
          </cell>
          <cell r="S1365">
            <v>947.06</v>
          </cell>
          <cell r="T1365" t="str">
            <v>2018-BAT ECO-18EC002-412-21538-21- -DPIM</v>
          </cell>
        </row>
        <row r="1366">
          <cell r="A1366" t="str">
            <v>21</v>
          </cell>
          <cell r="B1366" t="str">
            <v>D</v>
          </cell>
          <cell r="C1366" t="str">
            <v>R</v>
          </cell>
          <cell r="D1366" t="str">
            <v>I</v>
          </cell>
          <cell r="E1366" t="str">
            <v>BAT ECO</v>
          </cell>
          <cell r="F1366" t="str">
            <v>18EC002</v>
          </cell>
          <cell r="G1366" t="str">
            <v>71</v>
          </cell>
          <cell r="H1366" t="str">
            <v>21538</v>
          </cell>
          <cell r="I1366" t="str">
            <v>21</v>
          </cell>
          <cell r="J1366" t="str">
            <v xml:space="preserve"> </v>
          </cell>
          <cell r="K1366" t="str">
            <v>DPIM</v>
          </cell>
          <cell r="L1366" t="str">
            <v>2018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7532.88</v>
          </cell>
          <cell r="S1366">
            <v>2022.6</v>
          </cell>
          <cell r="T1366" t="str">
            <v>2018-BAT ECO-18EC002-71-21538-21- -DPIM</v>
          </cell>
        </row>
        <row r="1367">
          <cell r="A1367" t="str">
            <v>21</v>
          </cell>
          <cell r="B1367" t="str">
            <v>D</v>
          </cell>
          <cell r="C1367" t="str">
            <v>R</v>
          </cell>
          <cell r="D1367" t="str">
            <v>I</v>
          </cell>
          <cell r="E1367" t="str">
            <v>BAT ECO</v>
          </cell>
          <cell r="F1367" t="str">
            <v>18EC003</v>
          </cell>
          <cell r="G1367" t="str">
            <v>020</v>
          </cell>
          <cell r="H1367" t="str">
            <v>21538</v>
          </cell>
          <cell r="I1367" t="str">
            <v>21</v>
          </cell>
          <cell r="J1367" t="str">
            <v xml:space="preserve"> </v>
          </cell>
          <cell r="K1367" t="str">
            <v>DPIM</v>
          </cell>
          <cell r="L1367" t="str">
            <v>2018</v>
          </cell>
          <cell r="M1367">
            <v>330000</v>
          </cell>
          <cell r="N1367">
            <v>0</v>
          </cell>
          <cell r="O1367">
            <v>0</v>
          </cell>
          <cell r="P1367">
            <v>22300</v>
          </cell>
          <cell r="Q1367">
            <v>-307700</v>
          </cell>
          <cell r="R1367">
            <v>0</v>
          </cell>
          <cell r="S1367">
            <v>0</v>
          </cell>
          <cell r="T1367" t="str">
            <v>2018-BAT ECO-18EC003-020-21538-21- -DPIM</v>
          </cell>
        </row>
        <row r="1368">
          <cell r="A1368" t="str">
            <v>21</v>
          </cell>
          <cell r="B1368" t="str">
            <v>D</v>
          </cell>
          <cell r="C1368" t="str">
            <v>R</v>
          </cell>
          <cell r="D1368" t="str">
            <v>I</v>
          </cell>
          <cell r="E1368" t="str">
            <v>BAT ECO</v>
          </cell>
          <cell r="F1368" t="str">
            <v>18EC003</v>
          </cell>
          <cell r="G1368" t="str">
            <v>211</v>
          </cell>
          <cell r="H1368" t="str">
            <v>21538</v>
          </cell>
          <cell r="I1368" t="str">
            <v>21</v>
          </cell>
          <cell r="J1368" t="str">
            <v xml:space="preserve"> </v>
          </cell>
          <cell r="K1368" t="str">
            <v>DPIM</v>
          </cell>
          <cell r="L1368" t="str">
            <v>2018</v>
          </cell>
          <cell r="M1368">
            <v>0</v>
          </cell>
          <cell r="N1368">
            <v>0</v>
          </cell>
          <cell r="O1368">
            <v>0</v>
          </cell>
          <cell r="P1368">
            <v>83214</v>
          </cell>
          <cell r="Q1368">
            <v>83214</v>
          </cell>
          <cell r="R1368">
            <v>0</v>
          </cell>
          <cell r="S1368">
            <v>83157.740000000005</v>
          </cell>
          <cell r="T1368" t="str">
            <v>2018-BAT ECO-18EC003-211-21538-21- -DPIM</v>
          </cell>
        </row>
        <row r="1369">
          <cell r="A1369" t="str">
            <v>21</v>
          </cell>
          <cell r="B1369" t="str">
            <v>D</v>
          </cell>
          <cell r="C1369" t="str">
            <v>R</v>
          </cell>
          <cell r="D1369" t="str">
            <v>I</v>
          </cell>
          <cell r="E1369" t="str">
            <v>BAT ECO</v>
          </cell>
          <cell r="F1369" t="str">
            <v>18EC003</v>
          </cell>
          <cell r="G1369" t="str">
            <v>212</v>
          </cell>
          <cell r="H1369" t="str">
            <v>21538</v>
          </cell>
          <cell r="I1369" t="str">
            <v>21</v>
          </cell>
          <cell r="J1369" t="str">
            <v xml:space="preserve"> </v>
          </cell>
          <cell r="K1369" t="str">
            <v>DPIM</v>
          </cell>
          <cell r="L1369" t="str">
            <v>2018</v>
          </cell>
          <cell r="M1369">
            <v>0</v>
          </cell>
          <cell r="N1369">
            <v>0</v>
          </cell>
          <cell r="O1369">
            <v>0</v>
          </cell>
          <cell r="P1369">
            <v>166286</v>
          </cell>
          <cell r="Q1369">
            <v>166286</v>
          </cell>
          <cell r="R1369">
            <v>0</v>
          </cell>
          <cell r="S1369">
            <v>142657.07</v>
          </cell>
          <cell r="T1369" t="str">
            <v>2018-BAT ECO-18EC003-212-21538-21- -DPIM</v>
          </cell>
        </row>
        <row r="1370">
          <cell r="A1370" t="str">
            <v>21</v>
          </cell>
          <cell r="B1370" t="str">
            <v>D</v>
          </cell>
          <cell r="C1370" t="str">
            <v>R</v>
          </cell>
          <cell r="D1370" t="str">
            <v>I</v>
          </cell>
          <cell r="E1370" t="str">
            <v>BAT ECO</v>
          </cell>
          <cell r="F1370" t="str">
            <v>18EC003</v>
          </cell>
          <cell r="G1370" t="str">
            <v>213</v>
          </cell>
          <cell r="H1370" t="str">
            <v>21538</v>
          </cell>
          <cell r="I1370" t="str">
            <v>21</v>
          </cell>
          <cell r="J1370" t="str">
            <v xml:space="preserve"> </v>
          </cell>
          <cell r="K1370" t="str">
            <v>DPIM</v>
          </cell>
          <cell r="L1370" t="str">
            <v>2018</v>
          </cell>
          <cell r="M1370">
            <v>0</v>
          </cell>
          <cell r="N1370">
            <v>0</v>
          </cell>
          <cell r="O1370">
            <v>0</v>
          </cell>
          <cell r="P1370">
            <v>4000</v>
          </cell>
          <cell r="Q1370">
            <v>4000</v>
          </cell>
          <cell r="R1370">
            <v>0</v>
          </cell>
          <cell r="S1370">
            <v>3609.24</v>
          </cell>
          <cell r="T1370" t="str">
            <v>2018-BAT ECO-18EC003-213-21538-21- -DPIM</v>
          </cell>
        </row>
        <row r="1371">
          <cell r="A1371" t="str">
            <v>21</v>
          </cell>
          <cell r="B1371" t="str">
            <v>D</v>
          </cell>
          <cell r="C1371" t="str">
            <v>R</v>
          </cell>
          <cell r="D1371" t="str">
            <v>I</v>
          </cell>
          <cell r="E1371" t="str">
            <v>BAT ECO</v>
          </cell>
          <cell r="F1371" t="str">
            <v>18EC003</v>
          </cell>
          <cell r="G1371" t="str">
            <v>322</v>
          </cell>
          <cell r="H1371" t="str">
            <v>21538</v>
          </cell>
          <cell r="I1371" t="str">
            <v>21</v>
          </cell>
          <cell r="J1371" t="str">
            <v xml:space="preserve"> </v>
          </cell>
          <cell r="K1371" t="str">
            <v>DPIM</v>
          </cell>
          <cell r="L1371" t="str">
            <v>2018</v>
          </cell>
          <cell r="M1371">
            <v>0</v>
          </cell>
          <cell r="N1371">
            <v>0</v>
          </cell>
          <cell r="O1371">
            <v>0</v>
          </cell>
          <cell r="P1371">
            <v>2200</v>
          </cell>
          <cell r="Q1371">
            <v>2200</v>
          </cell>
          <cell r="R1371">
            <v>0</v>
          </cell>
          <cell r="S1371">
            <v>2020.72</v>
          </cell>
          <cell r="T1371" t="str">
            <v>2018-BAT ECO-18EC003-322-21538-21- -DPIM</v>
          </cell>
        </row>
        <row r="1372">
          <cell r="A1372" t="str">
            <v>21</v>
          </cell>
          <cell r="B1372" t="str">
            <v>D</v>
          </cell>
          <cell r="C1372" t="str">
            <v>R</v>
          </cell>
          <cell r="D1372" t="str">
            <v>I</v>
          </cell>
          <cell r="E1372" t="str">
            <v>BAT ECO</v>
          </cell>
          <cell r="F1372" t="str">
            <v>18EC003</v>
          </cell>
          <cell r="G1372" t="str">
            <v>412</v>
          </cell>
          <cell r="H1372" t="str">
            <v>21538</v>
          </cell>
          <cell r="I1372" t="str">
            <v>21</v>
          </cell>
          <cell r="J1372" t="str">
            <v xml:space="preserve"> </v>
          </cell>
          <cell r="K1372" t="str">
            <v>DPIM</v>
          </cell>
          <cell r="L1372" t="str">
            <v>2018</v>
          </cell>
          <cell r="M1372">
            <v>0</v>
          </cell>
          <cell r="N1372">
            <v>0</v>
          </cell>
          <cell r="O1372">
            <v>0</v>
          </cell>
          <cell r="P1372">
            <v>30500</v>
          </cell>
          <cell r="Q1372">
            <v>30500</v>
          </cell>
          <cell r="R1372">
            <v>0</v>
          </cell>
          <cell r="S1372">
            <v>25235.21</v>
          </cell>
          <cell r="T1372" t="str">
            <v>2018-BAT ECO-18EC003-412-21538-21- -DPIM</v>
          </cell>
        </row>
        <row r="1373">
          <cell r="A1373" t="str">
            <v>21</v>
          </cell>
          <cell r="B1373" t="str">
            <v>D</v>
          </cell>
          <cell r="C1373" t="str">
            <v>R</v>
          </cell>
          <cell r="D1373" t="str">
            <v>I</v>
          </cell>
          <cell r="E1373" t="str">
            <v>BAT ECO</v>
          </cell>
          <cell r="F1373" t="str">
            <v>18EC003</v>
          </cell>
          <cell r="G1373" t="str">
            <v>422</v>
          </cell>
          <cell r="H1373" t="str">
            <v>21538</v>
          </cell>
          <cell r="I1373" t="str">
            <v>21</v>
          </cell>
          <cell r="J1373" t="str">
            <v xml:space="preserve"> </v>
          </cell>
          <cell r="K1373" t="str">
            <v>DPIM</v>
          </cell>
          <cell r="L1373" t="str">
            <v>2018</v>
          </cell>
          <cell r="M1373">
            <v>0</v>
          </cell>
          <cell r="N1373">
            <v>0</v>
          </cell>
          <cell r="O1373">
            <v>0</v>
          </cell>
          <cell r="P1373">
            <v>25500</v>
          </cell>
          <cell r="Q1373">
            <v>25500</v>
          </cell>
          <cell r="R1373">
            <v>5500</v>
          </cell>
          <cell r="S1373">
            <v>40252.480000000003</v>
          </cell>
          <cell r="T1373" t="str">
            <v>2018-BAT ECO-18EC003-422-21538-21- -DPIM</v>
          </cell>
        </row>
        <row r="1374">
          <cell r="A1374" t="str">
            <v>21</v>
          </cell>
          <cell r="B1374" t="str">
            <v>D</v>
          </cell>
          <cell r="C1374" t="str">
            <v>R</v>
          </cell>
          <cell r="D1374" t="str">
            <v>I</v>
          </cell>
          <cell r="E1374" t="str">
            <v>BAT ECO</v>
          </cell>
          <cell r="F1374" t="str">
            <v>18EC004</v>
          </cell>
          <cell r="G1374" t="str">
            <v>020</v>
          </cell>
          <cell r="H1374" t="str">
            <v>21538</v>
          </cell>
          <cell r="I1374" t="str">
            <v>21</v>
          </cell>
          <cell r="J1374" t="str">
            <v xml:space="preserve"> </v>
          </cell>
          <cell r="K1374" t="str">
            <v>BATI</v>
          </cell>
          <cell r="L1374" t="str">
            <v>2018</v>
          </cell>
          <cell r="M1374">
            <v>25000</v>
          </cell>
          <cell r="N1374">
            <v>0</v>
          </cell>
          <cell r="O1374">
            <v>0</v>
          </cell>
          <cell r="P1374">
            <v>10000</v>
          </cell>
          <cell r="Q1374">
            <v>-15000</v>
          </cell>
          <cell r="R1374">
            <v>0</v>
          </cell>
          <cell r="S1374">
            <v>0</v>
          </cell>
          <cell r="T1374" t="str">
            <v>2018-BAT ECO-18EC004-020-21538-21- -BATI</v>
          </cell>
        </row>
        <row r="1375">
          <cell r="A1375" t="str">
            <v>21</v>
          </cell>
          <cell r="B1375" t="str">
            <v>D</v>
          </cell>
          <cell r="C1375" t="str">
            <v>R</v>
          </cell>
          <cell r="D1375" t="str">
            <v>I</v>
          </cell>
          <cell r="E1375" t="str">
            <v>BAT ECO</v>
          </cell>
          <cell r="F1375" t="str">
            <v>18EC004</v>
          </cell>
          <cell r="G1375" t="str">
            <v>211</v>
          </cell>
          <cell r="H1375" t="str">
            <v>21538</v>
          </cell>
          <cell r="I1375" t="str">
            <v>21</v>
          </cell>
          <cell r="J1375" t="str">
            <v xml:space="preserve"> </v>
          </cell>
          <cell r="K1375" t="str">
            <v>BATI</v>
          </cell>
          <cell r="L1375" t="str">
            <v>2018</v>
          </cell>
          <cell r="M1375">
            <v>0</v>
          </cell>
          <cell r="N1375">
            <v>0</v>
          </cell>
          <cell r="O1375">
            <v>0</v>
          </cell>
          <cell r="P1375">
            <v>7200</v>
          </cell>
          <cell r="Q1375">
            <v>7200</v>
          </cell>
          <cell r="R1375">
            <v>0</v>
          </cell>
          <cell r="S1375">
            <v>7189.98</v>
          </cell>
          <cell r="T1375" t="str">
            <v>2018-BAT ECO-18EC004-211-21538-21- -BATI</v>
          </cell>
        </row>
        <row r="1376">
          <cell r="A1376" t="str">
            <v>21</v>
          </cell>
          <cell r="B1376" t="str">
            <v>D</v>
          </cell>
          <cell r="C1376" t="str">
            <v>R</v>
          </cell>
          <cell r="D1376" t="str">
            <v>I</v>
          </cell>
          <cell r="E1376" t="str">
            <v>BAT ECO</v>
          </cell>
          <cell r="F1376" t="str">
            <v>18EC004</v>
          </cell>
          <cell r="G1376" t="str">
            <v>212</v>
          </cell>
          <cell r="H1376" t="str">
            <v>21538</v>
          </cell>
          <cell r="I1376" t="str">
            <v>21</v>
          </cell>
          <cell r="J1376" t="str">
            <v xml:space="preserve"> </v>
          </cell>
          <cell r="K1376" t="str">
            <v>BATI</v>
          </cell>
          <cell r="L1376" t="str">
            <v>2018</v>
          </cell>
          <cell r="M1376">
            <v>0</v>
          </cell>
          <cell r="N1376">
            <v>0</v>
          </cell>
          <cell r="O1376">
            <v>0</v>
          </cell>
          <cell r="P1376">
            <v>7800</v>
          </cell>
          <cell r="Q1376">
            <v>7800</v>
          </cell>
          <cell r="R1376">
            <v>0</v>
          </cell>
          <cell r="S1376">
            <v>6961.2</v>
          </cell>
          <cell r="T1376" t="str">
            <v>2018-BAT ECO-18EC004-212-21538-21- -BATI</v>
          </cell>
        </row>
        <row r="1377">
          <cell r="A1377" t="str">
            <v>21</v>
          </cell>
          <cell r="B1377" t="str">
            <v>D</v>
          </cell>
          <cell r="C1377" t="str">
            <v>R</v>
          </cell>
          <cell r="D1377" t="str">
            <v>I</v>
          </cell>
          <cell r="E1377" t="str">
            <v>BAT LOC</v>
          </cell>
          <cell r="F1377" t="str">
            <v>18LO001</v>
          </cell>
          <cell r="G1377" t="str">
            <v>71</v>
          </cell>
          <cell r="H1377" t="str">
            <v>2132</v>
          </cell>
          <cell r="I1377" t="str">
            <v>21</v>
          </cell>
          <cell r="J1377" t="str">
            <v xml:space="preserve"> </v>
          </cell>
          <cell r="K1377" t="str">
            <v>BATI</v>
          </cell>
          <cell r="L1377" t="str">
            <v>2018</v>
          </cell>
          <cell r="M1377">
            <v>50000</v>
          </cell>
          <cell r="N1377">
            <v>0</v>
          </cell>
          <cell r="O1377">
            <v>0</v>
          </cell>
          <cell r="P1377">
            <v>50000</v>
          </cell>
          <cell r="Q1377">
            <v>0</v>
          </cell>
          <cell r="R1377">
            <v>15620.6</v>
          </cell>
          <cell r="S1377">
            <v>34590.78</v>
          </cell>
          <cell r="T1377" t="str">
            <v>2018-BAT LOC-18LO001-71-2132-21- -BATI</v>
          </cell>
        </row>
        <row r="1378">
          <cell r="A1378" t="str">
            <v>21</v>
          </cell>
          <cell r="B1378" t="str">
            <v>D</v>
          </cell>
          <cell r="C1378" t="str">
            <v>R</v>
          </cell>
          <cell r="D1378" t="str">
            <v>I</v>
          </cell>
          <cell r="E1378" t="str">
            <v>BAT LOC</v>
          </cell>
          <cell r="F1378" t="str">
            <v>18LO002</v>
          </cell>
          <cell r="G1378" t="str">
            <v>71</v>
          </cell>
          <cell r="H1378" t="str">
            <v>2132</v>
          </cell>
          <cell r="I1378" t="str">
            <v>21</v>
          </cell>
          <cell r="J1378" t="str">
            <v xml:space="preserve"> </v>
          </cell>
          <cell r="K1378" t="str">
            <v>BATI</v>
          </cell>
          <cell r="L1378" t="str">
            <v>2018</v>
          </cell>
          <cell r="M1378">
            <v>10000</v>
          </cell>
          <cell r="N1378">
            <v>-10000</v>
          </cell>
          <cell r="O1378">
            <v>0</v>
          </cell>
          <cell r="P1378">
            <v>0</v>
          </cell>
          <cell r="Q1378">
            <v>0</v>
          </cell>
          <cell r="R1378">
            <v>0</v>
          </cell>
          <cell r="S1378">
            <v>0</v>
          </cell>
          <cell r="T1378" t="str">
            <v>2018-BAT LOC-18LO002-71-2132-21- -BATI</v>
          </cell>
        </row>
        <row r="1379">
          <cell r="A1379" t="str">
            <v>21</v>
          </cell>
          <cell r="B1379" t="str">
            <v>D</v>
          </cell>
          <cell r="C1379" t="str">
            <v>R</v>
          </cell>
          <cell r="D1379" t="str">
            <v>I</v>
          </cell>
          <cell r="E1379" t="str">
            <v>BAT LOC</v>
          </cell>
          <cell r="F1379" t="str">
            <v>18LO003</v>
          </cell>
          <cell r="G1379" t="str">
            <v>71</v>
          </cell>
          <cell r="H1379" t="str">
            <v>2132</v>
          </cell>
          <cell r="I1379" t="str">
            <v>21</v>
          </cell>
          <cell r="J1379" t="str">
            <v xml:space="preserve"> </v>
          </cell>
          <cell r="K1379" t="str">
            <v>BATI</v>
          </cell>
          <cell r="L1379" t="str">
            <v>2018</v>
          </cell>
          <cell r="M1379">
            <v>10000</v>
          </cell>
          <cell r="N1379">
            <v>0</v>
          </cell>
          <cell r="O1379">
            <v>0</v>
          </cell>
          <cell r="P1379">
            <v>10000</v>
          </cell>
          <cell r="Q1379">
            <v>0</v>
          </cell>
          <cell r="R1379">
            <v>0</v>
          </cell>
          <cell r="S1379">
            <v>0</v>
          </cell>
          <cell r="T1379" t="str">
            <v>2018-BAT LOC-18LO003-71-2132-21- -BATI</v>
          </cell>
        </row>
        <row r="1380">
          <cell r="A1380" t="str">
            <v>21</v>
          </cell>
          <cell r="B1380" t="str">
            <v>D</v>
          </cell>
          <cell r="C1380" t="str">
            <v>R</v>
          </cell>
          <cell r="D1380" t="str">
            <v>I</v>
          </cell>
          <cell r="E1380" t="str">
            <v>BAT LOC</v>
          </cell>
          <cell r="F1380" t="str">
            <v>18LO004</v>
          </cell>
          <cell r="G1380" t="str">
            <v>71</v>
          </cell>
          <cell r="H1380" t="str">
            <v>2132</v>
          </cell>
          <cell r="I1380" t="str">
            <v>21</v>
          </cell>
          <cell r="J1380" t="str">
            <v xml:space="preserve"> </v>
          </cell>
          <cell r="K1380" t="str">
            <v>BATI</v>
          </cell>
          <cell r="L1380" t="str">
            <v>2018</v>
          </cell>
          <cell r="M1380">
            <v>16000</v>
          </cell>
          <cell r="N1380">
            <v>0</v>
          </cell>
          <cell r="O1380">
            <v>0</v>
          </cell>
          <cell r="P1380">
            <v>16000</v>
          </cell>
          <cell r="Q1380">
            <v>0</v>
          </cell>
          <cell r="R1380">
            <v>0</v>
          </cell>
          <cell r="S1380">
            <v>14772</v>
          </cell>
          <cell r="T1380" t="str">
            <v>2018-BAT LOC-18LO004-71-2132-21- -BATI</v>
          </cell>
        </row>
        <row r="1381">
          <cell r="A1381" t="str">
            <v>21</v>
          </cell>
          <cell r="B1381" t="str">
            <v>D</v>
          </cell>
          <cell r="C1381" t="str">
            <v>R</v>
          </cell>
          <cell r="D1381" t="str">
            <v>I</v>
          </cell>
          <cell r="E1381" t="str">
            <v>BAT LOC</v>
          </cell>
          <cell r="F1381" t="str">
            <v>18LO005</v>
          </cell>
          <cell r="G1381" t="str">
            <v>71</v>
          </cell>
          <cell r="H1381" t="str">
            <v>2132</v>
          </cell>
          <cell r="I1381" t="str">
            <v>21</v>
          </cell>
          <cell r="J1381" t="str">
            <v xml:space="preserve"> </v>
          </cell>
          <cell r="K1381" t="str">
            <v>BATI</v>
          </cell>
          <cell r="L1381" t="str">
            <v>2018</v>
          </cell>
          <cell r="M1381">
            <v>25000</v>
          </cell>
          <cell r="N1381">
            <v>25000</v>
          </cell>
          <cell r="O1381">
            <v>0</v>
          </cell>
          <cell r="P1381">
            <v>50000</v>
          </cell>
          <cell r="Q1381">
            <v>0</v>
          </cell>
          <cell r="R1381">
            <v>0</v>
          </cell>
          <cell r="S1381">
            <v>50395</v>
          </cell>
          <cell r="T1381" t="str">
            <v>2018-BAT LOC-18LO005-71-2132-21- -BATI</v>
          </cell>
        </row>
        <row r="1382">
          <cell r="A1382" t="str">
            <v>21</v>
          </cell>
          <cell r="B1382" t="str">
            <v>D</v>
          </cell>
          <cell r="C1382" t="str">
            <v>R</v>
          </cell>
          <cell r="D1382" t="str">
            <v>I</v>
          </cell>
          <cell r="E1382" t="str">
            <v>BAT LOC</v>
          </cell>
          <cell r="F1382" t="str">
            <v>18LO006</v>
          </cell>
          <cell r="G1382" t="str">
            <v>71</v>
          </cell>
          <cell r="H1382" t="str">
            <v>2132</v>
          </cell>
          <cell r="I1382" t="str">
            <v>21</v>
          </cell>
          <cell r="J1382" t="str">
            <v xml:space="preserve"> </v>
          </cell>
          <cell r="K1382" t="str">
            <v>BATI</v>
          </cell>
          <cell r="L1382" t="str">
            <v>2018</v>
          </cell>
          <cell r="M1382">
            <v>10000</v>
          </cell>
          <cell r="N1382">
            <v>8000</v>
          </cell>
          <cell r="O1382">
            <v>0</v>
          </cell>
          <cell r="P1382">
            <v>18000</v>
          </cell>
          <cell r="Q1382">
            <v>0</v>
          </cell>
          <cell r="R1382">
            <v>0</v>
          </cell>
          <cell r="S1382">
            <v>368.64</v>
          </cell>
          <cell r="T1382" t="str">
            <v>2018-BAT LOC-18LO006-71-2132-21- -BATI</v>
          </cell>
        </row>
        <row r="1383">
          <cell r="A1383" t="str">
            <v>21</v>
          </cell>
          <cell r="B1383" t="str">
            <v>D</v>
          </cell>
          <cell r="C1383" t="str">
            <v>R</v>
          </cell>
          <cell r="D1383" t="str">
            <v>I</v>
          </cell>
          <cell r="E1383" t="str">
            <v>BAT S-CULT</v>
          </cell>
          <cell r="F1383" t="str">
            <v>17CL001</v>
          </cell>
          <cell r="G1383" t="str">
            <v>324</v>
          </cell>
          <cell r="H1383" t="str">
            <v>2188</v>
          </cell>
          <cell r="I1383" t="str">
            <v>21</v>
          </cell>
          <cell r="J1383" t="str">
            <v xml:space="preserve"> </v>
          </cell>
          <cell r="K1383" t="str">
            <v>BATI</v>
          </cell>
          <cell r="L1383" t="str">
            <v>2017</v>
          </cell>
          <cell r="M1383">
            <v>22500</v>
          </cell>
          <cell r="N1383">
            <v>0</v>
          </cell>
          <cell r="O1383">
            <v>0</v>
          </cell>
          <cell r="P1383">
            <v>22500</v>
          </cell>
          <cell r="Q1383">
            <v>0</v>
          </cell>
          <cell r="R1383">
            <v>0</v>
          </cell>
          <cell r="S1383">
            <v>0</v>
          </cell>
          <cell r="T1383" t="str">
            <v>2018-BAT S-CULT-17CL001-324-2188-21- -BATI</v>
          </cell>
        </row>
        <row r="1384">
          <cell r="A1384" t="str">
            <v>21</v>
          </cell>
          <cell r="B1384" t="str">
            <v>D</v>
          </cell>
          <cell r="C1384" t="str">
            <v>R</v>
          </cell>
          <cell r="D1384" t="str">
            <v>I</v>
          </cell>
          <cell r="E1384" t="str">
            <v>BAT S-CULT</v>
          </cell>
          <cell r="F1384" t="str">
            <v>17CL001</v>
          </cell>
          <cell r="G1384" t="str">
            <v>324</v>
          </cell>
          <cell r="H1384" t="str">
            <v>2188</v>
          </cell>
          <cell r="I1384" t="str">
            <v>21</v>
          </cell>
          <cell r="J1384" t="str">
            <v xml:space="preserve"> </v>
          </cell>
          <cell r="K1384" t="str">
            <v>BATI</v>
          </cell>
          <cell r="L1384" t="str">
            <v>2018</v>
          </cell>
          <cell r="M1384">
            <v>0</v>
          </cell>
          <cell r="N1384">
            <v>0</v>
          </cell>
          <cell r="O1384">
            <v>0</v>
          </cell>
          <cell r="P1384">
            <v>0</v>
          </cell>
          <cell r="Q1384">
            <v>0</v>
          </cell>
          <cell r="R1384">
            <v>2282.33</v>
          </cell>
          <cell r="S1384">
            <v>0</v>
          </cell>
          <cell r="T1384" t="str">
            <v>2018-BAT S-CULT-17CL001-324-2188-21- -BATI</v>
          </cell>
        </row>
        <row r="1385">
          <cell r="A1385" t="str">
            <v>21</v>
          </cell>
          <cell r="B1385" t="str">
            <v>D</v>
          </cell>
          <cell r="C1385" t="str">
            <v>R</v>
          </cell>
          <cell r="D1385" t="str">
            <v>I</v>
          </cell>
          <cell r="E1385" t="str">
            <v>BAT S-CULT</v>
          </cell>
          <cell r="F1385" t="str">
            <v>17CL001</v>
          </cell>
          <cell r="G1385" t="str">
            <v>324</v>
          </cell>
          <cell r="H1385" t="str">
            <v>2188</v>
          </cell>
          <cell r="I1385" t="str">
            <v>21</v>
          </cell>
          <cell r="J1385" t="str">
            <v xml:space="preserve"> </v>
          </cell>
          <cell r="K1385" t="str">
            <v>CEL</v>
          </cell>
          <cell r="L1385" t="str">
            <v>2017</v>
          </cell>
          <cell r="M1385">
            <v>0</v>
          </cell>
          <cell r="N1385">
            <v>77620</v>
          </cell>
          <cell r="O1385">
            <v>0</v>
          </cell>
          <cell r="P1385">
            <v>77620</v>
          </cell>
          <cell r="Q1385">
            <v>0</v>
          </cell>
          <cell r="R1385">
            <v>73357.490000000005</v>
          </cell>
          <cell r="S1385">
            <v>0</v>
          </cell>
          <cell r="T1385" t="str">
            <v>2018-BAT S-CULT-17CL001-324-2188-21- -CEL</v>
          </cell>
        </row>
        <row r="1386">
          <cell r="A1386" t="str">
            <v>21</v>
          </cell>
          <cell r="B1386" t="str">
            <v>D</v>
          </cell>
          <cell r="C1386" t="str">
            <v>R</v>
          </cell>
          <cell r="D1386" t="str">
            <v>I</v>
          </cell>
          <cell r="E1386" t="str">
            <v>BAT S-CULT</v>
          </cell>
          <cell r="F1386" t="str">
            <v>17CL001</v>
          </cell>
          <cell r="G1386" t="str">
            <v>324</v>
          </cell>
          <cell r="H1386" t="str">
            <v>2188</v>
          </cell>
          <cell r="I1386" t="str">
            <v>21</v>
          </cell>
          <cell r="J1386" t="str">
            <v xml:space="preserve"> </v>
          </cell>
          <cell r="K1386" t="str">
            <v>CEL</v>
          </cell>
          <cell r="L1386" t="str">
            <v>2018</v>
          </cell>
          <cell r="M1386">
            <v>0</v>
          </cell>
          <cell r="N1386">
            <v>0</v>
          </cell>
          <cell r="O1386">
            <v>2192.81</v>
          </cell>
          <cell r="P1386">
            <v>2192.81</v>
          </cell>
          <cell r="Q1386">
            <v>0</v>
          </cell>
          <cell r="R1386">
            <v>2242.79</v>
          </cell>
          <cell r="S1386">
            <v>0</v>
          </cell>
          <cell r="T1386" t="str">
            <v>2018-BAT S-CULT-17CL001-324-2188-21- -CEL</v>
          </cell>
        </row>
        <row r="1387">
          <cell r="A1387" t="str">
            <v>21</v>
          </cell>
          <cell r="B1387" t="str">
            <v>D</v>
          </cell>
          <cell r="C1387" t="str">
            <v>R</v>
          </cell>
          <cell r="D1387" t="str">
            <v>I</v>
          </cell>
          <cell r="E1387" t="str">
            <v>BAT S-CULT</v>
          </cell>
          <cell r="F1387" t="str">
            <v>17CL003</v>
          </cell>
          <cell r="G1387" t="str">
            <v>313</v>
          </cell>
          <cell r="H1387" t="str">
            <v>2188</v>
          </cell>
          <cell r="I1387" t="str">
            <v>21</v>
          </cell>
          <cell r="J1387" t="str">
            <v xml:space="preserve"> </v>
          </cell>
          <cell r="K1387" t="str">
            <v>BATI</v>
          </cell>
          <cell r="L1387" t="str">
            <v>2017</v>
          </cell>
          <cell r="M1387">
            <v>0</v>
          </cell>
          <cell r="N1387">
            <v>0</v>
          </cell>
          <cell r="O1387">
            <v>0</v>
          </cell>
          <cell r="P1387">
            <v>0</v>
          </cell>
          <cell r="Q1387">
            <v>0</v>
          </cell>
          <cell r="R1387">
            <v>263.16000000000003</v>
          </cell>
          <cell r="S1387">
            <v>0</v>
          </cell>
          <cell r="T1387" t="str">
            <v>2018-BAT S-CULT-17CL003-313-2188-21- -BATI</v>
          </cell>
        </row>
        <row r="1388">
          <cell r="A1388" t="str">
            <v>21</v>
          </cell>
          <cell r="B1388" t="str">
            <v>D</v>
          </cell>
          <cell r="C1388" t="str">
            <v>R</v>
          </cell>
          <cell r="D1388" t="str">
            <v>I</v>
          </cell>
          <cell r="E1388" t="str">
            <v>BAT S-CULT</v>
          </cell>
          <cell r="F1388" t="str">
            <v>17CL023</v>
          </cell>
          <cell r="G1388" t="str">
            <v>322</v>
          </cell>
          <cell r="H1388" t="str">
            <v>21318</v>
          </cell>
          <cell r="I1388" t="str">
            <v>21</v>
          </cell>
          <cell r="J1388" t="str">
            <v xml:space="preserve"> </v>
          </cell>
          <cell r="K1388" t="str">
            <v>FONC</v>
          </cell>
          <cell r="L1388" t="str">
            <v>2017</v>
          </cell>
          <cell r="M1388">
            <v>0</v>
          </cell>
          <cell r="N1388">
            <v>1</v>
          </cell>
          <cell r="O1388">
            <v>0</v>
          </cell>
          <cell r="P1388">
            <v>1</v>
          </cell>
          <cell r="Q1388">
            <v>0</v>
          </cell>
          <cell r="R1388">
            <v>28065.52</v>
          </cell>
          <cell r="S1388">
            <v>0</v>
          </cell>
          <cell r="T1388" t="str">
            <v>2018-BAT S-CULT-17CL023-322-21318-21- -FONC</v>
          </cell>
        </row>
        <row r="1389">
          <cell r="A1389" t="str">
            <v>21</v>
          </cell>
          <cell r="B1389" t="str">
            <v>D</v>
          </cell>
          <cell r="C1389" t="str">
            <v>R</v>
          </cell>
          <cell r="D1389" t="str">
            <v>I</v>
          </cell>
          <cell r="E1389" t="str">
            <v>BAT S-CULT</v>
          </cell>
          <cell r="F1389" t="str">
            <v>18CL019</v>
          </cell>
          <cell r="G1389" t="str">
            <v>422</v>
          </cell>
          <cell r="H1389" t="str">
            <v>21318</v>
          </cell>
          <cell r="I1389" t="str">
            <v>21</v>
          </cell>
          <cell r="J1389" t="str">
            <v xml:space="preserve"> </v>
          </cell>
          <cell r="K1389" t="str">
            <v>BATI</v>
          </cell>
          <cell r="L1389" t="str">
            <v>2018</v>
          </cell>
          <cell r="M1389">
            <v>20000</v>
          </cell>
          <cell r="N1389">
            <v>0</v>
          </cell>
          <cell r="O1389">
            <v>0</v>
          </cell>
          <cell r="P1389">
            <v>20000</v>
          </cell>
          <cell r="Q1389">
            <v>0</v>
          </cell>
          <cell r="R1389">
            <v>0</v>
          </cell>
          <cell r="S1389">
            <v>2621.52</v>
          </cell>
          <cell r="T1389" t="str">
            <v>2018-BAT S-CULT-18CL019-422-21318-21- -BATI</v>
          </cell>
        </row>
        <row r="1390">
          <cell r="A1390" t="str">
            <v>21</v>
          </cell>
          <cell r="B1390" t="str">
            <v>D</v>
          </cell>
          <cell r="C1390" t="str">
            <v>R</v>
          </cell>
          <cell r="D1390" t="str">
            <v>I</v>
          </cell>
          <cell r="E1390" t="str">
            <v>BAT S-CULT</v>
          </cell>
          <cell r="F1390" t="str">
            <v>18CL020</v>
          </cell>
          <cell r="G1390" t="str">
            <v>422</v>
          </cell>
          <cell r="H1390" t="str">
            <v>21318</v>
          </cell>
          <cell r="I1390" t="str">
            <v>21</v>
          </cell>
          <cell r="J1390" t="str">
            <v xml:space="preserve"> </v>
          </cell>
          <cell r="K1390" t="str">
            <v>BATI</v>
          </cell>
          <cell r="L1390" t="str">
            <v>2018</v>
          </cell>
          <cell r="M1390">
            <v>35000</v>
          </cell>
          <cell r="N1390">
            <v>0</v>
          </cell>
          <cell r="O1390">
            <v>0</v>
          </cell>
          <cell r="P1390">
            <v>35000</v>
          </cell>
          <cell r="Q1390">
            <v>0</v>
          </cell>
          <cell r="R1390">
            <v>0</v>
          </cell>
          <cell r="S1390">
            <v>8462.98</v>
          </cell>
          <cell r="T1390" t="str">
            <v>2018-BAT S-CULT-18CL020-422-21318-21- -BATI</v>
          </cell>
        </row>
        <row r="1391">
          <cell r="A1391" t="str">
            <v>21</v>
          </cell>
          <cell r="B1391" t="str">
            <v>D</v>
          </cell>
          <cell r="C1391" t="str">
            <v>R</v>
          </cell>
          <cell r="D1391" t="str">
            <v>I</v>
          </cell>
          <cell r="E1391" t="str">
            <v>BAT S-CULT</v>
          </cell>
          <cell r="F1391" t="str">
            <v>18CL021</v>
          </cell>
          <cell r="G1391" t="str">
            <v>422</v>
          </cell>
          <cell r="H1391" t="str">
            <v>21318</v>
          </cell>
          <cell r="I1391" t="str">
            <v>21</v>
          </cell>
          <cell r="J1391" t="str">
            <v xml:space="preserve"> </v>
          </cell>
          <cell r="K1391" t="str">
            <v>BATI</v>
          </cell>
          <cell r="L1391" t="str">
            <v>2018</v>
          </cell>
          <cell r="M1391">
            <v>9000</v>
          </cell>
          <cell r="N1391">
            <v>0</v>
          </cell>
          <cell r="O1391">
            <v>0</v>
          </cell>
          <cell r="P1391">
            <v>9000</v>
          </cell>
          <cell r="Q1391">
            <v>0</v>
          </cell>
          <cell r="R1391">
            <v>0</v>
          </cell>
          <cell r="S1391">
            <v>0</v>
          </cell>
          <cell r="T1391" t="str">
            <v>2018-BAT S-CULT-18CL021-422-21318-21- -BATI</v>
          </cell>
        </row>
        <row r="1392">
          <cell r="A1392" t="str">
            <v>21</v>
          </cell>
          <cell r="B1392" t="str">
            <v>D</v>
          </cell>
          <cell r="C1392" t="str">
            <v>R</v>
          </cell>
          <cell r="D1392" t="str">
            <v>I</v>
          </cell>
          <cell r="E1392" t="str">
            <v>BAT SCO</v>
          </cell>
          <cell r="F1392" t="str">
            <v>17SC004</v>
          </cell>
          <cell r="G1392" t="str">
            <v>213</v>
          </cell>
          <cell r="H1392" t="str">
            <v>21312</v>
          </cell>
          <cell r="I1392" t="str">
            <v>21</v>
          </cell>
          <cell r="J1392" t="str">
            <v xml:space="preserve"> </v>
          </cell>
          <cell r="K1392" t="str">
            <v>BATI</v>
          </cell>
          <cell r="L1392" t="str">
            <v>2018</v>
          </cell>
          <cell r="M1392">
            <v>0</v>
          </cell>
          <cell r="N1392">
            <v>0</v>
          </cell>
          <cell r="O1392">
            <v>96054.26</v>
          </cell>
          <cell r="P1392">
            <v>96054.26</v>
          </cell>
          <cell r="Q1392">
            <v>0</v>
          </cell>
          <cell r="R1392">
            <v>0</v>
          </cell>
          <cell r="S1392">
            <v>96054.26</v>
          </cell>
          <cell r="T1392" t="str">
            <v>2018-BAT SCO-17SC004-213-21312-21- -BATI</v>
          </cell>
        </row>
        <row r="1393">
          <cell r="A1393" t="str">
            <v>21</v>
          </cell>
          <cell r="B1393" t="str">
            <v>D</v>
          </cell>
          <cell r="C1393" t="str">
            <v>R</v>
          </cell>
          <cell r="D1393" t="str">
            <v>I</v>
          </cell>
          <cell r="E1393" t="str">
            <v>BAT SCO</v>
          </cell>
          <cell r="F1393" t="str">
            <v>17SC004</v>
          </cell>
          <cell r="G1393" t="str">
            <v>213</v>
          </cell>
          <cell r="H1393" t="str">
            <v>2188</v>
          </cell>
          <cell r="I1393" t="str">
            <v>21</v>
          </cell>
          <cell r="J1393" t="str">
            <v xml:space="preserve"> </v>
          </cell>
          <cell r="K1393" t="str">
            <v>BATI</v>
          </cell>
          <cell r="L1393" t="str">
            <v>2017</v>
          </cell>
          <cell r="M1393">
            <v>170000</v>
          </cell>
          <cell r="N1393">
            <v>0</v>
          </cell>
          <cell r="O1393">
            <v>0</v>
          </cell>
          <cell r="P1393">
            <v>170000</v>
          </cell>
          <cell r="Q1393">
            <v>0</v>
          </cell>
          <cell r="R1393">
            <v>1725.24</v>
          </cell>
          <cell r="S1393">
            <v>0</v>
          </cell>
          <cell r="T1393" t="str">
            <v>2018-BAT SCO-17SC004-213-2188-21- -BATI</v>
          </cell>
        </row>
        <row r="1394">
          <cell r="A1394" t="str">
            <v>21</v>
          </cell>
          <cell r="B1394" t="str">
            <v>D</v>
          </cell>
          <cell r="C1394" t="str">
            <v>R</v>
          </cell>
          <cell r="D1394" t="str">
            <v>I</v>
          </cell>
          <cell r="E1394" t="str">
            <v>BAT SCO</v>
          </cell>
          <cell r="F1394" t="str">
            <v>17SC004</v>
          </cell>
          <cell r="G1394" t="str">
            <v>213</v>
          </cell>
          <cell r="H1394" t="str">
            <v>2188</v>
          </cell>
          <cell r="I1394" t="str">
            <v>21</v>
          </cell>
          <cell r="J1394" t="str">
            <v xml:space="preserve"> </v>
          </cell>
          <cell r="K1394" t="str">
            <v>BATI</v>
          </cell>
          <cell r="L1394" t="str">
            <v>2018</v>
          </cell>
          <cell r="M1394">
            <v>0</v>
          </cell>
          <cell r="N1394">
            <v>0</v>
          </cell>
          <cell r="O1394">
            <v>68217.679999999993</v>
          </cell>
          <cell r="P1394">
            <v>68217.679999999993</v>
          </cell>
          <cell r="Q1394">
            <v>0</v>
          </cell>
          <cell r="R1394">
            <v>67274.960000000006</v>
          </cell>
          <cell r="S1394">
            <v>0</v>
          </cell>
          <cell r="T1394" t="str">
            <v>2018-BAT SCO-17SC004-213-2188-21- -BATI</v>
          </cell>
        </row>
        <row r="1395">
          <cell r="A1395" t="str">
            <v>21</v>
          </cell>
          <cell r="B1395" t="str">
            <v>D</v>
          </cell>
          <cell r="C1395" t="str">
            <v>R</v>
          </cell>
          <cell r="D1395" t="str">
            <v>I</v>
          </cell>
          <cell r="E1395" t="str">
            <v>BAT SCO</v>
          </cell>
          <cell r="F1395" t="str">
            <v>18SC001</v>
          </cell>
          <cell r="G1395" t="str">
            <v>212</v>
          </cell>
          <cell r="H1395" t="str">
            <v>2188</v>
          </cell>
          <cell r="I1395" t="str">
            <v>21</v>
          </cell>
          <cell r="J1395" t="str">
            <v xml:space="preserve"> </v>
          </cell>
          <cell r="K1395" t="str">
            <v>BATI</v>
          </cell>
          <cell r="L1395" t="str">
            <v>2018</v>
          </cell>
          <cell r="M1395">
            <v>0</v>
          </cell>
          <cell r="N1395">
            <v>0</v>
          </cell>
          <cell r="O1395">
            <v>0</v>
          </cell>
          <cell r="P1395">
            <v>0</v>
          </cell>
          <cell r="Q1395">
            <v>0</v>
          </cell>
          <cell r="R1395">
            <v>2406</v>
          </cell>
          <cell r="S1395">
            <v>552.41999999999996</v>
          </cell>
          <cell r="T1395" t="str">
            <v>2018-BAT SCO-18SC001-212-2188-21- -BATI</v>
          </cell>
        </row>
        <row r="1396">
          <cell r="A1396" t="str">
            <v>21</v>
          </cell>
          <cell r="B1396" t="str">
            <v>D</v>
          </cell>
          <cell r="C1396" t="str">
            <v>R</v>
          </cell>
          <cell r="D1396" t="str">
            <v>I</v>
          </cell>
          <cell r="E1396" t="str">
            <v>BAT SCO</v>
          </cell>
          <cell r="F1396" t="str">
            <v>18SC001</v>
          </cell>
          <cell r="G1396" t="str">
            <v>213</v>
          </cell>
          <cell r="H1396" t="str">
            <v>21312</v>
          </cell>
          <cell r="I1396" t="str">
            <v>21</v>
          </cell>
          <cell r="J1396" t="str">
            <v xml:space="preserve"> </v>
          </cell>
          <cell r="K1396" t="str">
            <v>BATI</v>
          </cell>
          <cell r="L1396" t="str">
            <v>2018</v>
          </cell>
          <cell r="M1396">
            <v>30000</v>
          </cell>
          <cell r="N1396">
            <v>0</v>
          </cell>
          <cell r="O1396">
            <v>0</v>
          </cell>
          <cell r="P1396">
            <v>30000</v>
          </cell>
          <cell r="Q1396">
            <v>0</v>
          </cell>
          <cell r="R1396">
            <v>0</v>
          </cell>
          <cell r="S1396">
            <v>0</v>
          </cell>
          <cell r="T1396" t="str">
            <v>2018-BAT SCO-18SC001-213-21312-21- -BATI</v>
          </cell>
        </row>
        <row r="1397">
          <cell r="A1397" t="str">
            <v>21</v>
          </cell>
          <cell r="B1397" t="str">
            <v>D</v>
          </cell>
          <cell r="C1397" t="str">
            <v>R</v>
          </cell>
          <cell r="D1397" t="str">
            <v>I</v>
          </cell>
          <cell r="E1397" t="str">
            <v>BAT SCO</v>
          </cell>
          <cell r="F1397" t="str">
            <v>18SC001</v>
          </cell>
          <cell r="G1397" t="str">
            <v>213</v>
          </cell>
          <cell r="H1397" t="str">
            <v>2188</v>
          </cell>
          <cell r="I1397" t="str">
            <v>21</v>
          </cell>
          <cell r="J1397" t="str">
            <v xml:space="preserve"> </v>
          </cell>
          <cell r="K1397" t="str">
            <v>BATI</v>
          </cell>
          <cell r="L1397" t="str">
            <v>2018</v>
          </cell>
          <cell r="M1397">
            <v>0</v>
          </cell>
          <cell r="N1397">
            <v>0</v>
          </cell>
          <cell r="O1397">
            <v>0</v>
          </cell>
          <cell r="P1397">
            <v>0</v>
          </cell>
          <cell r="Q1397">
            <v>0</v>
          </cell>
          <cell r="R1397">
            <v>9900</v>
          </cell>
          <cell r="S1397">
            <v>0</v>
          </cell>
          <cell r="T1397" t="str">
            <v>2018-BAT SCO-18SC001-213-2188-21- -BATI</v>
          </cell>
        </row>
        <row r="1398">
          <cell r="A1398" t="str">
            <v>21</v>
          </cell>
          <cell r="B1398" t="str">
            <v>D</v>
          </cell>
          <cell r="C1398" t="str">
            <v>R</v>
          </cell>
          <cell r="D1398" t="str">
            <v>I</v>
          </cell>
          <cell r="E1398" t="str">
            <v>BAT SCO</v>
          </cell>
          <cell r="F1398" t="str">
            <v>18SC004</v>
          </cell>
          <cell r="G1398" t="str">
            <v>213</v>
          </cell>
          <cell r="H1398" t="str">
            <v>21533</v>
          </cell>
          <cell r="I1398" t="str">
            <v>21</v>
          </cell>
          <cell r="J1398" t="str">
            <v xml:space="preserve"> </v>
          </cell>
          <cell r="K1398" t="str">
            <v>BATI</v>
          </cell>
          <cell r="L1398" t="str">
            <v>2018</v>
          </cell>
          <cell r="M1398">
            <v>15000</v>
          </cell>
          <cell r="N1398">
            <v>0</v>
          </cell>
          <cell r="O1398">
            <v>0</v>
          </cell>
          <cell r="P1398">
            <v>15000</v>
          </cell>
          <cell r="Q1398">
            <v>0</v>
          </cell>
          <cell r="R1398">
            <v>0</v>
          </cell>
          <cell r="S1398">
            <v>9240</v>
          </cell>
          <cell r="T1398" t="str">
            <v>2018-BAT SCO-18SC004-213-21533-21- -BATI</v>
          </cell>
        </row>
        <row r="1399">
          <cell r="A1399" t="str">
            <v>21</v>
          </cell>
          <cell r="B1399" t="str">
            <v>D</v>
          </cell>
          <cell r="C1399" t="str">
            <v>R</v>
          </cell>
          <cell r="D1399" t="str">
            <v>I</v>
          </cell>
          <cell r="E1399" t="str">
            <v>BAT SCO</v>
          </cell>
          <cell r="F1399" t="str">
            <v>18SC005</v>
          </cell>
          <cell r="G1399" t="str">
            <v>213</v>
          </cell>
          <cell r="H1399" t="str">
            <v>2135</v>
          </cell>
          <cell r="I1399" t="str">
            <v>21</v>
          </cell>
          <cell r="J1399" t="str">
            <v xml:space="preserve"> </v>
          </cell>
          <cell r="K1399" t="str">
            <v>BATI</v>
          </cell>
          <cell r="L1399" t="str">
            <v>2018</v>
          </cell>
          <cell r="M1399">
            <v>70000</v>
          </cell>
          <cell r="N1399">
            <v>0</v>
          </cell>
          <cell r="O1399">
            <v>0</v>
          </cell>
          <cell r="P1399">
            <v>67496.97</v>
          </cell>
          <cell r="Q1399">
            <v>-2503.0300000000002</v>
          </cell>
          <cell r="R1399">
            <v>0</v>
          </cell>
          <cell r="S1399">
            <v>5578.42</v>
          </cell>
          <cell r="T1399" t="str">
            <v>2018-BAT SCO-18SC005-213-2135-21- -BATI</v>
          </cell>
        </row>
        <row r="1400">
          <cell r="A1400" t="str">
            <v>21</v>
          </cell>
          <cell r="B1400" t="str">
            <v>D</v>
          </cell>
          <cell r="C1400" t="str">
            <v>R</v>
          </cell>
          <cell r="D1400" t="str">
            <v>I</v>
          </cell>
          <cell r="E1400" t="str">
            <v>BAT SCO</v>
          </cell>
          <cell r="F1400" t="str">
            <v>18SC005</v>
          </cell>
          <cell r="G1400" t="str">
            <v>422</v>
          </cell>
          <cell r="H1400" t="str">
            <v>2135</v>
          </cell>
          <cell r="I1400" t="str">
            <v>21</v>
          </cell>
          <cell r="J1400" t="str">
            <v xml:space="preserve"> </v>
          </cell>
          <cell r="K1400" t="str">
            <v>BATI</v>
          </cell>
          <cell r="L1400" t="str">
            <v>2018</v>
          </cell>
          <cell r="M1400">
            <v>0</v>
          </cell>
          <cell r="N1400">
            <v>0</v>
          </cell>
          <cell r="O1400">
            <v>0</v>
          </cell>
          <cell r="P1400">
            <v>2503.0300000000002</v>
          </cell>
          <cell r="Q1400">
            <v>2503.0300000000002</v>
          </cell>
          <cell r="R1400">
            <v>0</v>
          </cell>
          <cell r="S1400">
            <v>2503.0300000000002</v>
          </cell>
          <cell r="T1400" t="str">
            <v>2018-BAT SCO-18SC005-422-2135-21- -BATI</v>
          </cell>
        </row>
        <row r="1401">
          <cell r="A1401" t="str">
            <v>21</v>
          </cell>
          <cell r="B1401" t="str">
            <v>D</v>
          </cell>
          <cell r="C1401" t="str">
            <v>R</v>
          </cell>
          <cell r="D1401" t="str">
            <v>I</v>
          </cell>
          <cell r="E1401" t="str">
            <v>BAT SCO</v>
          </cell>
          <cell r="F1401" t="str">
            <v>18SC006</v>
          </cell>
          <cell r="G1401" t="str">
            <v>212</v>
          </cell>
          <cell r="H1401" t="str">
            <v>2135</v>
          </cell>
          <cell r="I1401" t="str">
            <v>21</v>
          </cell>
          <cell r="J1401" t="str">
            <v xml:space="preserve"> </v>
          </cell>
          <cell r="K1401" t="str">
            <v>BATI</v>
          </cell>
          <cell r="L1401" t="str">
            <v>2018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1732.99</v>
          </cell>
          <cell r="S1401">
            <v>0</v>
          </cell>
          <cell r="T1401" t="str">
            <v>2018-BAT SCO-18SC006-212-2135-21- -BATI</v>
          </cell>
        </row>
        <row r="1402">
          <cell r="A1402" t="str">
            <v>21</v>
          </cell>
          <cell r="B1402" t="str">
            <v>D</v>
          </cell>
          <cell r="C1402" t="str">
            <v>R</v>
          </cell>
          <cell r="D1402" t="str">
            <v>I</v>
          </cell>
          <cell r="E1402" t="str">
            <v>BAT SCO</v>
          </cell>
          <cell r="F1402" t="str">
            <v>18SC006</v>
          </cell>
          <cell r="G1402" t="str">
            <v>213</v>
          </cell>
          <cell r="H1402" t="str">
            <v>2135</v>
          </cell>
          <cell r="I1402" t="str">
            <v>21</v>
          </cell>
          <cell r="J1402" t="str">
            <v xml:space="preserve"> </v>
          </cell>
          <cell r="K1402" t="str">
            <v>BATI</v>
          </cell>
          <cell r="L1402" t="str">
            <v>2018</v>
          </cell>
          <cell r="M1402">
            <v>30000</v>
          </cell>
          <cell r="N1402">
            <v>0</v>
          </cell>
          <cell r="O1402">
            <v>0</v>
          </cell>
          <cell r="P1402">
            <v>30000</v>
          </cell>
          <cell r="Q1402">
            <v>0</v>
          </cell>
          <cell r="R1402">
            <v>0</v>
          </cell>
          <cell r="S1402">
            <v>13109.78</v>
          </cell>
          <cell r="T1402" t="str">
            <v>2018-BAT SCO-18SC006-213-2135-21- -BATI</v>
          </cell>
        </row>
        <row r="1403">
          <cell r="A1403" t="str">
            <v>21</v>
          </cell>
          <cell r="B1403" t="str">
            <v>D</v>
          </cell>
          <cell r="C1403" t="str">
            <v>R</v>
          </cell>
          <cell r="D1403" t="str">
            <v>I</v>
          </cell>
          <cell r="E1403" t="str">
            <v>BAT SCO</v>
          </cell>
          <cell r="F1403" t="str">
            <v>18SC007</v>
          </cell>
          <cell r="G1403" t="str">
            <v>213</v>
          </cell>
          <cell r="H1403" t="str">
            <v>21312</v>
          </cell>
          <cell r="I1403" t="str">
            <v>21</v>
          </cell>
          <cell r="J1403" t="str">
            <v xml:space="preserve"> </v>
          </cell>
          <cell r="K1403" t="str">
            <v>BATI</v>
          </cell>
          <cell r="L1403" t="str">
            <v>2018</v>
          </cell>
          <cell r="M1403">
            <v>15000</v>
          </cell>
          <cell r="N1403">
            <v>0</v>
          </cell>
          <cell r="O1403">
            <v>0</v>
          </cell>
          <cell r="P1403">
            <v>15000</v>
          </cell>
          <cell r="Q1403">
            <v>0</v>
          </cell>
          <cell r="R1403">
            <v>0</v>
          </cell>
          <cell r="S1403">
            <v>0</v>
          </cell>
          <cell r="T1403" t="str">
            <v>2018-BAT SCO-18SC007-213-21312-21- -BATI</v>
          </cell>
        </row>
        <row r="1404">
          <cell r="A1404" t="str">
            <v>21</v>
          </cell>
          <cell r="B1404" t="str">
            <v>D</v>
          </cell>
          <cell r="C1404" t="str">
            <v>R</v>
          </cell>
          <cell r="D1404" t="str">
            <v>I</v>
          </cell>
          <cell r="E1404" t="str">
            <v>BAT SCO</v>
          </cell>
          <cell r="F1404" t="str">
            <v>18SC008</v>
          </cell>
          <cell r="G1404" t="str">
            <v>213</v>
          </cell>
          <cell r="H1404" t="str">
            <v>21312</v>
          </cell>
          <cell r="I1404" t="str">
            <v>21</v>
          </cell>
          <cell r="J1404" t="str">
            <v xml:space="preserve"> </v>
          </cell>
          <cell r="K1404" t="str">
            <v>BATI</v>
          </cell>
          <cell r="L1404" t="str">
            <v>2018</v>
          </cell>
          <cell r="M1404">
            <v>198000</v>
          </cell>
          <cell r="N1404">
            <v>0</v>
          </cell>
          <cell r="O1404">
            <v>0</v>
          </cell>
          <cell r="P1404">
            <v>198000</v>
          </cell>
          <cell r="Q1404">
            <v>0</v>
          </cell>
          <cell r="R1404">
            <v>0</v>
          </cell>
          <cell r="S1404">
            <v>176542.44</v>
          </cell>
          <cell r="T1404" t="str">
            <v>2018-BAT SCO-18SC008-213-21312-21- -BATI</v>
          </cell>
        </row>
        <row r="1405">
          <cell r="A1405" t="str">
            <v>21</v>
          </cell>
          <cell r="B1405" t="str">
            <v>D</v>
          </cell>
          <cell r="C1405" t="str">
            <v>R</v>
          </cell>
          <cell r="D1405" t="str">
            <v>I</v>
          </cell>
          <cell r="E1405" t="str">
            <v>BAT SCO</v>
          </cell>
          <cell r="F1405" t="str">
            <v>18SC009</v>
          </cell>
          <cell r="G1405" t="str">
            <v>213</v>
          </cell>
          <cell r="H1405" t="str">
            <v>21312</v>
          </cell>
          <cell r="I1405" t="str">
            <v>21</v>
          </cell>
          <cell r="J1405" t="str">
            <v xml:space="preserve"> </v>
          </cell>
          <cell r="K1405" t="str">
            <v>BATI</v>
          </cell>
          <cell r="L1405" t="str">
            <v>2018</v>
          </cell>
          <cell r="M1405">
            <v>20000</v>
          </cell>
          <cell r="N1405">
            <v>0</v>
          </cell>
          <cell r="O1405">
            <v>0</v>
          </cell>
          <cell r="P1405">
            <v>20000</v>
          </cell>
          <cell r="Q1405">
            <v>0</v>
          </cell>
          <cell r="R1405">
            <v>0</v>
          </cell>
          <cell r="S1405">
            <v>16104</v>
          </cell>
          <cell r="T1405" t="str">
            <v>2018-BAT SCO-18SC009-213-21312-21- -BATI</v>
          </cell>
        </row>
        <row r="1406">
          <cell r="A1406" t="str">
            <v>21</v>
          </cell>
          <cell r="B1406" t="str">
            <v>D</v>
          </cell>
          <cell r="C1406" t="str">
            <v>R</v>
          </cell>
          <cell r="D1406" t="str">
            <v>I</v>
          </cell>
          <cell r="E1406" t="str">
            <v>BAT SCO</v>
          </cell>
          <cell r="F1406" t="str">
            <v>18SC010</v>
          </cell>
          <cell r="G1406" t="str">
            <v>213</v>
          </cell>
          <cell r="H1406" t="str">
            <v>21312</v>
          </cell>
          <cell r="I1406" t="str">
            <v>21</v>
          </cell>
          <cell r="J1406" t="str">
            <v xml:space="preserve"> </v>
          </cell>
          <cell r="K1406" t="str">
            <v>BATI</v>
          </cell>
          <cell r="L1406" t="str">
            <v>2018</v>
          </cell>
          <cell r="M1406">
            <v>20000</v>
          </cell>
          <cell r="N1406">
            <v>0</v>
          </cell>
          <cell r="O1406">
            <v>0</v>
          </cell>
          <cell r="P1406">
            <v>20000</v>
          </cell>
          <cell r="Q1406">
            <v>0</v>
          </cell>
          <cell r="R1406">
            <v>0</v>
          </cell>
          <cell r="S1406">
            <v>15282</v>
          </cell>
          <cell r="T1406" t="str">
            <v>2018-BAT SCO-18SC010-213-21312-21- -BATI</v>
          </cell>
        </row>
        <row r="1407">
          <cell r="A1407" t="str">
            <v>21</v>
          </cell>
          <cell r="B1407" t="str">
            <v>D</v>
          </cell>
          <cell r="C1407" t="str">
            <v>R</v>
          </cell>
          <cell r="D1407" t="str">
            <v>I</v>
          </cell>
          <cell r="E1407" t="str">
            <v>BAT SCO</v>
          </cell>
          <cell r="F1407" t="str">
            <v>18SC011</v>
          </cell>
          <cell r="G1407" t="str">
            <v>213</v>
          </cell>
          <cell r="H1407" t="str">
            <v>21312</v>
          </cell>
          <cell r="I1407" t="str">
            <v>21</v>
          </cell>
          <cell r="J1407" t="str">
            <v xml:space="preserve"> </v>
          </cell>
          <cell r="K1407" t="str">
            <v>BATI</v>
          </cell>
          <cell r="L1407" t="str">
            <v>2018</v>
          </cell>
          <cell r="M1407">
            <v>35000</v>
          </cell>
          <cell r="N1407">
            <v>0</v>
          </cell>
          <cell r="O1407">
            <v>0</v>
          </cell>
          <cell r="P1407">
            <v>35000</v>
          </cell>
          <cell r="Q1407">
            <v>0</v>
          </cell>
          <cell r="R1407">
            <v>0</v>
          </cell>
          <cell r="S1407">
            <v>0</v>
          </cell>
          <cell r="T1407" t="str">
            <v>2018-BAT SCO-18SC011-213-21312-21- -BATI</v>
          </cell>
        </row>
        <row r="1408">
          <cell r="A1408" t="str">
            <v>21</v>
          </cell>
          <cell r="B1408" t="str">
            <v>D</v>
          </cell>
          <cell r="C1408" t="str">
            <v>R</v>
          </cell>
          <cell r="D1408" t="str">
            <v>I</v>
          </cell>
          <cell r="E1408" t="str">
            <v>BAT SCO</v>
          </cell>
          <cell r="F1408" t="str">
            <v>18SC012</v>
          </cell>
          <cell r="G1408" t="str">
            <v>211</v>
          </cell>
          <cell r="H1408" t="str">
            <v>21312</v>
          </cell>
          <cell r="I1408" t="str">
            <v>21</v>
          </cell>
          <cell r="J1408" t="str">
            <v xml:space="preserve"> </v>
          </cell>
          <cell r="K1408" t="str">
            <v>BATI</v>
          </cell>
          <cell r="L1408" t="str">
            <v>2018</v>
          </cell>
          <cell r="M1408">
            <v>20000</v>
          </cell>
          <cell r="N1408">
            <v>0</v>
          </cell>
          <cell r="O1408">
            <v>0</v>
          </cell>
          <cell r="P1408">
            <v>20000</v>
          </cell>
          <cell r="Q1408">
            <v>0</v>
          </cell>
          <cell r="R1408">
            <v>0</v>
          </cell>
          <cell r="S1408">
            <v>15453.58</v>
          </cell>
          <cell r="T1408" t="str">
            <v>2018-BAT SCO-18SC012-211-21312-21- -BATI</v>
          </cell>
        </row>
        <row r="1409">
          <cell r="A1409" t="str">
            <v>21</v>
          </cell>
          <cell r="B1409" t="str">
            <v>D</v>
          </cell>
          <cell r="C1409" t="str">
            <v>R</v>
          </cell>
          <cell r="D1409" t="str">
            <v>I</v>
          </cell>
          <cell r="E1409" t="str">
            <v>BAT SCO</v>
          </cell>
          <cell r="F1409" t="str">
            <v>18SC013</v>
          </cell>
          <cell r="G1409" t="str">
            <v>213</v>
          </cell>
          <cell r="H1409" t="str">
            <v>21312</v>
          </cell>
          <cell r="I1409" t="str">
            <v>21</v>
          </cell>
          <cell r="J1409" t="str">
            <v xml:space="preserve"> </v>
          </cell>
          <cell r="K1409" t="str">
            <v>BATI</v>
          </cell>
          <cell r="L1409" t="str">
            <v>2018</v>
          </cell>
          <cell r="M1409">
            <v>12000</v>
          </cell>
          <cell r="N1409">
            <v>0</v>
          </cell>
          <cell r="O1409">
            <v>0</v>
          </cell>
          <cell r="P1409">
            <v>7000</v>
          </cell>
          <cell r="Q1409">
            <v>-5000</v>
          </cell>
          <cell r="R1409">
            <v>0</v>
          </cell>
          <cell r="S1409">
            <v>3080.53</v>
          </cell>
          <cell r="T1409" t="str">
            <v>2018-BAT SCO-18SC013-213-21312-21- -BATI</v>
          </cell>
        </row>
        <row r="1410">
          <cell r="A1410" t="str">
            <v>21</v>
          </cell>
          <cell r="B1410" t="str">
            <v>D</v>
          </cell>
          <cell r="C1410" t="str">
            <v>R</v>
          </cell>
          <cell r="D1410" t="str">
            <v>I</v>
          </cell>
          <cell r="E1410" t="str">
            <v>BAT SCO</v>
          </cell>
          <cell r="F1410" t="str">
            <v>18SC014</v>
          </cell>
          <cell r="G1410" t="str">
            <v>212</v>
          </cell>
          <cell r="H1410" t="str">
            <v>21312</v>
          </cell>
          <cell r="I1410" t="str">
            <v>21</v>
          </cell>
          <cell r="J1410" t="str">
            <v xml:space="preserve"> </v>
          </cell>
          <cell r="K1410" t="str">
            <v>BATI</v>
          </cell>
          <cell r="L1410" t="str">
            <v>2018</v>
          </cell>
          <cell r="M1410">
            <v>10000</v>
          </cell>
          <cell r="N1410">
            <v>0</v>
          </cell>
          <cell r="O1410">
            <v>0</v>
          </cell>
          <cell r="P1410">
            <v>1397.34</v>
          </cell>
          <cell r="Q1410">
            <v>-8602.66</v>
          </cell>
          <cell r="R1410">
            <v>0</v>
          </cell>
          <cell r="S1410">
            <v>1397.34</v>
          </cell>
          <cell r="T1410" t="str">
            <v>2018-BAT SCO-18SC014-212-21312-21- -BATI</v>
          </cell>
        </row>
        <row r="1411">
          <cell r="A1411" t="str">
            <v>21</v>
          </cell>
          <cell r="B1411" t="str">
            <v>D</v>
          </cell>
          <cell r="C1411" t="str">
            <v>R</v>
          </cell>
          <cell r="D1411" t="str">
            <v>I</v>
          </cell>
          <cell r="E1411" t="str">
            <v>BAT SCO</v>
          </cell>
          <cell r="F1411" t="str">
            <v>18SC015</v>
          </cell>
          <cell r="G1411" t="str">
            <v>212</v>
          </cell>
          <cell r="H1411" t="str">
            <v>21312</v>
          </cell>
          <cell r="I1411" t="str">
            <v>21</v>
          </cell>
          <cell r="J1411" t="str">
            <v xml:space="preserve"> </v>
          </cell>
          <cell r="K1411" t="str">
            <v>BATI</v>
          </cell>
          <cell r="L1411" t="str">
            <v>2018</v>
          </cell>
          <cell r="M1411">
            <v>100000</v>
          </cell>
          <cell r="N1411">
            <v>0</v>
          </cell>
          <cell r="O1411">
            <v>0</v>
          </cell>
          <cell r="P1411">
            <v>100000</v>
          </cell>
          <cell r="Q1411">
            <v>0</v>
          </cell>
          <cell r="R1411">
            <v>0</v>
          </cell>
          <cell r="S1411">
            <v>60177.599999999999</v>
          </cell>
          <cell r="T1411" t="str">
            <v>2018-BAT SCO-18SC015-212-21312-21- -BATI</v>
          </cell>
        </row>
        <row r="1412">
          <cell r="A1412" t="str">
            <v>21</v>
          </cell>
          <cell r="B1412" t="str">
            <v>D</v>
          </cell>
          <cell r="C1412" t="str">
            <v>R</v>
          </cell>
          <cell r="D1412" t="str">
            <v>I</v>
          </cell>
          <cell r="E1412" t="str">
            <v>BAT SCO</v>
          </cell>
          <cell r="F1412" t="str">
            <v>18SC016</v>
          </cell>
          <cell r="G1412" t="str">
            <v>421</v>
          </cell>
          <cell r="H1412" t="str">
            <v>21318</v>
          </cell>
          <cell r="I1412" t="str">
            <v>21</v>
          </cell>
          <cell r="J1412" t="str">
            <v xml:space="preserve"> </v>
          </cell>
          <cell r="K1412" t="str">
            <v>BATI</v>
          </cell>
          <cell r="L1412" t="str">
            <v>2018</v>
          </cell>
          <cell r="M1412">
            <v>4000</v>
          </cell>
          <cell r="N1412">
            <v>0</v>
          </cell>
          <cell r="O1412">
            <v>0</v>
          </cell>
          <cell r="P1412">
            <v>4000</v>
          </cell>
          <cell r="Q1412">
            <v>0</v>
          </cell>
          <cell r="R1412">
            <v>0</v>
          </cell>
          <cell r="S1412">
            <v>0</v>
          </cell>
          <cell r="T1412" t="str">
            <v>2018-BAT SCO-18SC016-421-21318-21- -BATI</v>
          </cell>
        </row>
        <row r="1413">
          <cell r="A1413" t="str">
            <v>21</v>
          </cell>
          <cell r="B1413" t="str">
            <v>D</v>
          </cell>
          <cell r="C1413" t="str">
            <v>R</v>
          </cell>
          <cell r="D1413" t="str">
            <v>I</v>
          </cell>
          <cell r="E1413" t="str">
            <v>BAT SCO</v>
          </cell>
          <cell r="F1413" t="str">
            <v>18SC017</v>
          </cell>
          <cell r="G1413" t="str">
            <v>421</v>
          </cell>
          <cell r="H1413" t="str">
            <v>21318</v>
          </cell>
          <cell r="I1413" t="str">
            <v>21</v>
          </cell>
          <cell r="J1413" t="str">
            <v xml:space="preserve"> </v>
          </cell>
          <cell r="K1413" t="str">
            <v>BATI</v>
          </cell>
          <cell r="L1413" t="str">
            <v>2018</v>
          </cell>
          <cell r="M1413">
            <v>55000</v>
          </cell>
          <cell r="N1413">
            <v>0</v>
          </cell>
          <cell r="O1413">
            <v>0</v>
          </cell>
          <cell r="P1413">
            <v>55000</v>
          </cell>
          <cell r="Q1413">
            <v>0</v>
          </cell>
          <cell r="R1413">
            <v>0</v>
          </cell>
          <cell r="S1413">
            <v>2784</v>
          </cell>
          <cell r="T1413" t="str">
            <v>2018-BAT SCO-18SC017-421-21318-21- -BATI</v>
          </cell>
        </row>
        <row r="1414">
          <cell r="A1414" t="str">
            <v>21</v>
          </cell>
          <cell r="B1414" t="str">
            <v>D</v>
          </cell>
          <cell r="C1414" t="str">
            <v>R</v>
          </cell>
          <cell r="D1414" t="str">
            <v>I</v>
          </cell>
          <cell r="E1414" t="str">
            <v>BAT SECU</v>
          </cell>
          <cell r="F1414" t="str">
            <v>17AI002</v>
          </cell>
          <cell r="G1414" t="str">
            <v>020</v>
          </cell>
          <cell r="H1414" t="str">
            <v>2188</v>
          </cell>
          <cell r="I1414" t="str">
            <v>21</v>
          </cell>
          <cell r="J1414" t="str">
            <v xml:space="preserve"> </v>
          </cell>
          <cell r="K1414" t="str">
            <v>BATI</v>
          </cell>
          <cell r="L1414" t="str">
            <v>2017</v>
          </cell>
          <cell r="M1414">
            <v>15000</v>
          </cell>
          <cell r="N1414">
            <v>0</v>
          </cell>
          <cell r="O1414">
            <v>0</v>
          </cell>
          <cell r="P1414">
            <v>15000</v>
          </cell>
          <cell r="Q1414">
            <v>0</v>
          </cell>
          <cell r="R1414">
            <v>1949.44</v>
          </cell>
          <cell r="S1414">
            <v>0</v>
          </cell>
          <cell r="T1414" t="str">
            <v>2018-BAT SECU-17AI002-020-2188-21- -BATI</v>
          </cell>
        </row>
        <row r="1415">
          <cell r="A1415" t="str">
            <v>21</v>
          </cell>
          <cell r="B1415" t="str">
            <v>D</v>
          </cell>
          <cell r="C1415" t="str">
            <v>R</v>
          </cell>
          <cell r="D1415" t="str">
            <v>I</v>
          </cell>
          <cell r="E1415" t="str">
            <v>BAT SECU</v>
          </cell>
          <cell r="F1415" t="str">
            <v>17AI002</v>
          </cell>
          <cell r="G1415" t="str">
            <v>020</v>
          </cell>
          <cell r="H1415" t="str">
            <v>2188</v>
          </cell>
          <cell r="I1415" t="str">
            <v>21</v>
          </cell>
          <cell r="J1415" t="str">
            <v xml:space="preserve"> </v>
          </cell>
          <cell r="K1415" t="str">
            <v>BATI</v>
          </cell>
          <cell r="L1415" t="str">
            <v>2018</v>
          </cell>
          <cell r="M1415">
            <v>0</v>
          </cell>
          <cell r="N1415">
            <v>0</v>
          </cell>
          <cell r="O1415">
            <v>800.41</v>
          </cell>
          <cell r="P1415">
            <v>800.41</v>
          </cell>
          <cell r="Q1415">
            <v>0</v>
          </cell>
          <cell r="R1415">
            <v>778.86</v>
          </cell>
          <cell r="S1415">
            <v>0</v>
          </cell>
          <cell r="T1415" t="str">
            <v>2018-BAT SECU-17AI002-020-2188-21- -BATI</v>
          </cell>
        </row>
        <row r="1416">
          <cell r="A1416" t="str">
            <v>21</v>
          </cell>
          <cell r="B1416" t="str">
            <v>D</v>
          </cell>
          <cell r="C1416" t="str">
            <v>R</v>
          </cell>
          <cell r="D1416" t="str">
            <v>I</v>
          </cell>
          <cell r="E1416" t="str">
            <v>BAT SECU</v>
          </cell>
          <cell r="F1416" t="str">
            <v>17AI002</v>
          </cell>
          <cell r="G1416" t="str">
            <v>212</v>
          </cell>
          <cell r="H1416" t="str">
            <v>2188</v>
          </cell>
          <cell r="I1416" t="str">
            <v>21</v>
          </cell>
          <cell r="J1416" t="str">
            <v xml:space="preserve"> </v>
          </cell>
          <cell r="K1416" t="str">
            <v>BATI</v>
          </cell>
          <cell r="L1416" t="str">
            <v>2017</v>
          </cell>
          <cell r="M1416">
            <v>0</v>
          </cell>
          <cell r="N1416">
            <v>0</v>
          </cell>
          <cell r="O1416">
            <v>0</v>
          </cell>
          <cell r="P1416">
            <v>0</v>
          </cell>
          <cell r="Q1416">
            <v>0</v>
          </cell>
          <cell r="R1416">
            <v>154.41999999999999</v>
          </cell>
          <cell r="S1416">
            <v>0</v>
          </cell>
          <cell r="T1416" t="str">
            <v>2018-BAT SECU-17AI002-212-2188-21- -BATI</v>
          </cell>
        </row>
        <row r="1417">
          <cell r="A1417" t="str">
            <v>21</v>
          </cell>
          <cell r="B1417" t="str">
            <v>D</v>
          </cell>
          <cell r="C1417" t="str">
            <v>R</v>
          </cell>
          <cell r="D1417" t="str">
            <v>I</v>
          </cell>
          <cell r="E1417" t="str">
            <v>BAT SECU</v>
          </cell>
          <cell r="F1417" t="str">
            <v>17AI002</v>
          </cell>
          <cell r="G1417" t="str">
            <v>213</v>
          </cell>
          <cell r="H1417" t="str">
            <v>2188</v>
          </cell>
          <cell r="I1417" t="str">
            <v>21</v>
          </cell>
          <cell r="J1417" t="str">
            <v xml:space="preserve"> </v>
          </cell>
          <cell r="K1417" t="str">
            <v>BATI</v>
          </cell>
          <cell r="L1417" t="str">
            <v>2017</v>
          </cell>
          <cell r="M1417">
            <v>0</v>
          </cell>
          <cell r="N1417">
            <v>0</v>
          </cell>
          <cell r="O1417">
            <v>0</v>
          </cell>
          <cell r="P1417">
            <v>0</v>
          </cell>
          <cell r="Q1417">
            <v>0</v>
          </cell>
          <cell r="R1417">
            <v>400.75</v>
          </cell>
          <cell r="S1417">
            <v>0</v>
          </cell>
          <cell r="T1417" t="str">
            <v>2018-BAT SECU-17AI002-213-2188-21- -BATI</v>
          </cell>
        </row>
        <row r="1418">
          <cell r="A1418" t="str">
            <v>21</v>
          </cell>
          <cell r="B1418" t="str">
            <v>D</v>
          </cell>
          <cell r="C1418" t="str">
            <v>R</v>
          </cell>
          <cell r="D1418" t="str">
            <v>I</v>
          </cell>
          <cell r="E1418" t="str">
            <v>BAT SECU</v>
          </cell>
          <cell r="F1418" t="str">
            <v>17AI002</v>
          </cell>
          <cell r="G1418" t="str">
            <v>30</v>
          </cell>
          <cell r="H1418" t="str">
            <v>2188</v>
          </cell>
          <cell r="I1418" t="str">
            <v>21</v>
          </cell>
          <cell r="J1418" t="str">
            <v xml:space="preserve"> </v>
          </cell>
          <cell r="K1418" t="str">
            <v>BATI</v>
          </cell>
          <cell r="L1418" t="str">
            <v>2017</v>
          </cell>
          <cell r="M1418">
            <v>0</v>
          </cell>
          <cell r="N1418">
            <v>0</v>
          </cell>
          <cell r="O1418">
            <v>0</v>
          </cell>
          <cell r="P1418">
            <v>0</v>
          </cell>
          <cell r="Q1418">
            <v>0</v>
          </cell>
          <cell r="R1418">
            <v>50.16</v>
          </cell>
          <cell r="S1418">
            <v>0</v>
          </cell>
          <cell r="T1418" t="str">
            <v>2018-BAT SECU-17AI002-30-2188-21- -BATI</v>
          </cell>
        </row>
        <row r="1419">
          <cell r="A1419" t="str">
            <v>21</v>
          </cell>
          <cell r="B1419" t="str">
            <v>D</v>
          </cell>
          <cell r="C1419" t="str">
            <v>R</v>
          </cell>
          <cell r="D1419" t="str">
            <v>I</v>
          </cell>
          <cell r="E1419" t="str">
            <v>BAT SECU</v>
          </cell>
          <cell r="F1419" t="str">
            <v>17AI002</v>
          </cell>
          <cell r="G1419" t="str">
            <v>321</v>
          </cell>
          <cell r="H1419" t="str">
            <v>2188</v>
          </cell>
          <cell r="I1419" t="str">
            <v>21</v>
          </cell>
          <cell r="J1419" t="str">
            <v xml:space="preserve"> </v>
          </cell>
          <cell r="K1419" t="str">
            <v>BATI</v>
          </cell>
          <cell r="L1419" t="str">
            <v>2017</v>
          </cell>
          <cell r="M1419">
            <v>0</v>
          </cell>
          <cell r="N1419">
            <v>0</v>
          </cell>
          <cell r="O1419">
            <v>0</v>
          </cell>
          <cell r="P1419">
            <v>0</v>
          </cell>
          <cell r="Q1419">
            <v>0</v>
          </cell>
          <cell r="R1419">
            <v>4077.53</v>
          </cell>
          <cell r="S1419">
            <v>0</v>
          </cell>
          <cell r="T1419" t="str">
            <v>2018-BAT SECU-17AI002-321-2188-21- -BATI</v>
          </cell>
        </row>
        <row r="1420">
          <cell r="A1420" t="str">
            <v>21</v>
          </cell>
          <cell r="B1420" t="str">
            <v>D</v>
          </cell>
          <cell r="C1420" t="str">
            <v>R</v>
          </cell>
          <cell r="D1420" t="str">
            <v>I</v>
          </cell>
          <cell r="E1420" t="str">
            <v>BAT SECU</v>
          </cell>
          <cell r="F1420" t="str">
            <v>17AI002</v>
          </cell>
          <cell r="G1420" t="str">
            <v>322</v>
          </cell>
          <cell r="H1420" t="str">
            <v>2188</v>
          </cell>
          <cell r="I1420" t="str">
            <v>21</v>
          </cell>
          <cell r="J1420" t="str">
            <v xml:space="preserve"> </v>
          </cell>
          <cell r="K1420" t="str">
            <v>BATI</v>
          </cell>
          <cell r="L1420" t="str">
            <v>2017</v>
          </cell>
          <cell r="M1420">
            <v>0</v>
          </cell>
          <cell r="N1420">
            <v>0</v>
          </cell>
          <cell r="O1420">
            <v>0</v>
          </cell>
          <cell r="P1420">
            <v>0</v>
          </cell>
          <cell r="Q1420">
            <v>0</v>
          </cell>
          <cell r="R1420">
            <v>571.39</v>
          </cell>
          <cell r="S1420">
            <v>0</v>
          </cell>
          <cell r="T1420" t="str">
            <v>2018-BAT SECU-17AI002-322-2188-21- -BATI</v>
          </cell>
        </row>
        <row r="1421">
          <cell r="A1421" t="str">
            <v>21</v>
          </cell>
          <cell r="B1421" t="str">
            <v>D</v>
          </cell>
          <cell r="C1421" t="str">
            <v>R</v>
          </cell>
          <cell r="D1421" t="str">
            <v>I</v>
          </cell>
          <cell r="E1421" t="str">
            <v>BAT SECU</v>
          </cell>
          <cell r="F1421" t="str">
            <v>17AI002</v>
          </cell>
          <cell r="G1421" t="str">
            <v>411</v>
          </cell>
          <cell r="H1421" t="str">
            <v>2188</v>
          </cell>
          <cell r="I1421" t="str">
            <v>21</v>
          </cell>
          <cell r="J1421" t="str">
            <v xml:space="preserve"> </v>
          </cell>
          <cell r="K1421" t="str">
            <v>BATI</v>
          </cell>
          <cell r="L1421" t="str">
            <v>2017</v>
          </cell>
          <cell r="M1421">
            <v>0</v>
          </cell>
          <cell r="N1421">
            <v>0</v>
          </cell>
          <cell r="O1421">
            <v>0</v>
          </cell>
          <cell r="P1421">
            <v>0</v>
          </cell>
          <cell r="Q1421">
            <v>0</v>
          </cell>
          <cell r="R1421">
            <v>1422.96</v>
          </cell>
          <cell r="S1421">
            <v>0</v>
          </cell>
          <cell r="T1421" t="str">
            <v>2018-BAT SECU-17AI002-411-2188-21- -BATI</v>
          </cell>
        </row>
        <row r="1422">
          <cell r="A1422" t="str">
            <v>21</v>
          </cell>
          <cell r="B1422" t="str">
            <v>D</v>
          </cell>
          <cell r="C1422" t="str">
            <v>R</v>
          </cell>
          <cell r="D1422" t="str">
            <v>I</v>
          </cell>
          <cell r="E1422" t="str">
            <v>BAT SECU</v>
          </cell>
          <cell r="F1422" t="str">
            <v>17AI002</v>
          </cell>
          <cell r="G1422" t="str">
            <v>411</v>
          </cell>
          <cell r="H1422" t="str">
            <v>2188</v>
          </cell>
          <cell r="I1422" t="str">
            <v>21</v>
          </cell>
          <cell r="J1422" t="str">
            <v xml:space="preserve"> </v>
          </cell>
          <cell r="K1422" t="str">
            <v>BATI</v>
          </cell>
          <cell r="L1422" t="str">
            <v>2018</v>
          </cell>
          <cell r="M1422">
            <v>0</v>
          </cell>
          <cell r="N1422">
            <v>0</v>
          </cell>
          <cell r="O1422">
            <v>1094.28</v>
          </cell>
          <cell r="P1422">
            <v>1094.28</v>
          </cell>
          <cell r="Q1422">
            <v>0</v>
          </cell>
          <cell r="R1422">
            <v>1270.44</v>
          </cell>
          <cell r="S1422">
            <v>0</v>
          </cell>
          <cell r="T1422" t="str">
            <v>2018-BAT SECU-17AI002-411-2188-21- -BATI</v>
          </cell>
        </row>
        <row r="1423">
          <cell r="A1423" t="str">
            <v>21</v>
          </cell>
          <cell r="B1423" t="str">
            <v>D</v>
          </cell>
          <cell r="C1423" t="str">
            <v>R</v>
          </cell>
          <cell r="D1423" t="str">
            <v>I</v>
          </cell>
          <cell r="E1423" t="str">
            <v>BAT SECU</v>
          </cell>
          <cell r="F1423" t="str">
            <v>17AI002</v>
          </cell>
          <cell r="G1423" t="str">
            <v>422</v>
          </cell>
          <cell r="H1423" t="str">
            <v>2188</v>
          </cell>
          <cell r="I1423" t="str">
            <v>21</v>
          </cell>
          <cell r="J1423" t="str">
            <v xml:space="preserve"> </v>
          </cell>
          <cell r="K1423" t="str">
            <v>BATI</v>
          </cell>
          <cell r="L1423" t="str">
            <v>2017</v>
          </cell>
          <cell r="M1423">
            <v>0</v>
          </cell>
          <cell r="N1423">
            <v>0</v>
          </cell>
          <cell r="O1423">
            <v>0</v>
          </cell>
          <cell r="P1423">
            <v>0</v>
          </cell>
          <cell r="Q1423">
            <v>0</v>
          </cell>
          <cell r="R1423">
            <v>134.19999999999999</v>
          </cell>
          <cell r="S1423">
            <v>0</v>
          </cell>
          <cell r="T1423" t="str">
            <v>2018-BAT SECU-17AI002-422-2188-21- -BATI</v>
          </cell>
        </row>
        <row r="1424">
          <cell r="A1424" t="str">
            <v>21</v>
          </cell>
          <cell r="B1424" t="str">
            <v>D</v>
          </cell>
          <cell r="C1424" t="str">
            <v>R</v>
          </cell>
          <cell r="D1424" t="str">
            <v>I</v>
          </cell>
          <cell r="E1424" t="str">
            <v>BAT SECU</v>
          </cell>
          <cell r="F1424" t="str">
            <v>17AI002</v>
          </cell>
          <cell r="G1424" t="str">
            <v>71</v>
          </cell>
          <cell r="H1424" t="str">
            <v>2188</v>
          </cell>
          <cell r="I1424" t="str">
            <v>21</v>
          </cell>
          <cell r="J1424" t="str">
            <v xml:space="preserve"> </v>
          </cell>
          <cell r="K1424" t="str">
            <v>BATI</v>
          </cell>
          <cell r="L1424" t="str">
            <v>2017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1586.02</v>
          </cell>
          <cell r="S1424">
            <v>0</v>
          </cell>
          <cell r="T1424" t="str">
            <v>2018-BAT SECU-17AI002-71-2188-21- -BATI</v>
          </cell>
        </row>
        <row r="1425">
          <cell r="A1425" t="str">
            <v>21</v>
          </cell>
          <cell r="B1425" t="str">
            <v>D</v>
          </cell>
          <cell r="C1425" t="str">
            <v>R</v>
          </cell>
          <cell r="D1425" t="str">
            <v>I</v>
          </cell>
          <cell r="E1425" t="str">
            <v>BAT SECU</v>
          </cell>
          <cell r="F1425" t="str">
            <v>17AI002</v>
          </cell>
          <cell r="G1425" t="str">
            <v>71</v>
          </cell>
          <cell r="H1425" t="str">
            <v>2188</v>
          </cell>
          <cell r="I1425" t="str">
            <v>21</v>
          </cell>
          <cell r="J1425" t="str">
            <v xml:space="preserve"> </v>
          </cell>
          <cell r="K1425" t="str">
            <v>BATI</v>
          </cell>
          <cell r="L1425" t="str">
            <v>2018</v>
          </cell>
          <cell r="M1425">
            <v>0</v>
          </cell>
          <cell r="N1425">
            <v>0</v>
          </cell>
          <cell r="O1425">
            <v>771.16</v>
          </cell>
          <cell r="P1425">
            <v>771.16</v>
          </cell>
          <cell r="Q1425">
            <v>0</v>
          </cell>
          <cell r="R1425">
            <v>578.34</v>
          </cell>
          <cell r="S1425">
            <v>0</v>
          </cell>
          <cell r="T1425" t="str">
            <v>2018-BAT SECU-17AI002-71-2188-21- -BATI</v>
          </cell>
        </row>
        <row r="1426">
          <cell r="A1426" t="str">
            <v>21</v>
          </cell>
          <cell r="B1426" t="str">
            <v>D</v>
          </cell>
          <cell r="C1426" t="str">
            <v>R</v>
          </cell>
          <cell r="D1426" t="str">
            <v>I</v>
          </cell>
          <cell r="E1426" t="str">
            <v>BAT SECU</v>
          </cell>
          <cell r="F1426" t="str">
            <v>17AI002</v>
          </cell>
          <cell r="G1426" t="str">
            <v>820</v>
          </cell>
          <cell r="H1426" t="str">
            <v>2188</v>
          </cell>
          <cell r="I1426" t="str">
            <v>21</v>
          </cell>
          <cell r="J1426" t="str">
            <v xml:space="preserve"> </v>
          </cell>
          <cell r="K1426" t="str">
            <v>BATI</v>
          </cell>
          <cell r="L1426" t="str">
            <v>2017</v>
          </cell>
          <cell r="M1426">
            <v>0</v>
          </cell>
          <cell r="N1426">
            <v>0</v>
          </cell>
          <cell r="O1426">
            <v>0</v>
          </cell>
          <cell r="P1426">
            <v>0</v>
          </cell>
          <cell r="Q1426">
            <v>0</v>
          </cell>
          <cell r="R1426">
            <v>826.18</v>
          </cell>
          <cell r="S1426">
            <v>0</v>
          </cell>
          <cell r="T1426" t="str">
            <v>2018-BAT SECU-17AI002-820-2188-21- -BATI</v>
          </cell>
        </row>
        <row r="1427">
          <cell r="A1427" t="str">
            <v>21</v>
          </cell>
          <cell r="B1427" t="str">
            <v>D</v>
          </cell>
          <cell r="C1427" t="str">
            <v>R</v>
          </cell>
          <cell r="D1427" t="str">
            <v>I</v>
          </cell>
          <cell r="E1427" t="str">
            <v>BAT SECU</v>
          </cell>
          <cell r="F1427" t="str">
            <v>17AI002</v>
          </cell>
          <cell r="G1427" t="str">
            <v>820</v>
          </cell>
          <cell r="H1427" t="str">
            <v>2188</v>
          </cell>
          <cell r="I1427" t="str">
            <v>21</v>
          </cell>
          <cell r="J1427" t="str">
            <v xml:space="preserve"> </v>
          </cell>
          <cell r="K1427" t="str">
            <v>BATI</v>
          </cell>
          <cell r="L1427" t="str">
            <v>2018</v>
          </cell>
          <cell r="M1427">
            <v>0</v>
          </cell>
          <cell r="N1427">
            <v>0</v>
          </cell>
          <cell r="O1427">
            <v>0</v>
          </cell>
          <cell r="P1427">
            <v>0</v>
          </cell>
          <cell r="Q1427">
            <v>0</v>
          </cell>
          <cell r="R1427">
            <v>141.12</v>
          </cell>
          <cell r="S1427">
            <v>0</v>
          </cell>
          <cell r="T1427" t="str">
            <v>2018-BAT SECU-17AI002-820-2188-21- -BATI</v>
          </cell>
        </row>
        <row r="1428">
          <cell r="A1428" t="str">
            <v>21</v>
          </cell>
          <cell r="B1428" t="str">
            <v>D</v>
          </cell>
          <cell r="C1428" t="str">
            <v>R</v>
          </cell>
          <cell r="D1428" t="str">
            <v>I</v>
          </cell>
          <cell r="E1428" t="str">
            <v>BAT SECU</v>
          </cell>
          <cell r="F1428" t="str">
            <v>18AI001</v>
          </cell>
          <cell r="G1428" t="str">
            <v>020</v>
          </cell>
          <cell r="H1428" t="str">
            <v>21318</v>
          </cell>
          <cell r="I1428" t="str">
            <v>21</v>
          </cell>
          <cell r="J1428" t="str">
            <v xml:space="preserve"> </v>
          </cell>
          <cell r="K1428" t="str">
            <v>BATI</v>
          </cell>
          <cell r="L1428" t="str">
            <v>2018</v>
          </cell>
          <cell r="M1428">
            <v>80000</v>
          </cell>
          <cell r="N1428">
            <v>0</v>
          </cell>
          <cell r="O1428">
            <v>0</v>
          </cell>
          <cell r="P1428">
            <v>59900</v>
          </cell>
          <cell r="Q1428">
            <v>-20100</v>
          </cell>
          <cell r="R1428">
            <v>0</v>
          </cell>
          <cell r="S1428">
            <v>2931.86</v>
          </cell>
          <cell r="T1428" t="str">
            <v>2018-BAT SECU-18AI001-020-21318-21- -BATI</v>
          </cell>
        </row>
        <row r="1429">
          <cell r="A1429" t="str">
            <v>21</v>
          </cell>
          <cell r="B1429" t="str">
            <v>D</v>
          </cell>
          <cell r="C1429" t="str">
            <v>R</v>
          </cell>
          <cell r="D1429" t="str">
            <v>I</v>
          </cell>
          <cell r="E1429" t="str">
            <v>BAT SECU</v>
          </cell>
          <cell r="F1429" t="str">
            <v>18AI001</v>
          </cell>
          <cell r="G1429" t="str">
            <v>211</v>
          </cell>
          <cell r="H1429" t="str">
            <v>21312</v>
          </cell>
          <cell r="I1429" t="str">
            <v>21</v>
          </cell>
          <cell r="J1429" t="str">
            <v xml:space="preserve"> </v>
          </cell>
          <cell r="K1429" t="str">
            <v>BATI</v>
          </cell>
          <cell r="L1429" t="str">
            <v>2018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2150.71</v>
          </cell>
          <cell r="S1429">
            <v>369.83</v>
          </cell>
          <cell r="T1429" t="str">
            <v>2018-BAT SECU-18AI001-211-21312-21- -BATI</v>
          </cell>
        </row>
        <row r="1430">
          <cell r="A1430" t="str">
            <v>21</v>
          </cell>
          <cell r="B1430" t="str">
            <v>D</v>
          </cell>
          <cell r="C1430" t="str">
            <v>R</v>
          </cell>
          <cell r="D1430" t="str">
            <v>I</v>
          </cell>
          <cell r="E1430" t="str">
            <v>BAT SECU</v>
          </cell>
          <cell r="F1430" t="str">
            <v>18AI001</v>
          </cell>
          <cell r="G1430" t="str">
            <v>311</v>
          </cell>
          <cell r="H1430" t="str">
            <v>21318</v>
          </cell>
          <cell r="I1430" t="str">
            <v>21</v>
          </cell>
          <cell r="J1430" t="str">
            <v xml:space="preserve"> </v>
          </cell>
          <cell r="K1430" t="str">
            <v>BATI</v>
          </cell>
          <cell r="L1430" t="str">
            <v>2018</v>
          </cell>
          <cell r="M1430">
            <v>0</v>
          </cell>
          <cell r="N1430">
            <v>0</v>
          </cell>
          <cell r="O1430">
            <v>0</v>
          </cell>
          <cell r="P1430">
            <v>7990</v>
          </cell>
          <cell r="Q1430">
            <v>7990</v>
          </cell>
          <cell r="R1430">
            <v>0</v>
          </cell>
          <cell r="S1430">
            <v>8211</v>
          </cell>
          <cell r="T1430" t="str">
            <v>2018-BAT SECU-18AI001-311-21318-21- -BATI</v>
          </cell>
        </row>
        <row r="1431">
          <cell r="A1431" t="str">
            <v>21</v>
          </cell>
          <cell r="B1431" t="str">
            <v>D</v>
          </cell>
          <cell r="C1431" t="str">
            <v>R</v>
          </cell>
          <cell r="D1431" t="str">
            <v>I</v>
          </cell>
          <cell r="E1431" t="str">
            <v>BAT SECU</v>
          </cell>
          <cell r="F1431" t="str">
            <v>18AI001</v>
          </cell>
          <cell r="G1431" t="str">
            <v>322</v>
          </cell>
          <cell r="H1431" t="str">
            <v>21318</v>
          </cell>
          <cell r="I1431" t="str">
            <v>21</v>
          </cell>
          <cell r="J1431" t="str">
            <v xml:space="preserve"> </v>
          </cell>
          <cell r="K1431" t="str">
            <v>BATI</v>
          </cell>
          <cell r="L1431" t="str">
            <v>2018</v>
          </cell>
          <cell r="M1431">
            <v>0</v>
          </cell>
          <cell r="N1431">
            <v>0</v>
          </cell>
          <cell r="O1431">
            <v>0</v>
          </cell>
          <cell r="P1431">
            <v>0</v>
          </cell>
          <cell r="Q1431">
            <v>0</v>
          </cell>
          <cell r="R1431">
            <v>1384.08</v>
          </cell>
          <cell r="S1431">
            <v>0</v>
          </cell>
          <cell r="T1431" t="str">
            <v>2018-BAT SECU-18AI001-322-21318-21- -BATI</v>
          </cell>
        </row>
        <row r="1432">
          <cell r="A1432" t="str">
            <v>21</v>
          </cell>
          <cell r="B1432" t="str">
            <v>D</v>
          </cell>
          <cell r="C1432" t="str">
            <v>R</v>
          </cell>
          <cell r="D1432" t="str">
            <v>I</v>
          </cell>
          <cell r="E1432" t="str">
            <v>BAT SECU</v>
          </cell>
          <cell r="F1432" t="str">
            <v>18AI001</v>
          </cell>
          <cell r="G1432" t="str">
            <v>40</v>
          </cell>
          <cell r="H1432" t="str">
            <v>21318</v>
          </cell>
          <cell r="I1432" t="str">
            <v>21</v>
          </cell>
          <cell r="J1432" t="str">
            <v xml:space="preserve"> </v>
          </cell>
          <cell r="K1432" t="str">
            <v>BATI</v>
          </cell>
          <cell r="L1432" t="str">
            <v>2018</v>
          </cell>
          <cell r="M1432">
            <v>0</v>
          </cell>
          <cell r="N1432">
            <v>0</v>
          </cell>
          <cell r="O1432">
            <v>0</v>
          </cell>
          <cell r="P1432">
            <v>0</v>
          </cell>
          <cell r="Q1432">
            <v>0</v>
          </cell>
          <cell r="R1432">
            <v>1215</v>
          </cell>
          <cell r="S1432">
            <v>2526.1799999999998</v>
          </cell>
          <cell r="T1432" t="str">
            <v>2018-BAT SECU-18AI001-40-21318-21- -BATI</v>
          </cell>
        </row>
        <row r="1433">
          <cell r="A1433" t="str">
            <v>21</v>
          </cell>
          <cell r="B1433" t="str">
            <v>D</v>
          </cell>
          <cell r="C1433" t="str">
            <v>R</v>
          </cell>
          <cell r="D1433" t="str">
            <v>I</v>
          </cell>
          <cell r="E1433" t="str">
            <v>BAT SECU</v>
          </cell>
          <cell r="F1433" t="str">
            <v>18AI001</v>
          </cell>
          <cell r="G1433" t="str">
            <v>411</v>
          </cell>
          <cell r="H1433" t="str">
            <v>21318</v>
          </cell>
          <cell r="I1433" t="str">
            <v>21</v>
          </cell>
          <cell r="J1433" t="str">
            <v xml:space="preserve"> </v>
          </cell>
          <cell r="K1433" t="str">
            <v>BATI</v>
          </cell>
          <cell r="L1433" t="str">
            <v>2018</v>
          </cell>
          <cell r="M1433">
            <v>0</v>
          </cell>
          <cell r="N1433">
            <v>0</v>
          </cell>
          <cell r="O1433">
            <v>0</v>
          </cell>
          <cell r="P1433">
            <v>6000</v>
          </cell>
          <cell r="Q1433">
            <v>6000</v>
          </cell>
          <cell r="R1433">
            <v>0</v>
          </cell>
          <cell r="S1433">
            <v>5419.4</v>
          </cell>
          <cell r="T1433" t="str">
            <v>2018-BAT SECU-18AI001-411-21318-21- -BATI</v>
          </cell>
        </row>
        <row r="1434">
          <cell r="A1434" t="str">
            <v>21</v>
          </cell>
          <cell r="B1434" t="str">
            <v>D</v>
          </cell>
          <cell r="C1434" t="str">
            <v>R</v>
          </cell>
          <cell r="D1434" t="str">
            <v>I</v>
          </cell>
          <cell r="E1434" t="str">
            <v>BAT SECU</v>
          </cell>
          <cell r="F1434" t="str">
            <v>18AI001</v>
          </cell>
          <cell r="G1434" t="str">
            <v>71</v>
          </cell>
          <cell r="H1434" t="str">
            <v>21318</v>
          </cell>
          <cell r="I1434" t="str">
            <v>21</v>
          </cell>
          <cell r="J1434" t="str">
            <v xml:space="preserve"> </v>
          </cell>
          <cell r="K1434" t="str">
            <v>BATI</v>
          </cell>
          <cell r="L1434" t="str">
            <v>2018</v>
          </cell>
          <cell r="M1434">
            <v>0</v>
          </cell>
          <cell r="N1434">
            <v>0</v>
          </cell>
          <cell r="O1434">
            <v>0</v>
          </cell>
          <cell r="P1434">
            <v>2200</v>
          </cell>
          <cell r="Q1434">
            <v>2200</v>
          </cell>
          <cell r="R1434">
            <v>0</v>
          </cell>
          <cell r="S1434">
            <v>3251.42</v>
          </cell>
          <cell r="T1434" t="str">
            <v>2018-BAT SECU-18AI001-71-21318-21- -BATI</v>
          </cell>
        </row>
        <row r="1435">
          <cell r="A1435" t="str">
            <v>21</v>
          </cell>
          <cell r="B1435" t="str">
            <v>D</v>
          </cell>
          <cell r="C1435" t="str">
            <v>R</v>
          </cell>
          <cell r="D1435" t="str">
            <v>I</v>
          </cell>
          <cell r="E1435" t="str">
            <v>BAT SECU</v>
          </cell>
          <cell r="F1435" t="str">
            <v>18AI002</v>
          </cell>
          <cell r="G1435" t="str">
            <v>020</v>
          </cell>
          <cell r="H1435" t="str">
            <v>2188</v>
          </cell>
          <cell r="I1435" t="str">
            <v>21</v>
          </cell>
          <cell r="J1435" t="str">
            <v xml:space="preserve"> </v>
          </cell>
          <cell r="K1435" t="str">
            <v>BATI</v>
          </cell>
          <cell r="L1435" t="str">
            <v>2018</v>
          </cell>
          <cell r="M1435">
            <v>15000</v>
          </cell>
          <cell r="N1435">
            <v>0</v>
          </cell>
          <cell r="O1435">
            <v>0</v>
          </cell>
          <cell r="P1435">
            <v>9692.7800000000007</v>
          </cell>
          <cell r="Q1435">
            <v>-5307.22</v>
          </cell>
          <cell r="R1435">
            <v>514.73</v>
          </cell>
          <cell r="S1435">
            <v>57.18</v>
          </cell>
          <cell r="T1435" t="str">
            <v>2018-BAT SECU-18AI002-020-2188-21- -BATI</v>
          </cell>
        </row>
        <row r="1436">
          <cell r="A1436" t="str">
            <v>21</v>
          </cell>
          <cell r="B1436" t="str">
            <v>D</v>
          </cell>
          <cell r="C1436" t="str">
            <v>R</v>
          </cell>
          <cell r="D1436" t="str">
            <v>I</v>
          </cell>
          <cell r="E1436" t="str">
            <v>BAT SECU</v>
          </cell>
          <cell r="F1436" t="str">
            <v>18AI002</v>
          </cell>
          <cell r="G1436" t="str">
            <v>211</v>
          </cell>
          <cell r="H1436" t="str">
            <v>2188</v>
          </cell>
          <cell r="I1436" t="str">
            <v>21</v>
          </cell>
          <cell r="J1436" t="str">
            <v xml:space="preserve"> </v>
          </cell>
          <cell r="K1436" t="str">
            <v>BATI</v>
          </cell>
          <cell r="L1436" t="str">
            <v>2018</v>
          </cell>
          <cell r="M1436">
            <v>0</v>
          </cell>
          <cell r="N1436">
            <v>0</v>
          </cell>
          <cell r="O1436">
            <v>0</v>
          </cell>
          <cell r="P1436">
            <v>565.74</v>
          </cell>
          <cell r="Q1436">
            <v>565.74</v>
          </cell>
          <cell r="R1436">
            <v>0</v>
          </cell>
          <cell r="S1436">
            <v>725.94</v>
          </cell>
          <cell r="T1436" t="str">
            <v>2018-BAT SECU-18AI002-211-2188-21- -BATI</v>
          </cell>
        </row>
        <row r="1437">
          <cell r="A1437" t="str">
            <v>21</v>
          </cell>
          <cell r="B1437" t="str">
            <v>D</v>
          </cell>
          <cell r="C1437" t="str">
            <v>R</v>
          </cell>
          <cell r="D1437" t="str">
            <v>I</v>
          </cell>
          <cell r="E1437" t="str">
            <v>BAT SECU</v>
          </cell>
          <cell r="F1437" t="str">
            <v>18AI002</v>
          </cell>
          <cell r="G1437" t="str">
            <v>212</v>
          </cell>
          <cell r="H1437" t="str">
            <v>2188</v>
          </cell>
          <cell r="I1437" t="str">
            <v>21</v>
          </cell>
          <cell r="J1437" t="str">
            <v xml:space="preserve"> </v>
          </cell>
          <cell r="K1437" t="str">
            <v>BATI</v>
          </cell>
          <cell r="L1437" t="str">
            <v>2018</v>
          </cell>
          <cell r="M1437">
            <v>0</v>
          </cell>
          <cell r="N1437">
            <v>0</v>
          </cell>
          <cell r="O1437">
            <v>0</v>
          </cell>
          <cell r="P1437">
            <v>454.02</v>
          </cell>
          <cell r="Q1437">
            <v>454.02</v>
          </cell>
          <cell r="R1437">
            <v>0</v>
          </cell>
          <cell r="S1437">
            <v>1389.72</v>
          </cell>
          <cell r="T1437" t="str">
            <v>2018-BAT SECU-18AI002-212-2188-21- -BATI</v>
          </cell>
        </row>
        <row r="1438">
          <cell r="A1438" t="str">
            <v>21</v>
          </cell>
          <cell r="B1438" t="str">
            <v>D</v>
          </cell>
          <cell r="C1438" t="str">
            <v>R</v>
          </cell>
          <cell r="D1438" t="str">
            <v>I</v>
          </cell>
          <cell r="E1438" t="str">
            <v>BAT SECU</v>
          </cell>
          <cell r="F1438" t="str">
            <v>18AI002</v>
          </cell>
          <cell r="G1438" t="str">
            <v>213</v>
          </cell>
          <cell r="H1438" t="str">
            <v>2188</v>
          </cell>
          <cell r="I1438" t="str">
            <v>21</v>
          </cell>
          <cell r="J1438" t="str">
            <v xml:space="preserve"> </v>
          </cell>
          <cell r="K1438" t="str">
            <v>BATI</v>
          </cell>
          <cell r="L1438" t="str">
            <v>2018</v>
          </cell>
          <cell r="M1438">
            <v>0</v>
          </cell>
          <cell r="N1438">
            <v>0</v>
          </cell>
          <cell r="O1438">
            <v>0</v>
          </cell>
          <cell r="P1438">
            <v>910</v>
          </cell>
          <cell r="Q1438">
            <v>910</v>
          </cell>
          <cell r="R1438">
            <v>508.98</v>
          </cell>
          <cell r="S1438">
            <v>1232.0999999999999</v>
          </cell>
          <cell r="T1438" t="str">
            <v>2018-BAT SECU-18AI002-213-2188-21- -BATI</v>
          </cell>
        </row>
        <row r="1439">
          <cell r="A1439" t="str">
            <v>21</v>
          </cell>
          <cell r="B1439" t="str">
            <v>D</v>
          </cell>
          <cell r="C1439" t="str">
            <v>R</v>
          </cell>
          <cell r="D1439" t="str">
            <v>I</v>
          </cell>
          <cell r="E1439" t="str">
            <v>BAT SECU</v>
          </cell>
          <cell r="F1439" t="str">
            <v>18AI002</v>
          </cell>
          <cell r="G1439" t="str">
            <v>30</v>
          </cell>
          <cell r="H1439" t="str">
            <v>2188</v>
          </cell>
          <cell r="I1439" t="str">
            <v>21</v>
          </cell>
          <cell r="J1439" t="str">
            <v xml:space="preserve"> </v>
          </cell>
          <cell r="K1439" t="str">
            <v>BATI</v>
          </cell>
          <cell r="L1439" t="str">
            <v>2018</v>
          </cell>
          <cell r="M1439">
            <v>0</v>
          </cell>
          <cell r="N1439">
            <v>0</v>
          </cell>
          <cell r="O1439">
            <v>0</v>
          </cell>
          <cell r="P1439">
            <v>528.9</v>
          </cell>
          <cell r="Q1439">
            <v>528.9</v>
          </cell>
          <cell r="R1439">
            <v>0</v>
          </cell>
          <cell r="S1439">
            <v>528.9</v>
          </cell>
          <cell r="T1439" t="str">
            <v>2018-BAT SECU-18AI002-30-2188-21- -BATI</v>
          </cell>
        </row>
        <row r="1440">
          <cell r="A1440" t="str">
            <v>21</v>
          </cell>
          <cell r="B1440" t="str">
            <v>D</v>
          </cell>
          <cell r="C1440" t="str">
            <v>R</v>
          </cell>
          <cell r="D1440" t="str">
            <v>I</v>
          </cell>
          <cell r="E1440" t="str">
            <v>BAT SECU</v>
          </cell>
          <cell r="F1440" t="str">
            <v>18AI002</v>
          </cell>
          <cell r="G1440" t="str">
            <v>311</v>
          </cell>
          <cell r="H1440" t="str">
            <v>2188</v>
          </cell>
          <cell r="I1440" t="str">
            <v>21</v>
          </cell>
          <cell r="J1440" t="str">
            <v xml:space="preserve"> </v>
          </cell>
          <cell r="K1440" t="str">
            <v>BATI</v>
          </cell>
          <cell r="L1440" t="str">
            <v>2018</v>
          </cell>
          <cell r="M1440">
            <v>0</v>
          </cell>
          <cell r="N1440">
            <v>0</v>
          </cell>
          <cell r="O1440">
            <v>0</v>
          </cell>
          <cell r="P1440">
            <v>500</v>
          </cell>
          <cell r="Q1440">
            <v>500</v>
          </cell>
          <cell r="R1440">
            <v>401.02</v>
          </cell>
          <cell r="S1440">
            <v>0</v>
          </cell>
          <cell r="T1440" t="str">
            <v>2018-BAT SECU-18AI002-311-2188-21- -BATI</v>
          </cell>
        </row>
        <row r="1441">
          <cell r="A1441" t="str">
            <v>21</v>
          </cell>
          <cell r="B1441" t="str">
            <v>D</v>
          </cell>
          <cell r="C1441" t="str">
            <v>R</v>
          </cell>
          <cell r="D1441" t="str">
            <v>I</v>
          </cell>
          <cell r="E1441" t="str">
            <v>BAT SECU</v>
          </cell>
          <cell r="F1441" t="str">
            <v>18AI002</v>
          </cell>
          <cell r="G1441" t="str">
            <v>313</v>
          </cell>
          <cell r="H1441" t="str">
            <v>2188</v>
          </cell>
          <cell r="I1441" t="str">
            <v>21</v>
          </cell>
          <cell r="J1441" t="str">
            <v xml:space="preserve"> </v>
          </cell>
          <cell r="K1441" t="str">
            <v>BATI</v>
          </cell>
          <cell r="L1441" t="str">
            <v>2018</v>
          </cell>
          <cell r="M1441">
            <v>0</v>
          </cell>
          <cell r="N1441">
            <v>0</v>
          </cell>
          <cell r="O1441">
            <v>0</v>
          </cell>
          <cell r="P1441">
            <v>0</v>
          </cell>
          <cell r="Q1441">
            <v>0</v>
          </cell>
          <cell r="R1441">
            <v>1601.76</v>
          </cell>
          <cell r="S1441">
            <v>0</v>
          </cell>
          <cell r="T1441" t="str">
            <v>2018-BAT SECU-18AI002-313-2188-21- -BATI</v>
          </cell>
        </row>
        <row r="1442">
          <cell r="A1442" t="str">
            <v>21</v>
          </cell>
          <cell r="B1442" t="str">
            <v>D</v>
          </cell>
          <cell r="C1442" t="str">
            <v>R</v>
          </cell>
          <cell r="D1442" t="str">
            <v>I</v>
          </cell>
          <cell r="E1442" t="str">
            <v>BAT SECU</v>
          </cell>
          <cell r="F1442" t="str">
            <v>18AI002</v>
          </cell>
          <cell r="G1442" t="str">
            <v>321</v>
          </cell>
          <cell r="H1442" t="str">
            <v>2188</v>
          </cell>
          <cell r="I1442" t="str">
            <v>21</v>
          </cell>
          <cell r="J1442" t="str">
            <v xml:space="preserve"> </v>
          </cell>
          <cell r="K1442" t="str">
            <v>BATI</v>
          </cell>
          <cell r="L1442" t="str">
            <v>2018</v>
          </cell>
          <cell r="M1442">
            <v>0</v>
          </cell>
          <cell r="N1442">
            <v>0</v>
          </cell>
          <cell r="O1442">
            <v>0</v>
          </cell>
          <cell r="P1442">
            <v>920.52</v>
          </cell>
          <cell r="Q1442">
            <v>920.52</v>
          </cell>
          <cell r="R1442">
            <v>0</v>
          </cell>
          <cell r="S1442">
            <v>920.52</v>
          </cell>
          <cell r="T1442" t="str">
            <v>2018-BAT SECU-18AI002-321-2188-21- -BATI</v>
          </cell>
        </row>
        <row r="1443">
          <cell r="A1443" t="str">
            <v>21</v>
          </cell>
          <cell r="B1443" t="str">
            <v>D</v>
          </cell>
          <cell r="C1443" t="str">
            <v>R</v>
          </cell>
          <cell r="D1443" t="str">
            <v>I</v>
          </cell>
          <cell r="E1443" t="str">
            <v>BAT SECU</v>
          </cell>
          <cell r="F1443" t="str">
            <v>18AI002</v>
          </cell>
          <cell r="G1443" t="str">
            <v>324</v>
          </cell>
          <cell r="H1443" t="str">
            <v>2188</v>
          </cell>
          <cell r="I1443" t="str">
            <v>21</v>
          </cell>
          <cell r="J1443" t="str">
            <v xml:space="preserve"> </v>
          </cell>
          <cell r="K1443" t="str">
            <v>BATI</v>
          </cell>
          <cell r="L1443" t="str">
            <v>2018</v>
          </cell>
          <cell r="M1443">
            <v>0</v>
          </cell>
          <cell r="N1443">
            <v>0</v>
          </cell>
          <cell r="O1443">
            <v>0</v>
          </cell>
          <cell r="P1443">
            <v>213.6</v>
          </cell>
          <cell r="Q1443">
            <v>213.6</v>
          </cell>
          <cell r="R1443">
            <v>0</v>
          </cell>
          <cell r="S1443">
            <v>213.6</v>
          </cell>
          <cell r="T1443" t="str">
            <v>2018-BAT SECU-18AI002-324-2188-21- -BATI</v>
          </cell>
        </row>
        <row r="1444">
          <cell r="A1444" t="str">
            <v>21</v>
          </cell>
          <cell r="B1444" t="str">
            <v>D</v>
          </cell>
          <cell r="C1444" t="str">
            <v>R</v>
          </cell>
          <cell r="D1444" t="str">
            <v>I</v>
          </cell>
          <cell r="E1444" t="str">
            <v>BAT SECU</v>
          </cell>
          <cell r="F1444" t="str">
            <v>18AI002</v>
          </cell>
          <cell r="G1444" t="str">
            <v>411</v>
          </cell>
          <cell r="H1444" t="str">
            <v>2188</v>
          </cell>
          <cell r="I1444" t="str">
            <v>21</v>
          </cell>
          <cell r="J1444" t="str">
            <v xml:space="preserve"> </v>
          </cell>
          <cell r="K1444" t="str">
            <v>BATI</v>
          </cell>
          <cell r="L1444" t="str">
            <v>2018</v>
          </cell>
          <cell r="M1444">
            <v>0</v>
          </cell>
          <cell r="N1444">
            <v>0</v>
          </cell>
          <cell r="O1444">
            <v>0</v>
          </cell>
          <cell r="P1444">
            <v>0</v>
          </cell>
          <cell r="Q1444">
            <v>0</v>
          </cell>
          <cell r="R1444">
            <v>936.31</v>
          </cell>
          <cell r="S1444">
            <v>60.18</v>
          </cell>
          <cell r="T1444" t="str">
            <v>2018-BAT SECU-18AI002-411-2188-21- -BATI</v>
          </cell>
        </row>
        <row r="1445">
          <cell r="A1445" t="str">
            <v>21</v>
          </cell>
          <cell r="B1445" t="str">
            <v>D</v>
          </cell>
          <cell r="C1445" t="str">
            <v>R</v>
          </cell>
          <cell r="D1445" t="str">
            <v>I</v>
          </cell>
          <cell r="E1445" t="str">
            <v>BAT SECU</v>
          </cell>
          <cell r="F1445" t="str">
            <v>18AI002</v>
          </cell>
          <cell r="G1445" t="str">
            <v>412</v>
          </cell>
          <cell r="H1445" t="str">
            <v>2188</v>
          </cell>
          <cell r="I1445" t="str">
            <v>21</v>
          </cell>
          <cell r="J1445" t="str">
            <v xml:space="preserve"> </v>
          </cell>
          <cell r="K1445" t="str">
            <v>BATI</v>
          </cell>
          <cell r="L1445" t="str">
            <v>2018</v>
          </cell>
          <cell r="M1445">
            <v>0</v>
          </cell>
          <cell r="N1445">
            <v>0</v>
          </cell>
          <cell r="O1445">
            <v>0</v>
          </cell>
          <cell r="P1445">
            <v>173.7</v>
          </cell>
          <cell r="Q1445">
            <v>173.7</v>
          </cell>
          <cell r="R1445">
            <v>0</v>
          </cell>
          <cell r="S1445">
            <v>516.54</v>
          </cell>
          <cell r="T1445" t="str">
            <v>2018-BAT SECU-18AI002-412-2188-21- -BATI</v>
          </cell>
        </row>
        <row r="1446">
          <cell r="A1446" t="str">
            <v>21</v>
          </cell>
          <cell r="B1446" t="str">
            <v>D</v>
          </cell>
          <cell r="C1446" t="str">
            <v>R</v>
          </cell>
          <cell r="D1446" t="str">
            <v>I</v>
          </cell>
          <cell r="E1446" t="str">
            <v>BAT SECU</v>
          </cell>
          <cell r="F1446" t="str">
            <v>18AI002</v>
          </cell>
          <cell r="G1446" t="str">
            <v>422</v>
          </cell>
          <cell r="H1446" t="str">
            <v>2188</v>
          </cell>
          <cell r="I1446" t="str">
            <v>21</v>
          </cell>
          <cell r="J1446" t="str">
            <v xml:space="preserve"> </v>
          </cell>
          <cell r="K1446" t="str">
            <v>BATI</v>
          </cell>
          <cell r="L1446" t="str">
            <v>2018</v>
          </cell>
          <cell r="M1446">
            <v>0</v>
          </cell>
          <cell r="N1446">
            <v>0</v>
          </cell>
          <cell r="O1446">
            <v>0</v>
          </cell>
          <cell r="P1446">
            <v>412.38</v>
          </cell>
          <cell r="Q1446">
            <v>412.38</v>
          </cell>
          <cell r="R1446">
            <v>0</v>
          </cell>
          <cell r="S1446">
            <v>183.9</v>
          </cell>
          <cell r="T1446" t="str">
            <v>2018-BAT SECU-18AI002-422-2188-21- -BATI</v>
          </cell>
        </row>
        <row r="1447">
          <cell r="A1447" t="str">
            <v>21</v>
          </cell>
          <cell r="B1447" t="str">
            <v>D</v>
          </cell>
          <cell r="C1447" t="str">
            <v>R</v>
          </cell>
          <cell r="D1447" t="str">
            <v>I</v>
          </cell>
          <cell r="E1447" t="str">
            <v>BAT SECU</v>
          </cell>
          <cell r="F1447" t="str">
            <v>18AI002</v>
          </cell>
          <cell r="G1447" t="str">
            <v>61</v>
          </cell>
          <cell r="H1447" t="str">
            <v>2188</v>
          </cell>
          <cell r="I1447" t="str">
            <v>21</v>
          </cell>
          <cell r="J1447" t="str">
            <v>CCAS</v>
          </cell>
          <cell r="K1447" t="str">
            <v>BATI</v>
          </cell>
          <cell r="L1447" t="str">
            <v>2018</v>
          </cell>
          <cell r="M1447">
            <v>0</v>
          </cell>
          <cell r="N1447">
            <v>0</v>
          </cell>
          <cell r="O1447">
            <v>0</v>
          </cell>
          <cell r="P1447">
            <v>114.36</v>
          </cell>
          <cell r="Q1447">
            <v>114.36</v>
          </cell>
          <cell r="R1447">
            <v>0</v>
          </cell>
          <cell r="S1447">
            <v>114.36</v>
          </cell>
          <cell r="T1447" t="str">
            <v>2018-BAT SECU-18AI002-61-2188-21-CCAS-BATI</v>
          </cell>
        </row>
        <row r="1448">
          <cell r="A1448" t="str">
            <v>21</v>
          </cell>
          <cell r="B1448" t="str">
            <v>D</v>
          </cell>
          <cell r="C1448" t="str">
            <v>R</v>
          </cell>
          <cell r="D1448" t="str">
            <v>I</v>
          </cell>
          <cell r="E1448" t="str">
            <v>BAT SECU</v>
          </cell>
          <cell r="F1448" t="str">
            <v>18AI002</v>
          </cell>
          <cell r="G1448" t="str">
            <v>71</v>
          </cell>
          <cell r="H1448" t="str">
            <v>2188</v>
          </cell>
          <cell r="I1448" t="str">
            <v>21</v>
          </cell>
          <cell r="J1448" t="str">
            <v xml:space="preserve"> </v>
          </cell>
          <cell r="K1448" t="str">
            <v>BATI</v>
          </cell>
          <cell r="L1448" t="str">
            <v>2018</v>
          </cell>
          <cell r="M1448">
            <v>0</v>
          </cell>
          <cell r="N1448">
            <v>0</v>
          </cell>
          <cell r="O1448">
            <v>0</v>
          </cell>
          <cell r="P1448">
            <v>514</v>
          </cell>
          <cell r="Q1448">
            <v>514</v>
          </cell>
          <cell r="R1448">
            <v>0</v>
          </cell>
          <cell r="S1448">
            <v>513.76</v>
          </cell>
          <cell r="T1448" t="str">
            <v>2018-BAT SECU-18AI002-71-2188-21- -BATI</v>
          </cell>
        </row>
        <row r="1449">
          <cell r="A1449" t="str">
            <v>21</v>
          </cell>
          <cell r="B1449" t="str">
            <v>D</v>
          </cell>
          <cell r="C1449" t="str">
            <v>R</v>
          </cell>
          <cell r="D1449" t="str">
            <v>I</v>
          </cell>
          <cell r="E1449" t="str">
            <v>BAT SECU</v>
          </cell>
          <cell r="F1449" t="str">
            <v>18AI003</v>
          </cell>
          <cell r="G1449" t="str">
            <v>020</v>
          </cell>
          <cell r="H1449" t="str">
            <v>21318</v>
          </cell>
          <cell r="I1449" t="str">
            <v>21</v>
          </cell>
          <cell r="J1449" t="str">
            <v xml:space="preserve"> </v>
          </cell>
          <cell r="K1449" t="str">
            <v>BATI</v>
          </cell>
          <cell r="L1449" t="str">
            <v>2018</v>
          </cell>
          <cell r="M1449">
            <v>15000</v>
          </cell>
          <cell r="N1449">
            <v>0</v>
          </cell>
          <cell r="O1449">
            <v>0</v>
          </cell>
          <cell r="P1449">
            <v>9500</v>
          </cell>
          <cell r="Q1449">
            <v>-5500</v>
          </cell>
          <cell r="R1449">
            <v>0</v>
          </cell>
          <cell r="S1449">
            <v>6302.66</v>
          </cell>
          <cell r="T1449" t="str">
            <v>2018-BAT SECU-18AI003-020-21318-21- -BATI</v>
          </cell>
        </row>
        <row r="1450">
          <cell r="A1450" t="str">
            <v>21</v>
          </cell>
          <cell r="B1450" t="str">
            <v>D</v>
          </cell>
          <cell r="C1450" t="str">
            <v>R</v>
          </cell>
          <cell r="D1450" t="str">
            <v>I</v>
          </cell>
          <cell r="E1450" t="str">
            <v>BAT SECU</v>
          </cell>
          <cell r="F1450" t="str">
            <v>18AI003</v>
          </cell>
          <cell r="G1450" t="str">
            <v>411</v>
          </cell>
          <cell r="H1450" t="str">
            <v>21318</v>
          </cell>
          <cell r="I1450" t="str">
            <v>21</v>
          </cell>
          <cell r="J1450" t="str">
            <v xml:space="preserve"> </v>
          </cell>
          <cell r="K1450" t="str">
            <v>BATI</v>
          </cell>
          <cell r="L1450" t="str">
            <v>2018</v>
          </cell>
          <cell r="M1450">
            <v>0</v>
          </cell>
          <cell r="N1450">
            <v>0</v>
          </cell>
          <cell r="O1450">
            <v>0</v>
          </cell>
          <cell r="P1450">
            <v>2000</v>
          </cell>
          <cell r="Q1450">
            <v>2000</v>
          </cell>
          <cell r="R1450">
            <v>0</v>
          </cell>
          <cell r="S1450">
            <v>1987.01</v>
          </cell>
          <cell r="T1450" t="str">
            <v>2018-BAT SECU-18AI003-411-21318-21- -BATI</v>
          </cell>
        </row>
        <row r="1451">
          <cell r="A1451" t="str">
            <v>21</v>
          </cell>
          <cell r="B1451" t="str">
            <v>D</v>
          </cell>
          <cell r="C1451" t="str">
            <v>R</v>
          </cell>
          <cell r="D1451" t="str">
            <v>I</v>
          </cell>
          <cell r="E1451" t="str">
            <v>BAT SECU</v>
          </cell>
          <cell r="F1451" t="str">
            <v>18AI003</v>
          </cell>
          <cell r="G1451" t="str">
            <v>422</v>
          </cell>
          <cell r="H1451" t="str">
            <v>21318</v>
          </cell>
          <cell r="I1451" t="str">
            <v>21</v>
          </cell>
          <cell r="J1451" t="str">
            <v xml:space="preserve"> </v>
          </cell>
          <cell r="K1451" t="str">
            <v>BATI</v>
          </cell>
          <cell r="L1451" t="str">
            <v>2018</v>
          </cell>
          <cell r="M1451">
            <v>0</v>
          </cell>
          <cell r="N1451">
            <v>0</v>
          </cell>
          <cell r="O1451">
            <v>0</v>
          </cell>
          <cell r="P1451">
            <v>5410</v>
          </cell>
          <cell r="Q1451">
            <v>5410</v>
          </cell>
          <cell r="R1451">
            <v>0</v>
          </cell>
          <cell r="S1451">
            <v>5353.37</v>
          </cell>
          <cell r="T1451" t="str">
            <v>2018-BAT SECU-18AI003-422-21318-21- -BATI</v>
          </cell>
        </row>
        <row r="1452">
          <cell r="A1452" t="str">
            <v>21</v>
          </cell>
          <cell r="B1452" t="str">
            <v>D</v>
          </cell>
          <cell r="C1452" t="str">
            <v>R</v>
          </cell>
          <cell r="D1452" t="str">
            <v>I</v>
          </cell>
          <cell r="E1452" t="str">
            <v>BAT SECU</v>
          </cell>
          <cell r="F1452" t="str">
            <v>18AI003</v>
          </cell>
          <cell r="G1452" t="str">
            <v>71</v>
          </cell>
          <cell r="H1452" t="str">
            <v>21318</v>
          </cell>
          <cell r="I1452" t="str">
            <v>21</v>
          </cell>
          <cell r="J1452" t="str">
            <v xml:space="preserve"> </v>
          </cell>
          <cell r="K1452" t="str">
            <v>BATI</v>
          </cell>
          <cell r="L1452" t="str">
            <v>2018</v>
          </cell>
          <cell r="M1452">
            <v>0</v>
          </cell>
          <cell r="N1452">
            <v>0</v>
          </cell>
          <cell r="O1452">
            <v>0</v>
          </cell>
          <cell r="P1452">
            <v>2000</v>
          </cell>
          <cell r="Q1452">
            <v>2000</v>
          </cell>
          <cell r="R1452">
            <v>0</v>
          </cell>
          <cell r="S1452">
            <v>1766.38</v>
          </cell>
          <cell r="T1452" t="str">
            <v>2018-BAT SECU-18AI003-71-21318-21- -BATI</v>
          </cell>
        </row>
        <row r="1453">
          <cell r="A1453" t="str">
            <v>21</v>
          </cell>
          <cell r="B1453" t="str">
            <v>D</v>
          </cell>
          <cell r="C1453" t="str">
            <v>R</v>
          </cell>
          <cell r="D1453" t="str">
            <v>I</v>
          </cell>
          <cell r="E1453" t="str">
            <v>BAT SECU</v>
          </cell>
          <cell r="F1453" t="str">
            <v>18AI004</v>
          </cell>
          <cell r="G1453" t="str">
            <v>020</v>
          </cell>
          <cell r="H1453" t="str">
            <v>21318</v>
          </cell>
          <cell r="I1453" t="str">
            <v>21</v>
          </cell>
          <cell r="J1453" t="str">
            <v xml:space="preserve"> </v>
          </cell>
          <cell r="K1453" t="str">
            <v>BATI</v>
          </cell>
          <cell r="L1453" t="str">
            <v>2018</v>
          </cell>
          <cell r="M1453">
            <v>15000</v>
          </cell>
          <cell r="N1453">
            <v>0</v>
          </cell>
          <cell r="O1453">
            <v>0</v>
          </cell>
          <cell r="P1453">
            <v>14944.47</v>
          </cell>
          <cell r="Q1453">
            <v>-55.53</v>
          </cell>
          <cell r="R1453">
            <v>0</v>
          </cell>
          <cell r="S1453">
            <v>0</v>
          </cell>
          <cell r="T1453" t="str">
            <v>2018-BAT SECU-18AI004-020-21318-21- -BATI</v>
          </cell>
        </row>
        <row r="1454">
          <cell r="A1454" t="str">
            <v>21</v>
          </cell>
          <cell r="B1454" t="str">
            <v>D</v>
          </cell>
          <cell r="C1454" t="str">
            <v>R</v>
          </cell>
          <cell r="D1454" t="str">
            <v>I</v>
          </cell>
          <cell r="E1454" t="str">
            <v>BAT SECU</v>
          </cell>
          <cell r="F1454" t="str">
            <v>18AI004</v>
          </cell>
          <cell r="G1454" t="str">
            <v>40</v>
          </cell>
          <cell r="H1454" t="str">
            <v>21318</v>
          </cell>
          <cell r="I1454" t="str">
            <v>21</v>
          </cell>
          <cell r="J1454" t="str">
            <v xml:space="preserve"> </v>
          </cell>
          <cell r="K1454" t="str">
            <v>BATI</v>
          </cell>
          <cell r="L1454" t="str">
            <v>2018</v>
          </cell>
          <cell r="M1454">
            <v>0</v>
          </cell>
          <cell r="N1454">
            <v>0</v>
          </cell>
          <cell r="O1454">
            <v>0</v>
          </cell>
          <cell r="P1454">
            <v>800</v>
          </cell>
          <cell r="Q1454">
            <v>800</v>
          </cell>
          <cell r="R1454">
            <v>0</v>
          </cell>
          <cell r="S1454">
            <v>708</v>
          </cell>
          <cell r="T1454" t="str">
            <v>2018-BAT SECU-18AI004-40-21318-21- -BATI</v>
          </cell>
        </row>
        <row r="1455">
          <cell r="A1455" t="str">
            <v>21</v>
          </cell>
          <cell r="B1455" t="str">
            <v>D</v>
          </cell>
          <cell r="C1455" t="str">
            <v>R</v>
          </cell>
          <cell r="D1455" t="str">
            <v>I</v>
          </cell>
          <cell r="E1455" t="str">
            <v>BAT SECU</v>
          </cell>
          <cell r="F1455" t="str">
            <v>18AI004</v>
          </cell>
          <cell r="G1455" t="str">
            <v>411</v>
          </cell>
          <cell r="H1455" t="str">
            <v>21318</v>
          </cell>
          <cell r="I1455" t="str">
            <v>21</v>
          </cell>
          <cell r="J1455" t="str">
            <v xml:space="preserve"> </v>
          </cell>
          <cell r="K1455" t="str">
            <v>BATI</v>
          </cell>
          <cell r="L1455" t="str">
            <v>2018</v>
          </cell>
          <cell r="M1455">
            <v>0</v>
          </cell>
          <cell r="N1455">
            <v>0</v>
          </cell>
          <cell r="O1455">
            <v>0</v>
          </cell>
          <cell r="P1455">
            <v>44328.24</v>
          </cell>
          <cell r="Q1455">
            <v>44328.24</v>
          </cell>
          <cell r="R1455">
            <v>0</v>
          </cell>
          <cell r="S1455">
            <v>44328.24</v>
          </cell>
          <cell r="T1455" t="str">
            <v>2018-BAT SECU-18AI004-411-21318-21- -BATI</v>
          </cell>
        </row>
        <row r="1456">
          <cell r="A1456" t="str">
            <v>21</v>
          </cell>
          <cell r="B1456" t="str">
            <v>D</v>
          </cell>
          <cell r="C1456" t="str">
            <v>R</v>
          </cell>
          <cell r="D1456" t="str">
            <v>I</v>
          </cell>
          <cell r="E1456" t="str">
            <v>BAT SPORT</v>
          </cell>
          <cell r="F1456" t="str">
            <v>17SP007</v>
          </cell>
          <cell r="G1456" t="str">
            <v>412</v>
          </cell>
          <cell r="H1456" t="str">
            <v>2188</v>
          </cell>
          <cell r="I1456" t="str">
            <v>21</v>
          </cell>
          <cell r="J1456" t="str">
            <v xml:space="preserve"> </v>
          </cell>
          <cell r="K1456" t="str">
            <v>BATI</v>
          </cell>
          <cell r="L1456" t="str">
            <v>2017</v>
          </cell>
          <cell r="M1456">
            <v>9500</v>
          </cell>
          <cell r="N1456">
            <v>0</v>
          </cell>
          <cell r="O1456">
            <v>0</v>
          </cell>
          <cell r="P1456">
            <v>9500</v>
          </cell>
          <cell r="Q1456">
            <v>0</v>
          </cell>
          <cell r="R1456">
            <v>14927.99</v>
          </cell>
          <cell r="S1456">
            <v>0</v>
          </cell>
          <cell r="T1456" t="str">
            <v>2018-BAT SPORT-17SP007-412-2188-21- -BATI</v>
          </cell>
        </row>
        <row r="1457">
          <cell r="A1457" t="str">
            <v>21</v>
          </cell>
          <cell r="B1457" t="str">
            <v>D</v>
          </cell>
          <cell r="C1457" t="str">
            <v>R</v>
          </cell>
          <cell r="D1457" t="str">
            <v>I</v>
          </cell>
          <cell r="E1457" t="str">
            <v>BAT SPORT</v>
          </cell>
          <cell r="F1457" t="str">
            <v>17SP009</v>
          </cell>
          <cell r="G1457" t="str">
            <v>412</v>
          </cell>
          <cell r="H1457" t="str">
            <v>2188</v>
          </cell>
          <cell r="I1457" t="str">
            <v>21</v>
          </cell>
          <cell r="J1457" t="str">
            <v xml:space="preserve"> </v>
          </cell>
          <cell r="K1457" t="str">
            <v>BATI</v>
          </cell>
          <cell r="L1457" t="str">
            <v>2017</v>
          </cell>
          <cell r="M1457">
            <v>19000</v>
          </cell>
          <cell r="N1457">
            <v>0</v>
          </cell>
          <cell r="O1457">
            <v>0</v>
          </cell>
          <cell r="P1457">
            <v>19000</v>
          </cell>
          <cell r="Q1457">
            <v>0</v>
          </cell>
          <cell r="R1457">
            <v>0</v>
          </cell>
          <cell r="S1457">
            <v>0</v>
          </cell>
          <cell r="T1457" t="str">
            <v>2018-BAT SPORT-17SP009-412-2188-21- -BATI</v>
          </cell>
        </row>
        <row r="1458">
          <cell r="A1458" t="str">
            <v>21</v>
          </cell>
          <cell r="B1458" t="str">
            <v>D</v>
          </cell>
          <cell r="C1458" t="str">
            <v>R</v>
          </cell>
          <cell r="D1458" t="str">
            <v>I</v>
          </cell>
          <cell r="E1458" t="str">
            <v>BAT SPORT</v>
          </cell>
          <cell r="F1458" t="str">
            <v>17SP021</v>
          </cell>
          <cell r="G1458" t="str">
            <v>411</v>
          </cell>
          <cell r="H1458" t="str">
            <v>2188</v>
          </cell>
          <cell r="I1458" t="str">
            <v>21</v>
          </cell>
          <cell r="J1458" t="str">
            <v xml:space="preserve"> </v>
          </cell>
          <cell r="K1458" t="str">
            <v>BATI</v>
          </cell>
          <cell r="L1458" t="str">
            <v>2017</v>
          </cell>
          <cell r="M1458">
            <v>5000</v>
          </cell>
          <cell r="N1458">
            <v>0</v>
          </cell>
          <cell r="O1458">
            <v>0</v>
          </cell>
          <cell r="P1458">
            <v>5000</v>
          </cell>
          <cell r="Q1458">
            <v>0</v>
          </cell>
          <cell r="R1458">
            <v>0</v>
          </cell>
          <cell r="S1458">
            <v>0</v>
          </cell>
          <cell r="T1458" t="str">
            <v>2018-BAT SPORT-17SP021-411-2188-21- -BATI</v>
          </cell>
        </row>
        <row r="1459">
          <cell r="A1459" t="str">
            <v>21</v>
          </cell>
          <cell r="B1459" t="str">
            <v>D</v>
          </cell>
          <cell r="C1459" t="str">
            <v>R</v>
          </cell>
          <cell r="D1459" t="str">
            <v>I</v>
          </cell>
          <cell r="E1459" t="str">
            <v>BAT SPORT</v>
          </cell>
          <cell r="F1459" t="str">
            <v>17SP021</v>
          </cell>
          <cell r="G1459" t="str">
            <v>411</v>
          </cell>
          <cell r="H1459" t="str">
            <v>2188</v>
          </cell>
          <cell r="I1459" t="str">
            <v>21</v>
          </cell>
          <cell r="J1459" t="str">
            <v xml:space="preserve"> </v>
          </cell>
          <cell r="K1459" t="str">
            <v>BATI</v>
          </cell>
          <cell r="L1459" t="str">
            <v>2018</v>
          </cell>
          <cell r="M1459">
            <v>0</v>
          </cell>
          <cell r="N1459">
            <v>0</v>
          </cell>
          <cell r="O1459">
            <v>5883.08</v>
          </cell>
          <cell r="P1459">
            <v>5883.08</v>
          </cell>
          <cell r="Q1459">
            <v>0</v>
          </cell>
          <cell r="R1459">
            <v>5883.08</v>
          </cell>
          <cell r="S1459">
            <v>0</v>
          </cell>
          <cell r="T1459" t="str">
            <v>2018-BAT SPORT-17SP021-411-2188-21- -BATI</v>
          </cell>
        </row>
        <row r="1460">
          <cell r="A1460" t="str">
            <v>21</v>
          </cell>
          <cell r="B1460" t="str">
            <v>D</v>
          </cell>
          <cell r="C1460" t="str">
            <v>R</v>
          </cell>
          <cell r="D1460" t="str">
            <v>I</v>
          </cell>
          <cell r="E1460" t="str">
            <v>BAT SPORT</v>
          </cell>
          <cell r="F1460" t="str">
            <v>18SP004</v>
          </cell>
          <cell r="G1460" t="str">
            <v>411</v>
          </cell>
          <cell r="H1460" t="str">
            <v>21318</v>
          </cell>
          <cell r="I1460" t="str">
            <v>21</v>
          </cell>
          <cell r="J1460" t="str">
            <v xml:space="preserve"> </v>
          </cell>
          <cell r="K1460" t="str">
            <v>BATI</v>
          </cell>
          <cell r="L1460" t="str">
            <v>2018</v>
          </cell>
          <cell r="M1460">
            <v>15000</v>
          </cell>
          <cell r="N1460">
            <v>0</v>
          </cell>
          <cell r="O1460">
            <v>0</v>
          </cell>
          <cell r="P1460">
            <v>18700</v>
          </cell>
          <cell r="Q1460">
            <v>3700</v>
          </cell>
          <cell r="R1460">
            <v>11667.6</v>
          </cell>
          <cell r="S1460">
            <v>7020</v>
          </cell>
          <cell r="T1460" t="str">
            <v>2018-BAT SPORT-18SP004-411-21318-21- -BATI</v>
          </cell>
        </row>
        <row r="1461">
          <cell r="A1461" t="str">
            <v>21</v>
          </cell>
          <cell r="B1461" t="str">
            <v>D</v>
          </cell>
          <cell r="C1461" t="str">
            <v>R</v>
          </cell>
          <cell r="D1461" t="str">
            <v>I</v>
          </cell>
          <cell r="E1461" t="str">
            <v>BAT SPORT</v>
          </cell>
          <cell r="F1461" t="str">
            <v>18SP004</v>
          </cell>
          <cell r="G1461" t="str">
            <v>412</v>
          </cell>
          <cell r="H1461" t="str">
            <v>21318</v>
          </cell>
          <cell r="I1461" t="str">
            <v>21</v>
          </cell>
          <cell r="J1461" t="str">
            <v xml:space="preserve"> </v>
          </cell>
          <cell r="K1461" t="str">
            <v>BATI</v>
          </cell>
          <cell r="L1461" t="str">
            <v>2018</v>
          </cell>
          <cell r="M1461">
            <v>0</v>
          </cell>
          <cell r="N1461">
            <v>0</v>
          </cell>
          <cell r="O1461">
            <v>0</v>
          </cell>
          <cell r="P1461">
            <v>4800</v>
          </cell>
          <cell r="Q1461">
            <v>4800</v>
          </cell>
          <cell r="R1461">
            <v>0</v>
          </cell>
          <cell r="S1461">
            <v>0</v>
          </cell>
          <cell r="T1461" t="str">
            <v>2018-BAT SPORT-18SP004-412-21318-21- -BATI</v>
          </cell>
        </row>
        <row r="1462">
          <cell r="A1462" t="str">
            <v>21</v>
          </cell>
          <cell r="B1462" t="str">
            <v>D</v>
          </cell>
          <cell r="C1462" t="str">
            <v>R</v>
          </cell>
          <cell r="D1462" t="str">
            <v>I</v>
          </cell>
          <cell r="E1462" t="str">
            <v>BAT SPORT</v>
          </cell>
          <cell r="F1462" t="str">
            <v>18SP004A</v>
          </cell>
          <cell r="G1462" t="str">
            <v>412</v>
          </cell>
          <cell r="H1462" t="str">
            <v>21318</v>
          </cell>
          <cell r="I1462" t="str">
            <v>21</v>
          </cell>
          <cell r="J1462" t="str">
            <v xml:space="preserve"> </v>
          </cell>
          <cell r="K1462" t="str">
            <v>BATI</v>
          </cell>
          <cell r="L1462" t="str">
            <v>2018</v>
          </cell>
          <cell r="M1462">
            <v>28000</v>
          </cell>
          <cell r="N1462">
            <v>0</v>
          </cell>
          <cell r="O1462">
            <v>0</v>
          </cell>
          <cell r="P1462">
            <v>19500</v>
          </cell>
          <cell r="Q1462">
            <v>-8500</v>
          </cell>
          <cell r="R1462">
            <v>0</v>
          </cell>
          <cell r="S1462">
            <v>8311.49</v>
          </cell>
          <cell r="T1462" t="str">
            <v>2018-BAT SPORT-18SP004A-412-21318-21- -BATI</v>
          </cell>
        </row>
        <row r="1463">
          <cell r="A1463" t="str">
            <v>21</v>
          </cell>
          <cell r="B1463" t="str">
            <v>D</v>
          </cell>
          <cell r="C1463" t="str">
            <v>R</v>
          </cell>
          <cell r="D1463" t="str">
            <v>I</v>
          </cell>
          <cell r="E1463" t="str">
            <v>BAT SPORT</v>
          </cell>
          <cell r="F1463" t="str">
            <v>18SP004B</v>
          </cell>
          <cell r="G1463" t="str">
            <v>412</v>
          </cell>
          <cell r="H1463" t="str">
            <v>21318</v>
          </cell>
          <cell r="I1463" t="str">
            <v>21</v>
          </cell>
          <cell r="J1463" t="str">
            <v xml:space="preserve"> </v>
          </cell>
          <cell r="K1463" t="str">
            <v>BATI</v>
          </cell>
          <cell r="L1463" t="str">
            <v>2018</v>
          </cell>
          <cell r="M1463">
            <v>15000</v>
          </cell>
          <cell r="N1463">
            <v>0</v>
          </cell>
          <cell r="O1463">
            <v>0</v>
          </cell>
          <cell r="P1463">
            <v>15000</v>
          </cell>
          <cell r="Q1463">
            <v>0</v>
          </cell>
          <cell r="R1463">
            <v>0</v>
          </cell>
          <cell r="S1463">
            <v>14617.78</v>
          </cell>
          <cell r="T1463" t="str">
            <v>2018-BAT SPORT-18SP004B-412-21318-21- -BATI</v>
          </cell>
        </row>
        <row r="1464">
          <cell r="A1464" t="str">
            <v>21</v>
          </cell>
          <cell r="B1464" t="str">
            <v>D</v>
          </cell>
          <cell r="C1464" t="str">
            <v>R</v>
          </cell>
          <cell r="D1464" t="str">
            <v>I</v>
          </cell>
          <cell r="E1464" t="str">
            <v>BAT SPORT</v>
          </cell>
          <cell r="F1464" t="str">
            <v>18SP004C</v>
          </cell>
          <cell r="G1464" t="str">
            <v>412</v>
          </cell>
          <cell r="H1464" t="str">
            <v>21318</v>
          </cell>
          <cell r="I1464" t="str">
            <v>21</v>
          </cell>
          <cell r="J1464" t="str">
            <v xml:space="preserve"> </v>
          </cell>
          <cell r="K1464" t="str">
            <v>BATI</v>
          </cell>
          <cell r="L1464" t="str">
            <v>2018</v>
          </cell>
          <cell r="M1464">
            <v>25000</v>
          </cell>
          <cell r="N1464">
            <v>0</v>
          </cell>
          <cell r="O1464">
            <v>0</v>
          </cell>
          <cell r="P1464">
            <v>25000</v>
          </cell>
          <cell r="Q1464">
            <v>0</v>
          </cell>
          <cell r="R1464">
            <v>0</v>
          </cell>
          <cell r="S1464">
            <v>5860</v>
          </cell>
          <cell r="T1464" t="str">
            <v>2018-BAT SPORT-18SP004C-412-21318-21- -BATI</v>
          </cell>
        </row>
        <row r="1465">
          <cell r="A1465" t="str">
            <v>21</v>
          </cell>
          <cell r="B1465" t="str">
            <v>D</v>
          </cell>
          <cell r="C1465" t="str">
            <v>R</v>
          </cell>
          <cell r="D1465" t="str">
            <v>I</v>
          </cell>
          <cell r="E1465" t="str">
            <v>BAT SPORT</v>
          </cell>
          <cell r="F1465" t="str">
            <v>18SP011</v>
          </cell>
          <cell r="G1465" t="str">
            <v>411</v>
          </cell>
          <cell r="H1465" t="str">
            <v>21318</v>
          </cell>
          <cell r="I1465" t="str">
            <v>21</v>
          </cell>
          <cell r="J1465" t="str">
            <v xml:space="preserve"> </v>
          </cell>
          <cell r="K1465" t="str">
            <v>BATI</v>
          </cell>
          <cell r="L1465" t="str">
            <v>2018</v>
          </cell>
          <cell r="M1465">
            <v>50000</v>
          </cell>
          <cell r="N1465">
            <v>0</v>
          </cell>
          <cell r="O1465">
            <v>0</v>
          </cell>
          <cell r="P1465">
            <v>14389</v>
          </cell>
          <cell r="Q1465">
            <v>-35611</v>
          </cell>
          <cell r="R1465">
            <v>0</v>
          </cell>
          <cell r="S1465">
            <v>12255.48</v>
          </cell>
          <cell r="T1465" t="str">
            <v>2018-BAT SPORT-18SP011-411-21318-21- -BATI</v>
          </cell>
        </row>
        <row r="1466">
          <cell r="A1466" t="str">
            <v>21</v>
          </cell>
          <cell r="B1466" t="str">
            <v>D</v>
          </cell>
          <cell r="C1466" t="str">
            <v>R</v>
          </cell>
          <cell r="D1466" t="str">
            <v>I</v>
          </cell>
          <cell r="E1466" t="str">
            <v>BAT SPORT</v>
          </cell>
          <cell r="F1466" t="str">
            <v>18SP011</v>
          </cell>
          <cell r="G1466" t="str">
            <v>412</v>
          </cell>
          <cell r="H1466" t="str">
            <v>21318</v>
          </cell>
          <cell r="I1466" t="str">
            <v>21</v>
          </cell>
          <cell r="J1466" t="str">
            <v xml:space="preserve"> </v>
          </cell>
          <cell r="K1466" t="str">
            <v>BATI</v>
          </cell>
          <cell r="L1466" t="str">
            <v>2018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4116</v>
          </cell>
          <cell r="S1466">
            <v>0</v>
          </cell>
          <cell r="T1466" t="str">
            <v>2018-BAT SPORT-18SP011-412-21318-21- -BATI</v>
          </cell>
        </row>
        <row r="1467">
          <cell r="A1467" t="str">
            <v>21</v>
          </cell>
          <cell r="B1467" t="str">
            <v>D</v>
          </cell>
          <cell r="C1467" t="str">
            <v>R</v>
          </cell>
          <cell r="D1467" t="str">
            <v>I</v>
          </cell>
          <cell r="E1467" t="str">
            <v>BAT SPORT</v>
          </cell>
          <cell r="F1467" t="str">
            <v>18SP012</v>
          </cell>
          <cell r="G1467" t="str">
            <v>411</v>
          </cell>
          <cell r="H1467" t="str">
            <v>21318</v>
          </cell>
          <cell r="I1467" t="str">
            <v>21</v>
          </cell>
          <cell r="J1467" t="str">
            <v xml:space="preserve"> </v>
          </cell>
          <cell r="K1467" t="str">
            <v>BATI</v>
          </cell>
          <cell r="L1467" t="str">
            <v>2018</v>
          </cell>
          <cell r="M1467">
            <v>50000</v>
          </cell>
          <cell r="N1467">
            <v>0</v>
          </cell>
          <cell r="O1467">
            <v>0</v>
          </cell>
          <cell r="P1467">
            <v>39850</v>
          </cell>
          <cell r="Q1467">
            <v>-10150</v>
          </cell>
          <cell r="R1467">
            <v>0</v>
          </cell>
          <cell r="S1467">
            <v>0</v>
          </cell>
          <cell r="T1467" t="str">
            <v>2018-BAT SPORT-18SP012-411-21318-21- -BATI</v>
          </cell>
        </row>
        <row r="1468">
          <cell r="A1468" t="str">
            <v>21</v>
          </cell>
          <cell r="B1468" t="str">
            <v>D</v>
          </cell>
          <cell r="C1468" t="str">
            <v>R</v>
          </cell>
          <cell r="D1468" t="str">
            <v>I</v>
          </cell>
          <cell r="E1468" t="str">
            <v>BAT SPORT</v>
          </cell>
          <cell r="F1468" t="str">
            <v>18SP013</v>
          </cell>
          <cell r="G1468" t="str">
            <v>411</v>
          </cell>
          <cell r="H1468" t="str">
            <v>21318</v>
          </cell>
          <cell r="I1468" t="str">
            <v>21</v>
          </cell>
          <cell r="J1468" t="str">
            <v xml:space="preserve"> </v>
          </cell>
          <cell r="K1468" t="str">
            <v>BATI</v>
          </cell>
          <cell r="L1468" t="str">
            <v>2018</v>
          </cell>
          <cell r="M1468">
            <v>10000</v>
          </cell>
          <cell r="N1468">
            <v>0</v>
          </cell>
          <cell r="O1468">
            <v>0</v>
          </cell>
          <cell r="P1468">
            <v>10000</v>
          </cell>
          <cell r="Q1468">
            <v>0</v>
          </cell>
          <cell r="R1468">
            <v>0</v>
          </cell>
          <cell r="S1468">
            <v>4986.88</v>
          </cell>
          <cell r="T1468" t="str">
            <v>2018-BAT SPORT-18SP013-411-21318-21- -BATI</v>
          </cell>
        </row>
        <row r="1469">
          <cell r="A1469" t="str">
            <v>21</v>
          </cell>
          <cell r="B1469" t="str">
            <v>D</v>
          </cell>
          <cell r="C1469" t="str">
            <v>R</v>
          </cell>
          <cell r="D1469" t="str">
            <v>I</v>
          </cell>
          <cell r="E1469" t="str">
            <v>BAT SPORT</v>
          </cell>
          <cell r="F1469" t="str">
            <v>18SP013A</v>
          </cell>
          <cell r="G1469" t="str">
            <v>411</v>
          </cell>
          <cell r="H1469" t="str">
            <v>21318</v>
          </cell>
          <cell r="I1469" t="str">
            <v>21</v>
          </cell>
          <cell r="J1469" t="str">
            <v xml:space="preserve"> </v>
          </cell>
          <cell r="K1469" t="str">
            <v>BATI</v>
          </cell>
          <cell r="L1469" t="str">
            <v>2018</v>
          </cell>
          <cell r="M1469">
            <v>15500</v>
          </cell>
          <cell r="N1469">
            <v>0</v>
          </cell>
          <cell r="O1469">
            <v>0</v>
          </cell>
          <cell r="P1469">
            <v>15500</v>
          </cell>
          <cell r="Q1469">
            <v>0</v>
          </cell>
          <cell r="R1469">
            <v>0</v>
          </cell>
          <cell r="S1469">
            <v>0</v>
          </cell>
          <cell r="T1469" t="str">
            <v>2018-BAT SPORT-18SP013A-411-21318-21- -BATI</v>
          </cell>
        </row>
        <row r="1470">
          <cell r="A1470" t="str">
            <v>21</v>
          </cell>
          <cell r="B1470" t="str">
            <v>D</v>
          </cell>
          <cell r="C1470" t="str">
            <v>R</v>
          </cell>
          <cell r="D1470" t="str">
            <v>I</v>
          </cell>
          <cell r="E1470" t="str">
            <v>BAT SPORT</v>
          </cell>
          <cell r="F1470" t="str">
            <v>18SP013B</v>
          </cell>
          <cell r="G1470" t="str">
            <v>411</v>
          </cell>
          <cell r="H1470" t="str">
            <v>21318</v>
          </cell>
          <cell r="I1470" t="str">
            <v>21</v>
          </cell>
          <cell r="J1470" t="str">
            <v xml:space="preserve"> </v>
          </cell>
          <cell r="K1470" t="str">
            <v>BATI</v>
          </cell>
          <cell r="L1470" t="str">
            <v>2018</v>
          </cell>
          <cell r="M1470">
            <v>25000</v>
          </cell>
          <cell r="N1470">
            <v>0</v>
          </cell>
          <cell r="O1470">
            <v>0</v>
          </cell>
          <cell r="P1470">
            <v>25000</v>
          </cell>
          <cell r="Q1470">
            <v>0</v>
          </cell>
          <cell r="R1470">
            <v>0</v>
          </cell>
          <cell r="S1470">
            <v>0</v>
          </cell>
          <cell r="T1470" t="str">
            <v>2018-BAT SPORT-18SP013B-411-21318-21- -BATI</v>
          </cell>
        </row>
        <row r="1471">
          <cell r="A1471" t="str">
            <v>21</v>
          </cell>
          <cell r="B1471" t="str">
            <v>D</v>
          </cell>
          <cell r="C1471" t="str">
            <v>R</v>
          </cell>
          <cell r="D1471" t="str">
            <v>I</v>
          </cell>
          <cell r="E1471" t="str">
            <v>BAT SPORT</v>
          </cell>
          <cell r="F1471" t="str">
            <v>18SP013C</v>
          </cell>
          <cell r="G1471" t="str">
            <v>411</v>
          </cell>
          <cell r="H1471" t="str">
            <v>21318</v>
          </cell>
          <cell r="I1471" t="str">
            <v>21</v>
          </cell>
          <cell r="J1471" t="str">
            <v xml:space="preserve"> </v>
          </cell>
          <cell r="K1471" t="str">
            <v>BATI</v>
          </cell>
          <cell r="L1471" t="str">
            <v>2018</v>
          </cell>
          <cell r="M1471">
            <v>12000</v>
          </cell>
          <cell r="N1471">
            <v>0</v>
          </cell>
          <cell r="O1471">
            <v>0</v>
          </cell>
          <cell r="P1471">
            <v>12000</v>
          </cell>
          <cell r="Q1471">
            <v>0</v>
          </cell>
          <cell r="R1471">
            <v>0</v>
          </cell>
          <cell r="S1471">
            <v>0</v>
          </cell>
          <cell r="T1471" t="str">
            <v>2018-BAT SPORT-18SP013C-411-21318-21- -BATI</v>
          </cell>
        </row>
        <row r="1472">
          <cell r="A1472" t="str">
            <v>21</v>
          </cell>
          <cell r="B1472" t="str">
            <v>D</v>
          </cell>
          <cell r="C1472" t="str">
            <v>R</v>
          </cell>
          <cell r="D1472" t="str">
            <v>I</v>
          </cell>
          <cell r="E1472" t="str">
            <v>BAT SPORT</v>
          </cell>
          <cell r="F1472" t="str">
            <v>18SP014</v>
          </cell>
          <cell r="G1472" t="str">
            <v>411</v>
          </cell>
          <cell r="H1472" t="str">
            <v>21318</v>
          </cell>
          <cell r="I1472" t="str">
            <v>21</v>
          </cell>
          <cell r="J1472" t="str">
            <v xml:space="preserve"> </v>
          </cell>
          <cell r="K1472" t="str">
            <v>BATI</v>
          </cell>
          <cell r="L1472" t="str">
            <v>2018</v>
          </cell>
          <cell r="M1472">
            <v>22000</v>
          </cell>
          <cell r="N1472">
            <v>0</v>
          </cell>
          <cell r="O1472">
            <v>0</v>
          </cell>
          <cell r="P1472">
            <v>22000</v>
          </cell>
          <cell r="Q1472">
            <v>0</v>
          </cell>
          <cell r="R1472">
            <v>0</v>
          </cell>
          <cell r="S1472">
            <v>0</v>
          </cell>
          <cell r="T1472" t="str">
            <v>2018-BAT SPORT-18SP014-411-21318-21- -BATI</v>
          </cell>
        </row>
        <row r="1473">
          <cell r="A1473" t="str">
            <v>21</v>
          </cell>
          <cell r="B1473" t="str">
            <v>D</v>
          </cell>
          <cell r="C1473" t="str">
            <v>R</v>
          </cell>
          <cell r="D1473" t="str">
            <v>I</v>
          </cell>
          <cell r="E1473" t="str">
            <v>BAT SPORT</v>
          </cell>
          <cell r="F1473" t="str">
            <v>18SP014A</v>
          </cell>
          <cell r="G1473" t="str">
            <v>411</v>
          </cell>
          <cell r="H1473" t="str">
            <v>21318</v>
          </cell>
          <cell r="I1473" t="str">
            <v>21</v>
          </cell>
          <cell r="J1473" t="str">
            <v xml:space="preserve"> </v>
          </cell>
          <cell r="K1473" t="str">
            <v>BATI</v>
          </cell>
          <cell r="L1473" t="str">
            <v>2018</v>
          </cell>
          <cell r="M1473">
            <v>49000</v>
          </cell>
          <cell r="N1473">
            <v>0</v>
          </cell>
          <cell r="O1473">
            <v>0</v>
          </cell>
          <cell r="P1473">
            <v>49000</v>
          </cell>
          <cell r="Q1473">
            <v>0</v>
          </cell>
          <cell r="R1473">
            <v>0</v>
          </cell>
          <cell r="S1473">
            <v>0</v>
          </cell>
          <cell r="T1473" t="str">
            <v>2018-BAT SPORT-18SP014A-411-21318-21- -BATI</v>
          </cell>
        </row>
        <row r="1474">
          <cell r="A1474" t="str">
            <v>21</v>
          </cell>
          <cell r="B1474" t="str">
            <v>D</v>
          </cell>
          <cell r="C1474" t="str">
            <v>R</v>
          </cell>
          <cell r="D1474" t="str">
            <v>I</v>
          </cell>
          <cell r="E1474" t="str">
            <v>BAT SPORT</v>
          </cell>
          <cell r="F1474" t="str">
            <v>18SP014B</v>
          </cell>
          <cell r="G1474" t="str">
            <v>411</v>
          </cell>
          <cell r="H1474" t="str">
            <v>21318</v>
          </cell>
          <cell r="I1474" t="str">
            <v>21</v>
          </cell>
          <cell r="J1474" t="str">
            <v xml:space="preserve"> </v>
          </cell>
          <cell r="K1474" t="str">
            <v>BATI</v>
          </cell>
          <cell r="L1474" t="str">
            <v>2018</v>
          </cell>
          <cell r="M1474">
            <v>10000</v>
          </cell>
          <cell r="N1474">
            <v>0</v>
          </cell>
          <cell r="O1474">
            <v>0</v>
          </cell>
          <cell r="P1474">
            <v>10000</v>
          </cell>
          <cell r="Q1474">
            <v>0</v>
          </cell>
          <cell r="R1474">
            <v>0</v>
          </cell>
          <cell r="S1474">
            <v>0</v>
          </cell>
          <cell r="T1474" t="str">
            <v>2018-BAT SPORT-18SP014B-411-21318-21- -BATI</v>
          </cell>
        </row>
        <row r="1475">
          <cell r="A1475" t="str">
            <v>21</v>
          </cell>
          <cell r="B1475" t="str">
            <v>D</v>
          </cell>
          <cell r="C1475" t="str">
            <v>R</v>
          </cell>
          <cell r="D1475" t="str">
            <v>I</v>
          </cell>
          <cell r="E1475" t="str">
            <v>BAT SPORT</v>
          </cell>
          <cell r="F1475" t="str">
            <v>18SP014C</v>
          </cell>
          <cell r="G1475" t="str">
            <v>412</v>
          </cell>
          <cell r="H1475" t="str">
            <v>21318</v>
          </cell>
          <cell r="I1475" t="str">
            <v>21</v>
          </cell>
          <cell r="J1475" t="str">
            <v xml:space="preserve"> </v>
          </cell>
          <cell r="K1475" t="str">
            <v>BATI</v>
          </cell>
          <cell r="L1475" t="str">
            <v>2018</v>
          </cell>
          <cell r="M1475">
            <v>0</v>
          </cell>
          <cell r="N1475">
            <v>0</v>
          </cell>
          <cell r="O1475">
            <v>0</v>
          </cell>
          <cell r="P1475">
            <v>29700</v>
          </cell>
          <cell r="Q1475">
            <v>29700</v>
          </cell>
          <cell r="R1475">
            <v>29692.799999999999</v>
          </cell>
          <cell r="S1475">
            <v>0</v>
          </cell>
          <cell r="T1475" t="str">
            <v>2018-BAT SPORT-18SP014C-412-21318-21- -BATI</v>
          </cell>
        </row>
        <row r="1476">
          <cell r="A1476" t="str">
            <v>21</v>
          </cell>
          <cell r="B1476" t="str">
            <v>D</v>
          </cell>
          <cell r="C1476" t="str">
            <v>R</v>
          </cell>
          <cell r="D1476" t="str">
            <v>I</v>
          </cell>
          <cell r="E1476" t="str">
            <v>BAT SPORT</v>
          </cell>
          <cell r="F1476" t="str">
            <v>18SP015</v>
          </cell>
          <cell r="G1476" t="str">
            <v>411</v>
          </cell>
          <cell r="H1476" t="str">
            <v>21318</v>
          </cell>
          <cell r="I1476" t="str">
            <v>21</v>
          </cell>
          <cell r="J1476" t="str">
            <v xml:space="preserve"> </v>
          </cell>
          <cell r="K1476" t="str">
            <v>BATI</v>
          </cell>
          <cell r="L1476" t="str">
            <v>2018</v>
          </cell>
          <cell r="M1476">
            <v>8500</v>
          </cell>
          <cell r="N1476">
            <v>0</v>
          </cell>
          <cell r="O1476">
            <v>0</v>
          </cell>
          <cell r="P1476">
            <v>8500</v>
          </cell>
          <cell r="Q1476">
            <v>0</v>
          </cell>
          <cell r="R1476">
            <v>0</v>
          </cell>
          <cell r="S1476">
            <v>0</v>
          </cell>
          <cell r="T1476" t="str">
            <v>2018-BAT SPORT-18SP015-411-21318-21- -BATI</v>
          </cell>
        </row>
        <row r="1477">
          <cell r="A1477" t="str">
            <v>21</v>
          </cell>
          <cell r="B1477" t="str">
            <v>D</v>
          </cell>
          <cell r="C1477" t="str">
            <v>R</v>
          </cell>
          <cell r="D1477" t="str">
            <v>I</v>
          </cell>
          <cell r="E1477" t="str">
            <v>BAT SPORT</v>
          </cell>
          <cell r="F1477" t="str">
            <v>18SP015A</v>
          </cell>
          <cell r="G1477" t="str">
            <v>411</v>
          </cell>
          <cell r="H1477" t="str">
            <v>21318</v>
          </cell>
          <cell r="I1477" t="str">
            <v>21</v>
          </cell>
          <cell r="J1477" t="str">
            <v xml:space="preserve"> </v>
          </cell>
          <cell r="K1477" t="str">
            <v>BATI</v>
          </cell>
          <cell r="L1477" t="str">
            <v>2018</v>
          </cell>
          <cell r="M1477">
            <v>6000</v>
          </cell>
          <cell r="N1477">
            <v>0</v>
          </cell>
          <cell r="O1477">
            <v>0</v>
          </cell>
          <cell r="P1477">
            <v>6000</v>
          </cell>
          <cell r="Q1477">
            <v>0</v>
          </cell>
          <cell r="R1477">
            <v>0</v>
          </cell>
          <cell r="S1477">
            <v>0</v>
          </cell>
          <cell r="T1477" t="str">
            <v>2018-BAT SPORT-18SP015A-411-21318-21- -BATI</v>
          </cell>
        </row>
        <row r="1478">
          <cell r="A1478" t="str">
            <v>21</v>
          </cell>
          <cell r="B1478" t="str">
            <v>D</v>
          </cell>
          <cell r="C1478" t="str">
            <v>R</v>
          </cell>
          <cell r="D1478" t="str">
            <v>I</v>
          </cell>
          <cell r="E1478" t="str">
            <v>BAT SPORT</v>
          </cell>
          <cell r="F1478" t="str">
            <v>18SP017</v>
          </cell>
          <cell r="G1478" t="str">
            <v>412</v>
          </cell>
          <cell r="H1478" t="str">
            <v>21318</v>
          </cell>
          <cell r="I1478" t="str">
            <v>21</v>
          </cell>
          <cell r="J1478" t="str">
            <v xml:space="preserve"> </v>
          </cell>
          <cell r="K1478" t="str">
            <v>BATI</v>
          </cell>
          <cell r="L1478" t="str">
            <v>2018</v>
          </cell>
          <cell r="M1478">
            <v>70000</v>
          </cell>
          <cell r="N1478">
            <v>0</v>
          </cell>
          <cell r="O1478">
            <v>0</v>
          </cell>
          <cell r="P1478">
            <v>70000</v>
          </cell>
          <cell r="Q1478">
            <v>0</v>
          </cell>
          <cell r="R1478">
            <v>0</v>
          </cell>
          <cell r="S1478">
            <v>60512.94</v>
          </cell>
          <cell r="T1478" t="str">
            <v>2018-BAT SPORT-18SP017-412-21318-21- -BATI</v>
          </cell>
        </row>
        <row r="1479">
          <cell r="A1479" t="str">
            <v>21</v>
          </cell>
          <cell r="B1479" t="str">
            <v>D</v>
          </cell>
          <cell r="C1479" t="str">
            <v>R</v>
          </cell>
          <cell r="D1479" t="str">
            <v>I</v>
          </cell>
          <cell r="E1479" t="str">
            <v>BAT SPORT</v>
          </cell>
          <cell r="F1479" t="str">
            <v>18SP018</v>
          </cell>
          <cell r="G1479" t="str">
            <v>411</v>
          </cell>
          <cell r="H1479" t="str">
            <v>21318</v>
          </cell>
          <cell r="I1479" t="str">
            <v>21</v>
          </cell>
          <cell r="J1479" t="str">
            <v xml:space="preserve"> </v>
          </cell>
          <cell r="K1479" t="str">
            <v>BATI</v>
          </cell>
          <cell r="L1479" t="str">
            <v>2018</v>
          </cell>
          <cell r="M1479">
            <v>22000</v>
          </cell>
          <cell r="N1479">
            <v>0</v>
          </cell>
          <cell r="O1479">
            <v>0</v>
          </cell>
          <cell r="P1479">
            <v>41305</v>
          </cell>
          <cell r="Q1479">
            <v>19305</v>
          </cell>
          <cell r="R1479">
            <v>0</v>
          </cell>
          <cell r="S1479">
            <v>41304.78</v>
          </cell>
          <cell r="T1479" t="str">
            <v>2018-BAT SPORT-18SP018-411-21318-21- -BATI</v>
          </cell>
        </row>
        <row r="1480">
          <cell r="A1480" t="str">
            <v>21</v>
          </cell>
          <cell r="B1480" t="str">
            <v>D</v>
          </cell>
          <cell r="C1480" t="str">
            <v>R</v>
          </cell>
          <cell r="D1480" t="str">
            <v>I</v>
          </cell>
          <cell r="E1480" t="str">
            <v>BAT SPORT</v>
          </cell>
          <cell r="F1480" t="str">
            <v>18SP019</v>
          </cell>
          <cell r="G1480" t="str">
            <v>411</v>
          </cell>
          <cell r="H1480" t="str">
            <v>21318</v>
          </cell>
          <cell r="I1480" t="str">
            <v>21</v>
          </cell>
          <cell r="J1480" t="str">
            <v xml:space="preserve"> </v>
          </cell>
          <cell r="K1480" t="str">
            <v>BATI</v>
          </cell>
          <cell r="L1480" t="str">
            <v>2018</v>
          </cell>
          <cell r="M1480">
            <v>20000</v>
          </cell>
          <cell r="N1480">
            <v>0</v>
          </cell>
          <cell r="O1480">
            <v>0</v>
          </cell>
          <cell r="P1480">
            <v>20000</v>
          </cell>
          <cell r="Q1480">
            <v>0</v>
          </cell>
          <cell r="R1480">
            <v>0</v>
          </cell>
          <cell r="S1480">
            <v>0</v>
          </cell>
          <cell r="T1480" t="str">
            <v>2018-BAT SPORT-18SP019-411-21318-21- -BATI</v>
          </cell>
        </row>
        <row r="1481">
          <cell r="A1481" t="str">
            <v>21</v>
          </cell>
          <cell r="B1481" t="str">
            <v>D</v>
          </cell>
          <cell r="C1481" t="str">
            <v>R</v>
          </cell>
          <cell r="D1481" t="str">
            <v>I</v>
          </cell>
          <cell r="E1481" t="str">
            <v>BAT SPORT</v>
          </cell>
          <cell r="F1481" t="str">
            <v>18SP019A</v>
          </cell>
          <cell r="G1481" t="str">
            <v>411</v>
          </cell>
          <cell r="H1481" t="str">
            <v>21318</v>
          </cell>
          <cell r="I1481" t="str">
            <v>21</v>
          </cell>
          <cell r="J1481" t="str">
            <v xml:space="preserve"> </v>
          </cell>
          <cell r="K1481" t="str">
            <v>BATI</v>
          </cell>
          <cell r="L1481" t="str">
            <v>2018</v>
          </cell>
          <cell r="M1481">
            <v>28000</v>
          </cell>
          <cell r="N1481">
            <v>0</v>
          </cell>
          <cell r="O1481">
            <v>0</v>
          </cell>
          <cell r="P1481">
            <v>24382</v>
          </cell>
          <cell r="Q1481">
            <v>-3618</v>
          </cell>
          <cell r="R1481">
            <v>0</v>
          </cell>
          <cell r="S1481">
            <v>21382.38</v>
          </cell>
          <cell r="T1481" t="str">
            <v>2018-BAT SPORT-18SP019A-411-21318-21- -BATI</v>
          </cell>
        </row>
        <row r="1482">
          <cell r="A1482" t="str">
            <v>21</v>
          </cell>
          <cell r="B1482" t="str">
            <v>D</v>
          </cell>
          <cell r="C1482" t="str">
            <v>R</v>
          </cell>
          <cell r="D1482" t="str">
            <v>I</v>
          </cell>
          <cell r="E1482" t="str">
            <v>BAT SPORT</v>
          </cell>
          <cell r="F1482" t="str">
            <v>18SP020</v>
          </cell>
          <cell r="G1482" t="str">
            <v>411</v>
          </cell>
          <cell r="H1482" t="str">
            <v>21318</v>
          </cell>
          <cell r="I1482" t="str">
            <v>21</v>
          </cell>
          <cell r="J1482" t="str">
            <v xml:space="preserve"> </v>
          </cell>
          <cell r="K1482" t="str">
            <v>BATI</v>
          </cell>
          <cell r="L1482" t="str">
            <v>2018</v>
          </cell>
          <cell r="M1482">
            <v>2000</v>
          </cell>
          <cell r="N1482">
            <v>0</v>
          </cell>
          <cell r="O1482">
            <v>0</v>
          </cell>
          <cell r="P1482">
            <v>2000</v>
          </cell>
          <cell r="Q1482">
            <v>0</v>
          </cell>
          <cell r="R1482">
            <v>0</v>
          </cell>
          <cell r="S1482">
            <v>0</v>
          </cell>
          <cell r="T1482" t="str">
            <v>2018-BAT SPORT-18SP020-411-21318-21- -BATI</v>
          </cell>
        </row>
        <row r="1483">
          <cell r="A1483" t="str">
            <v>21</v>
          </cell>
          <cell r="B1483" t="str">
            <v>D</v>
          </cell>
          <cell r="C1483" t="str">
            <v>R</v>
          </cell>
          <cell r="D1483" t="str">
            <v>I</v>
          </cell>
          <cell r="E1483" t="str">
            <v>BAT SPORT</v>
          </cell>
          <cell r="F1483" t="str">
            <v>18SP021</v>
          </cell>
          <cell r="G1483" t="str">
            <v>411</v>
          </cell>
          <cell r="H1483" t="str">
            <v>21318</v>
          </cell>
          <cell r="I1483" t="str">
            <v>21</v>
          </cell>
          <cell r="J1483" t="str">
            <v xml:space="preserve"> </v>
          </cell>
          <cell r="K1483" t="str">
            <v>BATI</v>
          </cell>
          <cell r="L1483" t="str">
            <v>2018</v>
          </cell>
          <cell r="M1483">
            <v>15000</v>
          </cell>
          <cell r="N1483">
            <v>0</v>
          </cell>
          <cell r="O1483">
            <v>0</v>
          </cell>
          <cell r="P1483">
            <v>15000</v>
          </cell>
          <cell r="Q1483">
            <v>0</v>
          </cell>
          <cell r="R1483">
            <v>0</v>
          </cell>
          <cell r="S1483">
            <v>0</v>
          </cell>
          <cell r="T1483" t="str">
            <v>2018-BAT SPORT-18SP021-411-21318-21- -BATI</v>
          </cell>
        </row>
        <row r="1484">
          <cell r="A1484" t="str">
            <v>21</v>
          </cell>
          <cell r="B1484" t="str">
            <v>D</v>
          </cell>
          <cell r="C1484" t="str">
            <v>R</v>
          </cell>
          <cell r="D1484" t="str">
            <v>I</v>
          </cell>
          <cell r="E1484" t="str">
            <v>BAT SPORT</v>
          </cell>
          <cell r="F1484" t="str">
            <v>18SP021A</v>
          </cell>
          <cell r="G1484" t="str">
            <v>411</v>
          </cell>
          <cell r="H1484" t="str">
            <v>21318</v>
          </cell>
          <cell r="I1484" t="str">
            <v>21</v>
          </cell>
          <cell r="J1484" t="str">
            <v xml:space="preserve"> </v>
          </cell>
          <cell r="K1484" t="str">
            <v>BATI</v>
          </cell>
          <cell r="L1484" t="str">
            <v>2018</v>
          </cell>
          <cell r="M1484">
            <v>8000</v>
          </cell>
          <cell r="N1484">
            <v>0</v>
          </cell>
          <cell r="O1484">
            <v>0</v>
          </cell>
          <cell r="P1484">
            <v>2340</v>
          </cell>
          <cell r="Q1484">
            <v>-5660</v>
          </cell>
          <cell r="R1484">
            <v>0</v>
          </cell>
          <cell r="S1484">
            <v>2340</v>
          </cell>
          <cell r="T1484" t="str">
            <v>2018-BAT SPORT-18SP021A-411-21318-21- -BATI</v>
          </cell>
        </row>
        <row r="1485">
          <cell r="A1485" t="str">
            <v>21</v>
          </cell>
          <cell r="B1485" t="str">
            <v>D</v>
          </cell>
          <cell r="C1485" t="str">
            <v>R</v>
          </cell>
          <cell r="D1485" t="str">
            <v>I</v>
          </cell>
          <cell r="E1485" t="str">
            <v>BAT SPORT</v>
          </cell>
          <cell r="F1485" t="str">
            <v>18SP022</v>
          </cell>
          <cell r="G1485" t="str">
            <v>411</v>
          </cell>
          <cell r="H1485" t="str">
            <v>21318</v>
          </cell>
          <cell r="I1485" t="str">
            <v>21</v>
          </cell>
          <cell r="J1485" t="str">
            <v xml:space="preserve"> </v>
          </cell>
          <cell r="K1485" t="str">
            <v>SPOR</v>
          </cell>
          <cell r="L1485" t="str">
            <v>2018</v>
          </cell>
          <cell r="M1485">
            <v>0</v>
          </cell>
          <cell r="N1485">
            <v>0</v>
          </cell>
          <cell r="O1485">
            <v>0</v>
          </cell>
          <cell r="P1485">
            <v>10000</v>
          </cell>
          <cell r="Q1485">
            <v>10000</v>
          </cell>
          <cell r="R1485">
            <v>0</v>
          </cell>
          <cell r="S1485">
            <v>0</v>
          </cell>
          <cell r="T1485" t="str">
            <v>2018-BAT SPORT-18SP022-411-21318-21- -SPOR</v>
          </cell>
        </row>
        <row r="1486">
          <cell r="A1486" t="str">
            <v>21</v>
          </cell>
          <cell r="B1486" t="str">
            <v>D</v>
          </cell>
          <cell r="C1486" t="str">
            <v>R</v>
          </cell>
          <cell r="D1486" t="str">
            <v>I</v>
          </cell>
          <cell r="E1486" t="str">
            <v>CEL</v>
          </cell>
          <cell r="F1486" t="str">
            <v>18CL001</v>
          </cell>
          <cell r="G1486" t="str">
            <v>324</v>
          </cell>
          <cell r="H1486" t="str">
            <v>2188</v>
          </cell>
          <cell r="I1486" t="str">
            <v>21</v>
          </cell>
          <cell r="J1486" t="str">
            <v xml:space="preserve"> </v>
          </cell>
          <cell r="K1486" t="str">
            <v>CEL</v>
          </cell>
          <cell r="L1486" t="str">
            <v>2018</v>
          </cell>
          <cell r="M1486">
            <v>602960</v>
          </cell>
          <cell r="N1486">
            <v>0</v>
          </cell>
          <cell r="O1486">
            <v>0</v>
          </cell>
          <cell r="P1486">
            <v>602960</v>
          </cell>
          <cell r="Q1486">
            <v>0</v>
          </cell>
          <cell r="R1486">
            <v>606769.93999999994</v>
          </cell>
          <cell r="S1486">
            <v>0</v>
          </cell>
          <cell r="T1486" t="str">
            <v>2018-CEL-18CL001-324-2188-21- -CEL</v>
          </cell>
        </row>
        <row r="1487">
          <cell r="A1487" t="str">
            <v>21</v>
          </cell>
          <cell r="B1487" t="str">
            <v>D</v>
          </cell>
          <cell r="C1487" t="str">
            <v>R</v>
          </cell>
          <cell r="D1487" t="str">
            <v>I</v>
          </cell>
          <cell r="E1487" t="str">
            <v>CEL</v>
          </cell>
          <cell r="F1487" t="str">
            <v>18CL008</v>
          </cell>
          <cell r="G1487" t="str">
            <v>324</v>
          </cell>
          <cell r="H1487" t="str">
            <v>2188</v>
          </cell>
          <cell r="I1487" t="str">
            <v>21</v>
          </cell>
          <cell r="J1487" t="str">
            <v xml:space="preserve"> </v>
          </cell>
          <cell r="K1487" t="str">
            <v>COMM</v>
          </cell>
          <cell r="L1487" t="str">
            <v>2018</v>
          </cell>
          <cell r="M1487">
            <v>26500</v>
          </cell>
          <cell r="N1487">
            <v>0</v>
          </cell>
          <cell r="O1487">
            <v>0</v>
          </cell>
          <cell r="P1487">
            <v>26500</v>
          </cell>
          <cell r="Q1487">
            <v>0</v>
          </cell>
          <cell r="R1487">
            <v>0</v>
          </cell>
          <cell r="S1487">
            <v>0</v>
          </cell>
          <cell r="T1487" t="str">
            <v>2018-CEL-18CL008-324-2188-21- -COMM</v>
          </cell>
        </row>
        <row r="1488">
          <cell r="A1488" t="str">
            <v>21</v>
          </cell>
          <cell r="B1488" t="str">
            <v>D</v>
          </cell>
          <cell r="C1488" t="str">
            <v>R</v>
          </cell>
          <cell r="D1488" t="str">
            <v>I</v>
          </cell>
          <cell r="E1488" t="str">
            <v>CMDC</v>
          </cell>
          <cell r="F1488" t="str">
            <v>17CL021</v>
          </cell>
          <cell r="G1488" t="str">
            <v>311</v>
          </cell>
          <cell r="H1488" t="str">
            <v>2188</v>
          </cell>
          <cell r="I1488" t="str">
            <v>21</v>
          </cell>
          <cell r="J1488" t="str">
            <v xml:space="preserve"> </v>
          </cell>
          <cell r="K1488" t="str">
            <v>CMDC</v>
          </cell>
          <cell r="L1488" t="str">
            <v>2017</v>
          </cell>
          <cell r="M1488">
            <v>10000</v>
          </cell>
          <cell r="N1488">
            <v>0</v>
          </cell>
          <cell r="O1488">
            <v>0</v>
          </cell>
          <cell r="P1488">
            <v>10000</v>
          </cell>
          <cell r="Q1488">
            <v>0</v>
          </cell>
          <cell r="R1488">
            <v>13951.76</v>
          </cell>
          <cell r="S1488">
            <v>0</v>
          </cell>
          <cell r="T1488" t="str">
            <v>2018-CMDC-17CL021-311-2188-21- -CMDC</v>
          </cell>
        </row>
        <row r="1489">
          <cell r="A1489" t="str">
            <v>21</v>
          </cell>
          <cell r="B1489" t="str">
            <v>D</v>
          </cell>
          <cell r="C1489" t="str">
            <v>R</v>
          </cell>
          <cell r="D1489" t="str">
            <v>I</v>
          </cell>
          <cell r="E1489" t="str">
            <v>CMDC</v>
          </cell>
          <cell r="F1489" t="str">
            <v>17CL022</v>
          </cell>
          <cell r="G1489" t="str">
            <v>311</v>
          </cell>
          <cell r="H1489" t="str">
            <v>2188</v>
          </cell>
          <cell r="I1489" t="str">
            <v>21</v>
          </cell>
          <cell r="J1489" t="str">
            <v xml:space="preserve"> </v>
          </cell>
          <cell r="K1489" t="str">
            <v>CMDC</v>
          </cell>
          <cell r="L1489" t="str">
            <v>2017</v>
          </cell>
          <cell r="M1489">
            <v>4000</v>
          </cell>
          <cell r="N1489">
            <v>0</v>
          </cell>
          <cell r="O1489">
            <v>0</v>
          </cell>
          <cell r="P1489">
            <v>4000</v>
          </cell>
          <cell r="Q1489">
            <v>0</v>
          </cell>
          <cell r="R1489">
            <v>0</v>
          </cell>
          <cell r="S1489">
            <v>0</v>
          </cell>
          <cell r="T1489" t="str">
            <v>2018-CMDC-17CL022-311-2188-21- -CMDC</v>
          </cell>
        </row>
        <row r="1490">
          <cell r="A1490" t="str">
            <v>21</v>
          </cell>
          <cell r="B1490" t="str">
            <v>D</v>
          </cell>
          <cell r="C1490" t="str">
            <v>R</v>
          </cell>
          <cell r="D1490" t="str">
            <v>I</v>
          </cell>
          <cell r="E1490" t="str">
            <v>DEVOIR MEM</v>
          </cell>
          <cell r="F1490" t="str">
            <v>18CL006</v>
          </cell>
          <cell r="G1490" t="str">
            <v>824</v>
          </cell>
          <cell r="H1490" t="str">
            <v>21316</v>
          </cell>
          <cell r="I1490" t="str">
            <v>21</v>
          </cell>
          <cell r="J1490" t="str">
            <v xml:space="preserve"> </v>
          </cell>
          <cell r="K1490" t="str">
            <v>BATI</v>
          </cell>
          <cell r="L1490" t="str">
            <v>2018</v>
          </cell>
          <cell r="M1490">
            <v>0</v>
          </cell>
          <cell r="N1490">
            <v>0</v>
          </cell>
          <cell r="O1490">
            <v>0</v>
          </cell>
          <cell r="P1490">
            <v>17653.7</v>
          </cell>
          <cell r="Q1490">
            <v>17653.7</v>
          </cell>
          <cell r="R1490">
            <v>0</v>
          </cell>
          <cell r="S1490">
            <v>0</v>
          </cell>
          <cell r="T1490" t="str">
            <v>2018-DEVOIR MEM-18CL006-824-21316-21- -BATI</v>
          </cell>
        </row>
        <row r="1491">
          <cell r="A1491" t="str">
            <v>21</v>
          </cell>
          <cell r="B1491" t="str">
            <v>D</v>
          </cell>
          <cell r="C1491" t="str">
            <v>R</v>
          </cell>
          <cell r="D1491" t="str">
            <v>I</v>
          </cell>
          <cell r="E1491" t="str">
            <v>DEVOIR MEM</v>
          </cell>
          <cell r="F1491" t="str">
            <v>18CL006</v>
          </cell>
          <cell r="G1491" t="str">
            <v>824</v>
          </cell>
          <cell r="H1491" t="str">
            <v>21316</v>
          </cell>
          <cell r="I1491" t="str">
            <v>21</v>
          </cell>
          <cell r="J1491" t="str">
            <v xml:space="preserve"> </v>
          </cell>
          <cell r="K1491" t="str">
            <v>EXTE</v>
          </cell>
          <cell r="L1491" t="str">
            <v>2018</v>
          </cell>
          <cell r="M1491">
            <v>20000</v>
          </cell>
          <cell r="N1491">
            <v>0</v>
          </cell>
          <cell r="O1491">
            <v>0</v>
          </cell>
          <cell r="P1491">
            <v>2346.3000000000002</v>
          </cell>
          <cell r="Q1491">
            <v>-17653.7</v>
          </cell>
          <cell r="R1491">
            <v>0</v>
          </cell>
          <cell r="S1491">
            <v>2346.3000000000002</v>
          </cell>
          <cell r="T1491" t="str">
            <v>2018-DEVOIR MEM-18CL006-824-21316-21- -EXTE</v>
          </cell>
        </row>
        <row r="1492">
          <cell r="A1492" t="str">
            <v>21</v>
          </cell>
          <cell r="B1492" t="str">
            <v>D</v>
          </cell>
          <cell r="C1492" t="str">
            <v>R</v>
          </cell>
          <cell r="D1492" t="str">
            <v>I</v>
          </cell>
          <cell r="E1492" t="str">
            <v>DEVOIR MEM</v>
          </cell>
          <cell r="F1492" t="str">
            <v>18CL009</v>
          </cell>
          <cell r="G1492" t="str">
            <v>824</v>
          </cell>
          <cell r="H1492" t="str">
            <v>21316</v>
          </cell>
          <cell r="I1492" t="str">
            <v>21</v>
          </cell>
          <cell r="J1492" t="str">
            <v xml:space="preserve"> </v>
          </cell>
          <cell r="K1492" t="str">
            <v>EXTE</v>
          </cell>
          <cell r="L1492" t="str">
            <v>2018</v>
          </cell>
          <cell r="M1492">
            <v>50000</v>
          </cell>
          <cell r="N1492">
            <v>0</v>
          </cell>
          <cell r="O1492">
            <v>0</v>
          </cell>
          <cell r="P1492">
            <v>50000</v>
          </cell>
          <cell r="Q1492">
            <v>0</v>
          </cell>
          <cell r="R1492">
            <v>997.56</v>
          </cell>
          <cell r="S1492">
            <v>36901.040000000001</v>
          </cell>
          <cell r="T1492" t="str">
            <v>2018-DEVOIR MEM-18CL009-824-21316-21- -EXTE</v>
          </cell>
        </row>
        <row r="1493">
          <cell r="A1493" t="str">
            <v>21</v>
          </cell>
          <cell r="B1493" t="str">
            <v>D</v>
          </cell>
          <cell r="C1493" t="str">
            <v>R</v>
          </cell>
          <cell r="D1493" t="str">
            <v>I</v>
          </cell>
          <cell r="E1493" t="str">
            <v>DSI</v>
          </cell>
          <cell r="F1493" t="str">
            <v>17FA001</v>
          </cell>
          <cell r="G1493" t="str">
            <v>020</v>
          </cell>
          <cell r="H1493" t="str">
            <v>2183</v>
          </cell>
          <cell r="I1493" t="str">
            <v>21</v>
          </cell>
          <cell r="J1493" t="str">
            <v xml:space="preserve"> </v>
          </cell>
          <cell r="K1493" t="str">
            <v>DSI</v>
          </cell>
          <cell r="L1493" t="str">
            <v>2017</v>
          </cell>
          <cell r="M1493">
            <v>31150</v>
          </cell>
          <cell r="N1493">
            <v>0</v>
          </cell>
          <cell r="O1493">
            <v>0</v>
          </cell>
          <cell r="P1493">
            <v>38650</v>
          </cell>
          <cell r="Q1493">
            <v>0</v>
          </cell>
          <cell r="R1493">
            <v>33965.589999999997</v>
          </cell>
          <cell r="S1493">
            <v>0</v>
          </cell>
          <cell r="T1493" t="str">
            <v>2018-DSI-17FA001-020-2183-21- -DSI</v>
          </cell>
        </row>
        <row r="1494">
          <cell r="A1494" t="str">
            <v>21</v>
          </cell>
          <cell r="B1494" t="str">
            <v>D</v>
          </cell>
          <cell r="C1494" t="str">
            <v>R</v>
          </cell>
          <cell r="D1494" t="str">
            <v>I</v>
          </cell>
          <cell r="E1494" t="str">
            <v>DSI</v>
          </cell>
          <cell r="F1494" t="str">
            <v>17FA001</v>
          </cell>
          <cell r="G1494" t="str">
            <v>020</v>
          </cell>
          <cell r="H1494" t="str">
            <v>2183</v>
          </cell>
          <cell r="I1494" t="str">
            <v>21</v>
          </cell>
          <cell r="J1494" t="str">
            <v xml:space="preserve"> </v>
          </cell>
          <cell r="K1494" t="str">
            <v>DSI</v>
          </cell>
          <cell r="L1494" t="str">
            <v>2018</v>
          </cell>
          <cell r="M1494">
            <v>0</v>
          </cell>
          <cell r="N1494">
            <v>0</v>
          </cell>
          <cell r="O1494">
            <v>38156.44</v>
          </cell>
          <cell r="P1494">
            <v>39644.879999999997</v>
          </cell>
          <cell r="Q1494">
            <v>1488.44</v>
          </cell>
          <cell r="R1494">
            <v>38652.6</v>
          </cell>
          <cell r="S1494">
            <v>992.28</v>
          </cell>
          <cell r="T1494" t="str">
            <v>2018-DSI-17FA001-020-2183-21- -DSI</v>
          </cell>
        </row>
        <row r="1495">
          <cell r="A1495" t="str">
            <v>21</v>
          </cell>
          <cell r="B1495" t="str">
            <v>D</v>
          </cell>
          <cell r="C1495" t="str">
            <v>R</v>
          </cell>
          <cell r="D1495" t="str">
            <v>I</v>
          </cell>
          <cell r="E1495" t="str">
            <v>DSI</v>
          </cell>
          <cell r="F1495" t="str">
            <v>17FA004</v>
          </cell>
          <cell r="G1495" t="str">
            <v>020</v>
          </cell>
          <cell r="H1495" t="str">
            <v>2183</v>
          </cell>
          <cell r="I1495" t="str">
            <v>21</v>
          </cell>
          <cell r="J1495" t="str">
            <v xml:space="preserve"> </v>
          </cell>
          <cell r="K1495" t="str">
            <v>DSI</v>
          </cell>
          <cell r="L1495" t="str">
            <v>2017</v>
          </cell>
          <cell r="M1495">
            <v>114390</v>
          </cell>
          <cell r="N1495">
            <v>0</v>
          </cell>
          <cell r="O1495">
            <v>0</v>
          </cell>
          <cell r="P1495">
            <v>114390</v>
          </cell>
          <cell r="Q1495">
            <v>0</v>
          </cell>
          <cell r="R1495">
            <v>0</v>
          </cell>
          <cell r="S1495">
            <v>0</v>
          </cell>
          <cell r="T1495" t="str">
            <v>2018-DSI-17FA004-020-2183-21- -DSI</v>
          </cell>
        </row>
        <row r="1496">
          <cell r="A1496" t="str">
            <v>21</v>
          </cell>
          <cell r="B1496" t="str">
            <v>D</v>
          </cell>
          <cell r="C1496" t="str">
            <v>R</v>
          </cell>
          <cell r="D1496" t="str">
            <v>I</v>
          </cell>
          <cell r="E1496" t="str">
            <v>DSI</v>
          </cell>
          <cell r="F1496" t="str">
            <v>17FA004</v>
          </cell>
          <cell r="G1496" t="str">
            <v>213</v>
          </cell>
          <cell r="H1496" t="str">
            <v>2183</v>
          </cell>
          <cell r="I1496" t="str">
            <v>21</v>
          </cell>
          <cell r="J1496" t="str">
            <v xml:space="preserve"> </v>
          </cell>
          <cell r="K1496" t="str">
            <v>DSI</v>
          </cell>
          <cell r="L1496" t="str">
            <v>2017</v>
          </cell>
          <cell r="M1496">
            <v>1500</v>
          </cell>
          <cell r="N1496">
            <v>0</v>
          </cell>
          <cell r="O1496">
            <v>0</v>
          </cell>
          <cell r="P1496">
            <v>1500</v>
          </cell>
          <cell r="Q1496">
            <v>0</v>
          </cell>
          <cell r="R1496">
            <v>0</v>
          </cell>
          <cell r="S1496">
            <v>0</v>
          </cell>
          <cell r="T1496" t="str">
            <v>2018-DSI-17FA004-213-2183-21- -DSI</v>
          </cell>
        </row>
        <row r="1497">
          <cell r="A1497" t="str">
            <v>21</v>
          </cell>
          <cell r="B1497" t="str">
            <v>D</v>
          </cell>
          <cell r="C1497" t="str">
            <v>R</v>
          </cell>
          <cell r="D1497" t="str">
            <v>I</v>
          </cell>
          <cell r="E1497" t="str">
            <v>DSI</v>
          </cell>
          <cell r="F1497" t="str">
            <v>18FA001</v>
          </cell>
          <cell r="G1497" t="str">
            <v>020</v>
          </cell>
          <cell r="H1497" t="str">
            <v>21533</v>
          </cell>
          <cell r="I1497" t="str">
            <v>21</v>
          </cell>
          <cell r="J1497" t="str">
            <v xml:space="preserve"> </v>
          </cell>
          <cell r="K1497" t="str">
            <v>DSI</v>
          </cell>
          <cell r="L1497" t="str">
            <v>2018</v>
          </cell>
          <cell r="M1497">
            <v>15000</v>
          </cell>
          <cell r="N1497">
            <v>0</v>
          </cell>
          <cell r="O1497">
            <v>0</v>
          </cell>
          <cell r="P1497">
            <v>10000</v>
          </cell>
          <cell r="Q1497">
            <v>-5000</v>
          </cell>
          <cell r="R1497">
            <v>0</v>
          </cell>
          <cell r="S1497">
            <v>3633.63</v>
          </cell>
          <cell r="T1497" t="str">
            <v>2018-DSI-18FA001-020-21533-21- -DSI</v>
          </cell>
        </row>
        <row r="1498">
          <cell r="A1498" t="str">
            <v>21</v>
          </cell>
          <cell r="B1498" t="str">
            <v>D</v>
          </cell>
          <cell r="C1498" t="str">
            <v>R</v>
          </cell>
          <cell r="D1498" t="str">
            <v>I</v>
          </cell>
          <cell r="E1498" t="str">
            <v>DSI</v>
          </cell>
          <cell r="F1498" t="str">
            <v>18FA001</v>
          </cell>
          <cell r="G1498" t="str">
            <v>020</v>
          </cell>
          <cell r="H1498" t="str">
            <v>2183</v>
          </cell>
          <cell r="I1498" t="str">
            <v>21</v>
          </cell>
          <cell r="J1498" t="str">
            <v xml:space="preserve"> </v>
          </cell>
          <cell r="K1498" t="str">
            <v>DSI</v>
          </cell>
          <cell r="L1498" t="str">
            <v>2018</v>
          </cell>
          <cell r="M1498">
            <v>31300</v>
          </cell>
          <cell r="N1498">
            <v>0</v>
          </cell>
          <cell r="O1498">
            <v>0</v>
          </cell>
          <cell r="P1498">
            <v>41935.11</v>
          </cell>
          <cell r="Q1498">
            <v>10635.11</v>
          </cell>
          <cell r="R1498">
            <v>9091.8700000000008</v>
          </cell>
          <cell r="S1498">
            <v>2059.71</v>
          </cell>
          <cell r="T1498" t="str">
            <v>2018-DSI-18FA001-020-2183-21- -DSI</v>
          </cell>
        </row>
        <row r="1499">
          <cell r="A1499" t="str">
            <v>21</v>
          </cell>
          <cell r="B1499" t="str">
            <v>D</v>
          </cell>
          <cell r="C1499" t="str">
            <v>R</v>
          </cell>
          <cell r="D1499" t="str">
            <v>I</v>
          </cell>
          <cell r="E1499" t="str">
            <v>DSI</v>
          </cell>
          <cell r="F1499" t="str">
            <v>18FA002</v>
          </cell>
          <cell r="G1499" t="str">
            <v>020</v>
          </cell>
          <cell r="H1499" t="str">
            <v>2183</v>
          </cell>
          <cell r="I1499" t="str">
            <v>21</v>
          </cell>
          <cell r="J1499" t="str">
            <v xml:space="preserve"> </v>
          </cell>
          <cell r="K1499" t="str">
            <v>DSI</v>
          </cell>
          <cell r="L1499" t="str">
            <v>2018</v>
          </cell>
          <cell r="M1499">
            <v>151230</v>
          </cell>
          <cell r="N1499">
            <v>-70000</v>
          </cell>
          <cell r="O1499">
            <v>0</v>
          </cell>
          <cell r="P1499">
            <v>52544.17</v>
          </cell>
          <cell r="Q1499">
            <v>-28685.83</v>
          </cell>
          <cell r="R1499">
            <v>0</v>
          </cell>
          <cell r="S1499">
            <v>17896.95</v>
          </cell>
          <cell r="T1499" t="str">
            <v>2018-DSI-18FA002-020-2183-21- -DSI</v>
          </cell>
        </row>
        <row r="1500">
          <cell r="A1500" t="str">
            <v>21</v>
          </cell>
          <cell r="B1500" t="str">
            <v>D</v>
          </cell>
          <cell r="C1500" t="str">
            <v>R</v>
          </cell>
          <cell r="D1500" t="str">
            <v>I</v>
          </cell>
          <cell r="E1500" t="str">
            <v>DSI</v>
          </cell>
          <cell r="F1500" t="str">
            <v>18FA002</v>
          </cell>
          <cell r="G1500" t="str">
            <v>213</v>
          </cell>
          <cell r="H1500" t="str">
            <v>2183</v>
          </cell>
          <cell r="I1500" t="str">
            <v>21</v>
          </cell>
          <cell r="J1500" t="str">
            <v xml:space="preserve"> </v>
          </cell>
          <cell r="K1500" t="str">
            <v>DSI</v>
          </cell>
          <cell r="L1500" t="str">
            <v>2018</v>
          </cell>
          <cell r="M1500">
            <v>0</v>
          </cell>
          <cell r="N1500">
            <v>0</v>
          </cell>
          <cell r="O1500">
            <v>0</v>
          </cell>
          <cell r="P1500">
            <v>115010</v>
          </cell>
          <cell r="Q1500">
            <v>115010</v>
          </cell>
          <cell r="R1500">
            <v>52020</v>
          </cell>
          <cell r="S1500">
            <v>55553.14</v>
          </cell>
          <cell r="T1500" t="str">
            <v>2018-DSI-18FA002-213-2183-21- -DSI</v>
          </cell>
        </row>
        <row r="1501">
          <cell r="A1501" t="str">
            <v>21</v>
          </cell>
          <cell r="B1501" t="str">
            <v>D</v>
          </cell>
          <cell r="C1501" t="str">
            <v>R</v>
          </cell>
          <cell r="D1501" t="str">
            <v>I</v>
          </cell>
          <cell r="E1501" t="str">
            <v>DSI</v>
          </cell>
          <cell r="F1501" t="str">
            <v>18FA004</v>
          </cell>
          <cell r="G1501" t="str">
            <v>020</v>
          </cell>
          <cell r="H1501" t="str">
            <v>2183</v>
          </cell>
          <cell r="I1501" t="str">
            <v>21</v>
          </cell>
          <cell r="J1501" t="str">
            <v xml:space="preserve"> </v>
          </cell>
          <cell r="K1501" t="str">
            <v>DSI</v>
          </cell>
          <cell r="L1501" t="str">
            <v>2018</v>
          </cell>
          <cell r="M1501">
            <v>34000</v>
          </cell>
          <cell r="N1501">
            <v>0</v>
          </cell>
          <cell r="O1501">
            <v>0</v>
          </cell>
          <cell r="P1501">
            <v>33504.879999999997</v>
          </cell>
          <cell r="Q1501">
            <v>-495.12</v>
          </cell>
          <cell r="R1501">
            <v>0</v>
          </cell>
          <cell r="S1501">
            <v>1104</v>
          </cell>
          <cell r="T1501" t="str">
            <v>2018-DSI-18FA004-020-2183-21- -DSI</v>
          </cell>
        </row>
        <row r="1502">
          <cell r="A1502" t="str">
            <v>21</v>
          </cell>
          <cell r="B1502" t="str">
            <v>D</v>
          </cell>
          <cell r="C1502" t="str">
            <v>R</v>
          </cell>
          <cell r="D1502" t="str">
            <v>I</v>
          </cell>
          <cell r="E1502" t="str">
            <v>ECLAIRAGE</v>
          </cell>
          <cell r="F1502" t="str">
            <v>18MA027</v>
          </cell>
          <cell r="G1502" t="str">
            <v>821</v>
          </cell>
          <cell r="H1502" t="str">
            <v>2152</v>
          </cell>
          <cell r="I1502" t="str">
            <v>21</v>
          </cell>
          <cell r="J1502" t="str">
            <v xml:space="preserve"> </v>
          </cell>
          <cell r="K1502" t="str">
            <v>RSEC</v>
          </cell>
          <cell r="L1502" t="str">
            <v>2018</v>
          </cell>
          <cell r="M1502">
            <v>44000</v>
          </cell>
          <cell r="N1502">
            <v>22000</v>
          </cell>
          <cell r="O1502">
            <v>0</v>
          </cell>
          <cell r="P1502">
            <v>66000</v>
          </cell>
          <cell r="Q1502">
            <v>0</v>
          </cell>
          <cell r="R1502">
            <v>0</v>
          </cell>
          <cell r="S1502">
            <v>0</v>
          </cell>
          <cell r="T1502" t="str">
            <v>2018-ECLAIRAGE-18MA027-821-2152-21- -RSEC</v>
          </cell>
        </row>
        <row r="1503">
          <cell r="A1503" t="str">
            <v>21</v>
          </cell>
          <cell r="B1503" t="str">
            <v>D</v>
          </cell>
          <cell r="C1503" t="str">
            <v>R</v>
          </cell>
          <cell r="D1503" t="str">
            <v>I</v>
          </cell>
          <cell r="E1503" t="str">
            <v>ECLAIRAGE</v>
          </cell>
          <cell r="F1503" t="str">
            <v>18UR009</v>
          </cell>
          <cell r="G1503" t="str">
            <v>821</v>
          </cell>
          <cell r="H1503" t="str">
            <v>2158</v>
          </cell>
          <cell r="I1503" t="str">
            <v>21</v>
          </cell>
          <cell r="J1503" t="str">
            <v xml:space="preserve"> </v>
          </cell>
          <cell r="K1503" t="str">
            <v>RSEC</v>
          </cell>
          <cell r="L1503" t="str">
            <v>2018</v>
          </cell>
          <cell r="M1503">
            <v>20000</v>
          </cell>
          <cell r="N1503">
            <v>0</v>
          </cell>
          <cell r="O1503">
            <v>0</v>
          </cell>
          <cell r="P1503">
            <v>20000</v>
          </cell>
          <cell r="Q1503">
            <v>0</v>
          </cell>
          <cell r="R1503">
            <v>0</v>
          </cell>
          <cell r="S1503">
            <v>0</v>
          </cell>
          <cell r="T1503" t="str">
            <v>2018-ECLAIRAGE-18UR009-821-2158-21- -RSEC</v>
          </cell>
        </row>
        <row r="1504">
          <cell r="A1504" t="str">
            <v>21</v>
          </cell>
          <cell r="B1504" t="str">
            <v>D</v>
          </cell>
          <cell r="C1504" t="str">
            <v>R</v>
          </cell>
          <cell r="D1504" t="str">
            <v>I</v>
          </cell>
          <cell r="E1504" t="str">
            <v>ECLAIRAGE</v>
          </cell>
          <cell r="F1504" t="str">
            <v>18VO019</v>
          </cell>
          <cell r="G1504" t="str">
            <v>814</v>
          </cell>
          <cell r="H1504" t="str">
            <v>2158</v>
          </cell>
          <cell r="I1504" t="str">
            <v>21</v>
          </cell>
          <cell r="J1504" t="str">
            <v xml:space="preserve"> </v>
          </cell>
          <cell r="K1504" t="str">
            <v>RSEC</v>
          </cell>
          <cell r="L1504" t="str">
            <v>2018</v>
          </cell>
          <cell r="M1504">
            <v>10000</v>
          </cell>
          <cell r="N1504">
            <v>0</v>
          </cell>
          <cell r="O1504">
            <v>0</v>
          </cell>
          <cell r="P1504">
            <v>10000</v>
          </cell>
          <cell r="Q1504">
            <v>0</v>
          </cell>
          <cell r="R1504">
            <v>0</v>
          </cell>
          <cell r="S1504">
            <v>0</v>
          </cell>
          <cell r="T1504" t="str">
            <v>2018-ECLAIRAGE-18VO019-814-2158-21- -RSEC</v>
          </cell>
        </row>
        <row r="1505">
          <cell r="A1505" t="str">
            <v>21</v>
          </cell>
          <cell r="B1505" t="str">
            <v>D</v>
          </cell>
          <cell r="C1505" t="str">
            <v>R</v>
          </cell>
          <cell r="D1505" t="str">
            <v>I</v>
          </cell>
          <cell r="E1505" t="str">
            <v>EV</v>
          </cell>
          <cell r="F1505" t="str">
            <v>18EV001</v>
          </cell>
          <cell r="G1505" t="str">
            <v>823</v>
          </cell>
          <cell r="H1505" t="str">
            <v>2121</v>
          </cell>
          <cell r="I1505" t="str">
            <v>21</v>
          </cell>
          <cell r="J1505" t="str">
            <v xml:space="preserve"> </v>
          </cell>
          <cell r="K1505" t="str">
            <v>EV</v>
          </cell>
          <cell r="L1505" t="str">
            <v>2018</v>
          </cell>
          <cell r="M1505">
            <v>10000</v>
          </cell>
          <cell r="N1505">
            <v>0</v>
          </cell>
          <cell r="O1505">
            <v>0</v>
          </cell>
          <cell r="P1505">
            <v>40000</v>
          </cell>
          <cell r="Q1505">
            <v>30000</v>
          </cell>
          <cell r="R1505">
            <v>16793.150000000001</v>
          </cell>
          <cell r="S1505">
            <v>0</v>
          </cell>
          <cell r="T1505" t="str">
            <v>2018-EV-18EV001-823-2121-21- -EV</v>
          </cell>
        </row>
        <row r="1506">
          <cell r="A1506" t="str">
            <v>21</v>
          </cell>
          <cell r="B1506" t="str">
            <v>D</v>
          </cell>
          <cell r="C1506" t="str">
            <v>R</v>
          </cell>
          <cell r="D1506" t="str">
            <v>I</v>
          </cell>
          <cell r="E1506" t="str">
            <v>EV</v>
          </cell>
          <cell r="F1506" t="str">
            <v>18EV003</v>
          </cell>
          <cell r="G1506" t="str">
            <v>823</v>
          </cell>
          <cell r="H1506" t="str">
            <v>2121</v>
          </cell>
          <cell r="I1506" t="str">
            <v>21</v>
          </cell>
          <cell r="J1506" t="str">
            <v xml:space="preserve"> </v>
          </cell>
          <cell r="K1506" t="str">
            <v>EV</v>
          </cell>
          <cell r="L1506" t="str">
            <v>2018</v>
          </cell>
          <cell r="M1506">
            <v>15000</v>
          </cell>
          <cell r="N1506">
            <v>0</v>
          </cell>
          <cell r="O1506">
            <v>0</v>
          </cell>
          <cell r="P1506">
            <v>15000</v>
          </cell>
          <cell r="Q1506">
            <v>0</v>
          </cell>
          <cell r="R1506">
            <v>0</v>
          </cell>
          <cell r="S1506">
            <v>6814.8</v>
          </cell>
          <cell r="T1506" t="str">
            <v>2018-EV-18EV003-823-2121-21- -EV</v>
          </cell>
        </row>
        <row r="1507">
          <cell r="A1507" t="str">
            <v>21</v>
          </cell>
          <cell r="B1507" t="str">
            <v>D</v>
          </cell>
          <cell r="C1507" t="str">
            <v>R</v>
          </cell>
          <cell r="D1507" t="str">
            <v>I</v>
          </cell>
          <cell r="E1507" t="str">
            <v>EV</v>
          </cell>
          <cell r="F1507" t="str">
            <v>18EV004</v>
          </cell>
          <cell r="G1507" t="str">
            <v>823</v>
          </cell>
          <cell r="H1507" t="str">
            <v>2185</v>
          </cell>
          <cell r="I1507" t="str">
            <v>21</v>
          </cell>
          <cell r="J1507" t="str">
            <v xml:space="preserve"> </v>
          </cell>
          <cell r="K1507" t="str">
            <v>EV</v>
          </cell>
          <cell r="L1507" t="str">
            <v>2018</v>
          </cell>
          <cell r="M1507">
            <v>1000</v>
          </cell>
          <cell r="N1507">
            <v>0</v>
          </cell>
          <cell r="O1507">
            <v>0</v>
          </cell>
          <cell r="P1507">
            <v>1000</v>
          </cell>
          <cell r="Q1507">
            <v>0</v>
          </cell>
          <cell r="R1507">
            <v>0</v>
          </cell>
          <cell r="S1507">
            <v>0</v>
          </cell>
          <cell r="T1507" t="str">
            <v>2018-EV-18EV004-823-2185-21- -EV</v>
          </cell>
        </row>
        <row r="1508">
          <cell r="A1508" t="str">
            <v>21</v>
          </cell>
          <cell r="B1508" t="str">
            <v>D</v>
          </cell>
          <cell r="C1508" t="str">
            <v>R</v>
          </cell>
          <cell r="D1508" t="str">
            <v>I</v>
          </cell>
          <cell r="E1508" t="str">
            <v>EV</v>
          </cell>
          <cell r="F1508" t="str">
            <v>18EV005</v>
          </cell>
          <cell r="G1508" t="str">
            <v>823</v>
          </cell>
          <cell r="H1508" t="str">
            <v>2128</v>
          </cell>
          <cell r="I1508" t="str">
            <v>21</v>
          </cell>
          <cell r="J1508" t="str">
            <v xml:space="preserve"> </v>
          </cell>
          <cell r="K1508" t="str">
            <v>EV</v>
          </cell>
          <cell r="L1508" t="str">
            <v>2018</v>
          </cell>
          <cell r="M1508">
            <v>3000</v>
          </cell>
          <cell r="N1508">
            <v>0</v>
          </cell>
          <cell r="O1508">
            <v>0</v>
          </cell>
          <cell r="P1508">
            <v>3000</v>
          </cell>
          <cell r="Q1508">
            <v>0</v>
          </cell>
          <cell r="R1508">
            <v>0</v>
          </cell>
          <cell r="S1508">
            <v>0</v>
          </cell>
          <cell r="T1508" t="str">
            <v>2018-EV-18EV005-823-2128-21- -EV</v>
          </cell>
        </row>
        <row r="1509">
          <cell r="A1509" t="str">
            <v>21</v>
          </cell>
          <cell r="B1509" t="str">
            <v>D</v>
          </cell>
          <cell r="C1509" t="str">
            <v>R</v>
          </cell>
          <cell r="D1509" t="str">
            <v>I</v>
          </cell>
          <cell r="E1509" t="str">
            <v>EV</v>
          </cell>
          <cell r="F1509" t="str">
            <v>18EV006</v>
          </cell>
          <cell r="G1509" t="str">
            <v>823</v>
          </cell>
          <cell r="H1509" t="str">
            <v>2128</v>
          </cell>
          <cell r="I1509" t="str">
            <v>21</v>
          </cell>
          <cell r="J1509" t="str">
            <v xml:space="preserve"> </v>
          </cell>
          <cell r="K1509" t="str">
            <v>EV</v>
          </cell>
          <cell r="L1509" t="str">
            <v>2018</v>
          </cell>
          <cell r="M1509">
            <v>50000</v>
          </cell>
          <cell r="N1509">
            <v>0</v>
          </cell>
          <cell r="O1509">
            <v>0</v>
          </cell>
          <cell r="P1509">
            <v>50000</v>
          </cell>
          <cell r="Q1509">
            <v>0</v>
          </cell>
          <cell r="R1509">
            <v>0</v>
          </cell>
          <cell r="S1509">
            <v>0</v>
          </cell>
          <cell r="T1509" t="str">
            <v>2018-EV-18EV006-823-2128-21- -EV</v>
          </cell>
        </row>
        <row r="1510">
          <cell r="A1510" t="str">
            <v>21</v>
          </cell>
          <cell r="B1510" t="str">
            <v>D</v>
          </cell>
          <cell r="C1510" t="str">
            <v>R</v>
          </cell>
          <cell r="D1510" t="str">
            <v>I</v>
          </cell>
          <cell r="E1510" t="str">
            <v>EV</v>
          </cell>
          <cell r="F1510" t="str">
            <v>18EV007</v>
          </cell>
          <cell r="G1510" t="str">
            <v>823</v>
          </cell>
          <cell r="H1510" t="str">
            <v>2128</v>
          </cell>
          <cell r="I1510" t="str">
            <v>21</v>
          </cell>
          <cell r="J1510" t="str">
            <v xml:space="preserve"> </v>
          </cell>
          <cell r="K1510" t="str">
            <v>EV</v>
          </cell>
          <cell r="L1510" t="str">
            <v>2018</v>
          </cell>
          <cell r="M1510">
            <v>30000</v>
          </cell>
          <cell r="N1510">
            <v>30000</v>
          </cell>
          <cell r="O1510">
            <v>0</v>
          </cell>
          <cell r="P1510">
            <v>30000</v>
          </cell>
          <cell r="Q1510">
            <v>-30000</v>
          </cell>
          <cell r="R1510">
            <v>0</v>
          </cell>
          <cell r="S1510">
            <v>0</v>
          </cell>
          <cell r="T1510" t="str">
            <v>2018-EV-18EV007-823-2128-21- -EV</v>
          </cell>
        </row>
        <row r="1511">
          <cell r="A1511" t="str">
            <v>21</v>
          </cell>
          <cell r="B1511" t="str">
            <v>D</v>
          </cell>
          <cell r="C1511" t="str">
            <v>R</v>
          </cell>
          <cell r="D1511" t="str">
            <v>I</v>
          </cell>
          <cell r="E1511" t="str">
            <v>EV</v>
          </cell>
          <cell r="F1511" t="str">
            <v>18UR002</v>
          </cell>
          <cell r="G1511" t="str">
            <v>823</v>
          </cell>
          <cell r="H1511" t="str">
            <v>2181</v>
          </cell>
          <cell r="I1511" t="str">
            <v>21</v>
          </cell>
          <cell r="J1511" t="str">
            <v xml:space="preserve"> </v>
          </cell>
          <cell r="K1511" t="str">
            <v>EXTE</v>
          </cell>
          <cell r="L1511" t="str">
            <v>2018</v>
          </cell>
          <cell r="M1511">
            <v>60000</v>
          </cell>
          <cell r="N1511">
            <v>0</v>
          </cell>
          <cell r="O1511">
            <v>0</v>
          </cell>
          <cell r="P1511">
            <v>60000</v>
          </cell>
          <cell r="Q1511">
            <v>0</v>
          </cell>
          <cell r="R1511">
            <v>3425.7</v>
          </cell>
          <cell r="S1511">
            <v>0</v>
          </cell>
          <cell r="T1511" t="str">
            <v>2018-EV-18UR002-823-2181-21- -EXTE</v>
          </cell>
        </row>
        <row r="1512">
          <cell r="A1512" t="str">
            <v>21</v>
          </cell>
          <cell r="B1512" t="str">
            <v>D</v>
          </cell>
          <cell r="C1512" t="str">
            <v>R</v>
          </cell>
          <cell r="D1512" t="str">
            <v>I</v>
          </cell>
          <cell r="E1512" t="str">
            <v>FONC</v>
          </cell>
          <cell r="F1512" t="str">
            <v>12ST003</v>
          </cell>
          <cell r="G1512" t="str">
            <v>824</v>
          </cell>
          <cell r="H1512" t="str">
            <v>2138</v>
          </cell>
          <cell r="I1512" t="str">
            <v>21</v>
          </cell>
          <cell r="J1512" t="str">
            <v xml:space="preserve"> </v>
          </cell>
          <cell r="K1512" t="str">
            <v>FONC</v>
          </cell>
          <cell r="L1512" t="str">
            <v>2018</v>
          </cell>
          <cell r="M1512">
            <v>152000</v>
          </cell>
          <cell r="N1512">
            <v>0</v>
          </cell>
          <cell r="O1512">
            <v>0</v>
          </cell>
          <cell r="P1512">
            <v>152000</v>
          </cell>
          <cell r="Q1512">
            <v>0</v>
          </cell>
          <cell r="R1512">
            <v>0</v>
          </cell>
          <cell r="S1512">
            <v>148900</v>
          </cell>
          <cell r="T1512" t="str">
            <v>2018-FONC-12ST003-824-2138-21- -FONC</v>
          </cell>
        </row>
        <row r="1513">
          <cell r="A1513" t="str">
            <v>21</v>
          </cell>
          <cell r="B1513" t="str">
            <v>D</v>
          </cell>
          <cell r="C1513" t="str">
            <v>R</v>
          </cell>
          <cell r="D1513" t="str">
            <v>I</v>
          </cell>
          <cell r="E1513" t="str">
            <v>MOB URB</v>
          </cell>
          <cell r="F1513" t="str">
            <v>18UR011</v>
          </cell>
          <cell r="G1513" t="str">
            <v>821</v>
          </cell>
          <cell r="H1513" t="str">
            <v>2188</v>
          </cell>
          <cell r="I1513" t="str">
            <v>21</v>
          </cell>
          <cell r="J1513" t="str">
            <v xml:space="preserve"> </v>
          </cell>
          <cell r="K1513" t="str">
            <v>EXTE</v>
          </cell>
          <cell r="L1513" t="str">
            <v>2018</v>
          </cell>
          <cell r="M1513">
            <v>40000</v>
          </cell>
          <cell r="N1513">
            <v>0</v>
          </cell>
          <cell r="O1513">
            <v>0</v>
          </cell>
          <cell r="P1513">
            <v>40000</v>
          </cell>
          <cell r="Q1513">
            <v>0</v>
          </cell>
          <cell r="R1513">
            <v>5090.3999999999996</v>
          </cell>
          <cell r="S1513">
            <v>4831.2</v>
          </cell>
          <cell r="T1513" t="str">
            <v>2018-MOB URB-18UR011-821-2188-21- -EXTE</v>
          </cell>
        </row>
        <row r="1514">
          <cell r="A1514" t="str">
            <v>21</v>
          </cell>
          <cell r="B1514" t="str">
            <v>D</v>
          </cell>
          <cell r="C1514" t="str">
            <v>R</v>
          </cell>
          <cell r="D1514" t="str">
            <v>I</v>
          </cell>
          <cell r="E1514" t="str">
            <v>MOB URB</v>
          </cell>
          <cell r="F1514" t="str">
            <v>18UR012</v>
          </cell>
          <cell r="G1514" t="str">
            <v>821</v>
          </cell>
          <cell r="H1514" t="str">
            <v>21538</v>
          </cell>
          <cell r="I1514" t="str">
            <v>21</v>
          </cell>
          <cell r="J1514" t="str">
            <v xml:space="preserve"> </v>
          </cell>
          <cell r="K1514" t="str">
            <v>EXTE</v>
          </cell>
          <cell r="L1514" t="str">
            <v>2018</v>
          </cell>
          <cell r="M1514">
            <v>0</v>
          </cell>
          <cell r="N1514">
            <v>0</v>
          </cell>
          <cell r="O1514">
            <v>0</v>
          </cell>
          <cell r="P1514">
            <v>6000</v>
          </cell>
          <cell r="Q1514">
            <v>6000</v>
          </cell>
          <cell r="R1514">
            <v>0</v>
          </cell>
          <cell r="S1514">
            <v>0</v>
          </cell>
          <cell r="T1514" t="str">
            <v>2018-MOB URB-18UR012-821-21538-21- -EXTE</v>
          </cell>
        </row>
        <row r="1515">
          <cell r="A1515" t="str">
            <v>21</v>
          </cell>
          <cell r="B1515" t="str">
            <v>D</v>
          </cell>
          <cell r="C1515" t="str">
            <v>R</v>
          </cell>
          <cell r="D1515" t="str">
            <v>I</v>
          </cell>
          <cell r="E1515" t="str">
            <v>MOB URB</v>
          </cell>
          <cell r="F1515" t="str">
            <v>18UR012</v>
          </cell>
          <cell r="G1515" t="str">
            <v>821</v>
          </cell>
          <cell r="H1515" t="str">
            <v>2155</v>
          </cell>
          <cell r="I1515" t="str">
            <v>21</v>
          </cell>
          <cell r="J1515" t="str">
            <v xml:space="preserve"> </v>
          </cell>
          <cell r="K1515" t="str">
            <v>EXTE</v>
          </cell>
          <cell r="L1515" t="str">
            <v>2018</v>
          </cell>
          <cell r="M1515">
            <v>6000</v>
          </cell>
          <cell r="N1515">
            <v>0</v>
          </cell>
          <cell r="O1515">
            <v>0</v>
          </cell>
          <cell r="P1515">
            <v>0</v>
          </cell>
          <cell r="Q1515">
            <v>-6000</v>
          </cell>
          <cell r="R1515">
            <v>0</v>
          </cell>
          <cell r="S1515">
            <v>0</v>
          </cell>
          <cell r="T1515" t="str">
            <v>2018-MOB URB-18UR012-821-2155-21- -EXTE</v>
          </cell>
        </row>
        <row r="1516">
          <cell r="A1516" t="str">
            <v>21</v>
          </cell>
          <cell r="B1516" t="str">
            <v>D</v>
          </cell>
          <cell r="C1516" t="str">
            <v>R</v>
          </cell>
          <cell r="D1516" t="str">
            <v>I</v>
          </cell>
          <cell r="E1516" t="str">
            <v>MONU HISTO</v>
          </cell>
          <cell r="F1516" t="str">
            <v>17MH011</v>
          </cell>
          <cell r="G1516" t="str">
            <v>324</v>
          </cell>
          <cell r="H1516" t="str">
            <v>21318</v>
          </cell>
          <cell r="I1516" t="str">
            <v>21</v>
          </cell>
          <cell r="J1516" t="str">
            <v xml:space="preserve"> </v>
          </cell>
          <cell r="K1516" t="str">
            <v>BATI</v>
          </cell>
          <cell r="L1516" t="str">
            <v>2018</v>
          </cell>
          <cell r="M1516">
            <v>12000</v>
          </cell>
          <cell r="N1516">
            <v>0</v>
          </cell>
          <cell r="O1516">
            <v>0</v>
          </cell>
          <cell r="P1516">
            <v>12000</v>
          </cell>
          <cell r="Q1516">
            <v>0</v>
          </cell>
          <cell r="R1516">
            <v>0</v>
          </cell>
          <cell r="S1516">
            <v>0</v>
          </cell>
          <cell r="T1516" t="str">
            <v>2018-MONU HISTO-17MH011-324-21318-21- -BATI</v>
          </cell>
        </row>
        <row r="1517">
          <cell r="A1517" t="str">
            <v>21</v>
          </cell>
          <cell r="B1517" t="str">
            <v>D</v>
          </cell>
          <cell r="C1517" t="str">
            <v>R</v>
          </cell>
          <cell r="D1517" t="str">
            <v>I</v>
          </cell>
          <cell r="E1517" t="str">
            <v>MONU HISTO</v>
          </cell>
          <cell r="F1517" t="str">
            <v>18MH001A</v>
          </cell>
          <cell r="G1517" t="str">
            <v>322</v>
          </cell>
          <cell r="H1517" t="str">
            <v>2168</v>
          </cell>
          <cell r="I1517" t="str">
            <v>21</v>
          </cell>
          <cell r="J1517" t="str">
            <v xml:space="preserve"> </v>
          </cell>
          <cell r="K1517" t="str">
            <v>DAC</v>
          </cell>
          <cell r="L1517" t="str">
            <v>2018</v>
          </cell>
          <cell r="M1517">
            <v>25000</v>
          </cell>
          <cell r="N1517">
            <v>0</v>
          </cell>
          <cell r="O1517">
            <v>0</v>
          </cell>
          <cell r="P1517">
            <v>25000</v>
          </cell>
          <cell r="Q1517">
            <v>0</v>
          </cell>
          <cell r="R1517">
            <v>0</v>
          </cell>
          <cell r="S1517">
            <v>0</v>
          </cell>
          <cell r="T1517" t="str">
            <v>2018-MONU HISTO-18MH001A-322-2168-21- -DAC</v>
          </cell>
        </row>
        <row r="1518">
          <cell r="A1518" t="str">
            <v>21</v>
          </cell>
          <cell r="B1518" t="str">
            <v>D</v>
          </cell>
          <cell r="C1518" t="str">
            <v>R</v>
          </cell>
          <cell r="D1518" t="str">
            <v>I</v>
          </cell>
          <cell r="E1518" t="str">
            <v>MONU HISTO</v>
          </cell>
          <cell r="F1518" t="str">
            <v>18MH002</v>
          </cell>
          <cell r="G1518" t="str">
            <v>324</v>
          </cell>
          <cell r="H1518" t="str">
            <v>21318</v>
          </cell>
          <cell r="I1518" t="str">
            <v>21</v>
          </cell>
          <cell r="J1518" t="str">
            <v xml:space="preserve"> </v>
          </cell>
          <cell r="K1518" t="str">
            <v>BATI</v>
          </cell>
          <cell r="L1518" t="str">
            <v>2018</v>
          </cell>
          <cell r="M1518">
            <v>30000</v>
          </cell>
          <cell r="N1518">
            <v>-10000</v>
          </cell>
          <cell r="O1518">
            <v>0</v>
          </cell>
          <cell r="P1518">
            <v>20000</v>
          </cell>
          <cell r="Q1518">
            <v>0</v>
          </cell>
          <cell r="R1518">
            <v>0</v>
          </cell>
          <cell r="S1518">
            <v>0</v>
          </cell>
          <cell r="T1518" t="str">
            <v>2018-MONU HISTO-18MH002-324-21318-21- -BATI</v>
          </cell>
        </row>
        <row r="1519">
          <cell r="A1519" t="str">
            <v>21</v>
          </cell>
          <cell r="B1519" t="str">
            <v>D</v>
          </cell>
          <cell r="C1519" t="str">
            <v>R</v>
          </cell>
          <cell r="D1519" t="str">
            <v>I</v>
          </cell>
          <cell r="E1519" t="str">
            <v>MONU HISTO</v>
          </cell>
          <cell r="F1519" t="str">
            <v>18MH005</v>
          </cell>
          <cell r="G1519" t="str">
            <v>324</v>
          </cell>
          <cell r="H1519" t="str">
            <v>21318</v>
          </cell>
          <cell r="I1519" t="str">
            <v>21</v>
          </cell>
          <cell r="J1519" t="str">
            <v xml:space="preserve"> </v>
          </cell>
          <cell r="K1519" t="str">
            <v>BATI</v>
          </cell>
          <cell r="L1519" t="str">
            <v>2018</v>
          </cell>
          <cell r="M1519">
            <v>7000</v>
          </cell>
          <cell r="N1519">
            <v>0</v>
          </cell>
          <cell r="O1519">
            <v>0</v>
          </cell>
          <cell r="P1519">
            <v>7000</v>
          </cell>
          <cell r="Q1519">
            <v>0</v>
          </cell>
          <cell r="R1519">
            <v>0</v>
          </cell>
          <cell r="S1519">
            <v>0</v>
          </cell>
          <cell r="T1519" t="str">
            <v>2018-MONU HISTO-18MH005-324-21318-21- -BATI</v>
          </cell>
        </row>
        <row r="1520">
          <cell r="A1520" t="str">
            <v>21</v>
          </cell>
          <cell r="B1520" t="str">
            <v>D</v>
          </cell>
          <cell r="C1520" t="str">
            <v>R</v>
          </cell>
          <cell r="D1520" t="str">
            <v>I</v>
          </cell>
          <cell r="E1520" t="str">
            <v>MONU HISTO</v>
          </cell>
          <cell r="F1520" t="str">
            <v>18MH006</v>
          </cell>
          <cell r="G1520" t="str">
            <v>324</v>
          </cell>
          <cell r="H1520" t="str">
            <v>21318</v>
          </cell>
          <cell r="I1520" t="str">
            <v>21</v>
          </cell>
          <cell r="J1520" t="str">
            <v xml:space="preserve"> </v>
          </cell>
          <cell r="K1520" t="str">
            <v>BATI</v>
          </cell>
          <cell r="L1520" t="str">
            <v>2018</v>
          </cell>
          <cell r="M1520">
            <v>20000</v>
          </cell>
          <cell r="N1520">
            <v>0</v>
          </cell>
          <cell r="O1520">
            <v>0</v>
          </cell>
          <cell r="P1520">
            <v>20000</v>
          </cell>
          <cell r="Q1520">
            <v>0</v>
          </cell>
          <cell r="R1520">
            <v>0</v>
          </cell>
          <cell r="S1520">
            <v>5541.6</v>
          </cell>
          <cell r="T1520" t="str">
            <v>2018-MONU HISTO-18MH006-324-21318-21- -BATI</v>
          </cell>
        </row>
        <row r="1521">
          <cell r="A1521" t="str">
            <v>21</v>
          </cell>
          <cell r="B1521" t="str">
            <v>D</v>
          </cell>
          <cell r="C1521" t="str">
            <v>R</v>
          </cell>
          <cell r="D1521" t="str">
            <v>I</v>
          </cell>
          <cell r="E1521" t="str">
            <v>MONU HISTO</v>
          </cell>
          <cell r="F1521" t="str">
            <v>18MH006A</v>
          </cell>
          <cell r="G1521" t="str">
            <v>324</v>
          </cell>
          <cell r="H1521" t="str">
            <v>21318</v>
          </cell>
          <cell r="I1521" t="str">
            <v>21</v>
          </cell>
          <cell r="J1521" t="str">
            <v xml:space="preserve"> </v>
          </cell>
          <cell r="K1521" t="str">
            <v>BATI</v>
          </cell>
          <cell r="L1521" t="str">
            <v>2018</v>
          </cell>
          <cell r="M1521">
            <v>15000</v>
          </cell>
          <cell r="N1521">
            <v>0</v>
          </cell>
          <cell r="O1521">
            <v>0</v>
          </cell>
          <cell r="P1521">
            <v>15000</v>
          </cell>
          <cell r="Q1521">
            <v>0</v>
          </cell>
          <cell r="R1521">
            <v>0</v>
          </cell>
          <cell r="S1521">
            <v>840</v>
          </cell>
          <cell r="T1521" t="str">
            <v>2018-MONU HISTO-18MH006A-324-21318-21- -BATI</v>
          </cell>
        </row>
        <row r="1522">
          <cell r="A1522" t="str">
            <v>21</v>
          </cell>
          <cell r="B1522" t="str">
            <v>D</v>
          </cell>
          <cell r="C1522" t="str">
            <v>R</v>
          </cell>
          <cell r="D1522" t="str">
            <v>I</v>
          </cell>
          <cell r="E1522" t="str">
            <v>MONU HISTO</v>
          </cell>
          <cell r="F1522" t="str">
            <v>18MH009</v>
          </cell>
          <cell r="G1522" t="str">
            <v>322</v>
          </cell>
          <cell r="H1522" t="str">
            <v>2161</v>
          </cell>
          <cell r="I1522" t="str">
            <v>21</v>
          </cell>
          <cell r="J1522" t="str">
            <v xml:space="preserve"> </v>
          </cell>
          <cell r="K1522" t="str">
            <v>DAC</v>
          </cell>
          <cell r="L1522" t="str">
            <v>2018</v>
          </cell>
          <cell r="M1522">
            <v>20000</v>
          </cell>
          <cell r="N1522">
            <v>0</v>
          </cell>
          <cell r="O1522">
            <v>0</v>
          </cell>
          <cell r="P1522">
            <v>20000</v>
          </cell>
          <cell r="Q1522">
            <v>0</v>
          </cell>
          <cell r="R1522">
            <v>0</v>
          </cell>
          <cell r="S1522">
            <v>0</v>
          </cell>
          <cell r="T1522" t="str">
            <v>2018-MONU HISTO-18MH009-322-2161-21- -DAC</v>
          </cell>
        </row>
        <row r="1523">
          <cell r="A1523" t="str">
            <v>21</v>
          </cell>
          <cell r="B1523" t="str">
            <v>D</v>
          </cell>
          <cell r="C1523" t="str">
            <v>R</v>
          </cell>
          <cell r="D1523" t="str">
            <v>I</v>
          </cell>
          <cell r="E1523" t="str">
            <v>MONU HISTO</v>
          </cell>
          <cell r="F1523" t="str">
            <v>18MH010</v>
          </cell>
          <cell r="G1523" t="str">
            <v>324</v>
          </cell>
          <cell r="H1523" t="str">
            <v>21318</v>
          </cell>
          <cell r="I1523" t="str">
            <v>21</v>
          </cell>
          <cell r="J1523" t="str">
            <v xml:space="preserve"> </v>
          </cell>
          <cell r="K1523" t="str">
            <v>BATI</v>
          </cell>
          <cell r="L1523" t="str">
            <v>2018</v>
          </cell>
          <cell r="M1523">
            <v>15000</v>
          </cell>
          <cell r="N1523">
            <v>-5000</v>
          </cell>
          <cell r="O1523">
            <v>0</v>
          </cell>
          <cell r="P1523">
            <v>10000</v>
          </cell>
          <cell r="Q1523">
            <v>0</v>
          </cell>
          <cell r="R1523">
            <v>0</v>
          </cell>
          <cell r="S1523">
            <v>0</v>
          </cell>
          <cell r="T1523" t="str">
            <v>2018-MONU HISTO-18MH010-324-21318-21- -BATI</v>
          </cell>
        </row>
        <row r="1524">
          <cell r="A1524" t="str">
            <v>21</v>
          </cell>
          <cell r="B1524" t="str">
            <v>D</v>
          </cell>
          <cell r="C1524" t="str">
            <v>R</v>
          </cell>
          <cell r="D1524" t="str">
            <v>I</v>
          </cell>
          <cell r="E1524" t="str">
            <v>MONU HISTO</v>
          </cell>
          <cell r="F1524" t="str">
            <v>18MH012</v>
          </cell>
          <cell r="G1524" t="str">
            <v>324</v>
          </cell>
          <cell r="H1524" t="str">
            <v>21318</v>
          </cell>
          <cell r="I1524" t="str">
            <v>21</v>
          </cell>
          <cell r="J1524" t="str">
            <v xml:space="preserve"> </v>
          </cell>
          <cell r="K1524" t="str">
            <v>BATI</v>
          </cell>
          <cell r="L1524" t="str">
            <v>2018</v>
          </cell>
          <cell r="M1524">
            <v>40000</v>
          </cell>
          <cell r="N1524">
            <v>0</v>
          </cell>
          <cell r="O1524">
            <v>0</v>
          </cell>
          <cell r="P1524">
            <v>40000</v>
          </cell>
          <cell r="Q1524">
            <v>0</v>
          </cell>
          <cell r="R1524">
            <v>0</v>
          </cell>
          <cell r="S1524">
            <v>6168</v>
          </cell>
          <cell r="T1524" t="str">
            <v>2018-MONU HISTO-18MH012-324-21318-21- -BATI</v>
          </cell>
        </row>
        <row r="1525">
          <cell r="A1525" t="str">
            <v>21</v>
          </cell>
          <cell r="B1525" t="str">
            <v>D</v>
          </cell>
          <cell r="C1525" t="str">
            <v>R</v>
          </cell>
          <cell r="D1525" t="str">
            <v>I</v>
          </cell>
          <cell r="E1525" t="str">
            <v>MOY GEN</v>
          </cell>
          <cell r="F1525" t="str">
            <v>17CL020</v>
          </cell>
          <cell r="G1525" t="str">
            <v>023</v>
          </cell>
          <cell r="H1525" t="str">
            <v>2188</v>
          </cell>
          <cell r="I1525" t="str">
            <v>21</v>
          </cell>
          <cell r="J1525" t="str">
            <v xml:space="preserve"> </v>
          </cell>
          <cell r="K1525" t="str">
            <v>COMM</v>
          </cell>
          <cell r="L1525" t="str">
            <v>2017</v>
          </cell>
          <cell r="M1525">
            <v>13000</v>
          </cell>
          <cell r="N1525">
            <v>0</v>
          </cell>
          <cell r="O1525">
            <v>0</v>
          </cell>
          <cell r="P1525">
            <v>13000</v>
          </cell>
          <cell r="Q1525">
            <v>0</v>
          </cell>
          <cell r="R1525">
            <v>3808.32</v>
          </cell>
          <cell r="S1525">
            <v>0</v>
          </cell>
          <cell r="T1525" t="str">
            <v>2018-MOY GEN-17CL020-023-2188-21- -COMM</v>
          </cell>
        </row>
        <row r="1526">
          <cell r="A1526" t="str">
            <v>21</v>
          </cell>
          <cell r="B1526" t="str">
            <v>D</v>
          </cell>
          <cell r="C1526" t="str">
            <v>R</v>
          </cell>
          <cell r="D1526" t="str">
            <v>I</v>
          </cell>
          <cell r="E1526" t="str">
            <v>MOY GEN</v>
          </cell>
          <cell r="F1526" t="str">
            <v>18DA005</v>
          </cell>
          <cell r="G1526" t="str">
            <v>020</v>
          </cell>
          <cell r="H1526" t="str">
            <v>2158</v>
          </cell>
          <cell r="I1526" t="str">
            <v>21</v>
          </cell>
          <cell r="J1526" t="str">
            <v xml:space="preserve"> </v>
          </cell>
          <cell r="K1526" t="str">
            <v>ACHA</v>
          </cell>
          <cell r="L1526" t="str">
            <v>2018</v>
          </cell>
          <cell r="M1526">
            <v>4630</v>
          </cell>
          <cell r="N1526">
            <v>0</v>
          </cell>
          <cell r="O1526">
            <v>0</v>
          </cell>
          <cell r="P1526">
            <v>4630</v>
          </cell>
          <cell r="Q1526">
            <v>0</v>
          </cell>
          <cell r="R1526">
            <v>0</v>
          </cell>
          <cell r="S1526">
            <v>0</v>
          </cell>
          <cell r="T1526" t="str">
            <v>2018-MOY GEN-18DA005-020-2158-21- -ACHA</v>
          </cell>
        </row>
        <row r="1527">
          <cell r="A1527" t="str">
            <v>21</v>
          </cell>
          <cell r="B1527" t="str">
            <v>D</v>
          </cell>
          <cell r="C1527" t="str">
            <v>R</v>
          </cell>
          <cell r="D1527" t="str">
            <v>I</v>
          </cell>
          <cell r="E1527" t="str">
            <v>MOY GEN</v>
          </cell>
          <cell r="F1527" t="str">
            <v>18EE001</v>
          </cell>
          <cell r="G1527" t="str">
            <v>020</v>
          </cell>
          <cell r="H1527" t="str">
            <v>2184</v>
          </cell>
          <cell r="I1527" t="str">
            <v>21</v>
          </cell>
          <cell r="J1527" t="str">
            <v xml:space="preserve"> </v>
          </cell>
          <cell r="K1527" t="str">
            <v>ACHA</v>
          </cell>
          <cell r="L1527" t="str">
            <v>2018</v>
          </cell>
          <cell r="M1527">
            <v>15930</v>
          </cell>
          <cell r="N1527">
            <v>0</v>
          </cell>
          <cell r="O1527">
            <v>0</v>
          </cell>
          <cell r="P1527">
            <v>15930</v>
          </cell>
          <cell r="Q1527">
            <v>0</v>
          </cell>
          <cell r="R1527">
            <v>0</v>
          </cell>
          <cell r="S1527">
            <v>0</v>
          </cell>
          <cell r="T1527" t="str">
            <v>2018-MOY GEN-18EE001-020-2184-21- -ACHA</v>
          </cell>
        </row>
        <row r="1528">
          <cell r="A1528" t="str">
            <v>21</v>
          </cell>
          <cell r="B1528" t="str">
            <v>D</v>
          </cell>
          <cell r="C1528" t="str">
            <v>R</v>
          </cell>
          <cell r="D1528" t="str">
            <v>I</v>
          </cell>
          <cell r="E1528" t="str">
            <v>MOY GEN</v>
          </cell>
          <cell r="F1528" t="str">
            <v>18EE002</v>
          </cell>
          <cell r="G1528" t="str">
            <v>213</v>
          </cell>
          <cell r="H1528" t="str">
            <v>2184</v>
          </cell>
          <cell r="I1528" t="str">
            <v>21</v>
          </cell>
          <cell r="J1528" t="str">
            <v xml:space="preserve"> </v>
          </cell>
          <cell r="K1528" t="str">
            <v>ACHA</v>
          </cell>
          <cell r="L1528" t="str">
            <v>2018</v>
          </cell>
          <cell r="M1528">
            <v>42117</v>
          </cell>
          <cell r="N1528">
            <v>2000</v>
          </cell>
          <cell r="O1528">
            <v>0</v>
          </cell>
          <cell r="P1528">
            <v>44117</v>
          </cell>
          <cell r="Q1528">
            <v>0</v>
          </cell>
          <cell r="R1528">
            <v>406.7</v>
          </cell>
          <cell r="S1528">
            <v>34523.43</v>
          </cell>
          <cell r="T1528" t="str">
            <v>2018-MOY GEN-18EE002-213-2184-21- -ACHA</v>
          </cell>
        </row>
        <row r="1529">
          <cell r="A1529" t="str">
            <v>21</v>
          </cell>
          <cell r="B1529" t="str">
            <v>D</v>
          </cell>
          <cell r="C1529" t="str">
            <v>R</v>
          </cell>
          <cell r="D1529" t="str">
            <v>I</v>
          </cell>
          <cell r="E1529" t="str">
            <v>MOY GEN</v>
          </cell>
          <cell r="F1529" t="str">
            <v>18EE003</v>
          </cell>
          <cell r="G1529" t="str">
            <v>020</v>
          </cell>
          <cell r="H1529" t="str">
            <v>2188</v>
          </cell>
          <cell r="I1529" t="str">
            <v>21</v>
          </cell>
          <cell r="J1529" t="str">
            <v xml:space="preserve"> </v>
          </cell>
          <cell r="K1529" t="str">
            <v>ACHA</v>
          </cell>
          <cell r="L1529" t="str">
            <v>2018</v>
          </cell>
          <cell r="M1529">
            <v>33188</v>
          </cell>
          <cell r="N1529">
            <v>0</v>
          </cell>
          <cell r="O1529">
            <v>0</v>
          </cell>
          <cell r="P1529">
            <v>33188</v>
          </cell>
          <cell r="Q1529">
            <v>0</v>
          </cell>
          <cell r="R1529">
            <v>11319.76</v>
          </cell>
          <cell r="S1529">
            <v>860.72</v>
          </cell>
          <cell r="T1529" t="str">
            <v>2018-MOY GEN-18EE003-020-2188-21- -ACHA</v>
          </cell>
        </row>
        <row r="1530">
          <cell r="A1530" t="str">
            <v>21</v>
          </cell>
          <cell r="B1530" t="str">
            <v>D</v>
          </cell>
          <cell r="C1530" t="str">
            <v>R</v>
          </cell>
          <cell r="D1530" t="str">
            <v>I</v>
          </cell>
          <cell r="E1530" t="str">
            <v>MOY TECH</v>
          </cell>
          <cell r="F1530" t="str">
            <v>18DA001</v>
          </cell>
          <cell r="G1530" t="str">
            <v>020</v>
          </cell>
          <cell r="H1530" t="str">
            <v>2182</v>
          </cell>
          <cell r="I1530" t="str">
            <v>21</v>
          </cell>
          <cell r="J1530" t="str">
            <v xml:space="preserve"> </v>
          </cell>
          <cell r="K1530" t="str">
            <v>MECA</v>
          </cell>
          <cell r="L1530" t="str">
            <v>2018</v>
          </cell>
          <cell r="M1530">
            <v>145000</v>
          </cell>
          <cell r="N1530">
            <v>0</v>
          </cell>
          <cell r="O1530">
            <v>0</v>
          </cell>
          <cell r="P1530">
            <v>123500</v>
          </cell>
          <cell r="Q1530">
            <v>-21500</v>
          </cell>
          <cell r="R1530">
            <v>25845.85</v>
          </cell>
          <cell r="S1530">
            <v>0</v>
          </cell>
          <cell r="T1530" t="str">
            <v>2018-MOY TECH-18DA001-020-2182-21- -MECA</v>
          </cell>
        </row>
        <row r="1531">
          <cell r="A1531" t="str">
            <v>21</v>
          </cell>
          <cell r="B1531" t="str">
            <v>D</v>
          </cell>
          <cell r="C1531" t="str">
            <v>R</v>
          </cell>
          <cell r="D1531" t="str">
            <v>I</v>
          </cell>
          <cell r="E1531" t="str">
            <v>MOY TECH</v>
          </cell>
          <cell r="F1531" t="str">
            <v>18DA002</v>
          </cell>
          <cell r="G1531" t="str">
            <v>020</v>
          </cell>
          <cell r="H1531" t="str">
            <v>2182</v>
          </cell>
          <cell r="I1531" t="str">
            <v>21</v>
          </cell>
          <cell r="J1531" t="str">
            <v xml:space="preserve"> </v>
          </cell>
          <cell r="K1531" t="str">
            <v>MECA</v>
          </cell>
          <cell r="L1531" t="str">
            <v>2018</v>
          </cell>
          <cell r="M1531">
            <v>10000</v>
          </cell>
          <cell r="N1531">
            <v>0</v>
          </cell>
          <cell r="O1531">
            <v>0</v>
          </cell>
          <cell r="P1531">
            <v>10000</v>
          </cell>
          <cell r="Q1531">
            <v>0</v>
          </cell>
          <cell r="R1531">
            <v>0</v>
          </cell>
          <cell r="S1531">
            <v>0</v>
          </cell>
          <cell r="T1531" t="str">
            <v>2018-MOY TECH-18DA002-020-2182-21- -MECA</v>
          </cell>
        </row>
        <row r="1532">
          <cell r="A1532" t="str">
            <v>21</v>
          </cell>
          <cell r="B1532" t="str">
            <v>D</v>
          </cell>
          <cell r="C1532" t="str">
            <v>R</v>
          </cell>
          <cell r="D1532" t="str">
            <v>I</v>
          </cell>
          <cell r="E1532" t="str">
            <v>MOY TECH</v>
          </cell>
          <cell r="F1532" t="str">
            <v>18DA003</v>
          </cell>
          <cell r="G1532" t="str">
            <v>020</v>
          </cell>
          <cell r="H1532" t="str">
            <v>2158</v>
          </cell>
          <cell r="I1532" t="str">
            <v>21</v>
          </cell>
          <cell r="J1532" t="str">
            <v xml:space="preserve"> </v>
          </cell>
          <cell r="K1532" t="str">
            <v>ACHA</v>
          </cell>
          <cell r="L1532" t="str">
            <v>2018</v>
          </cell>
          <cell r="M1532">
            <v>148600</v>
          </cell>
          <cell r="N1532">
            <v>0</v>
          </cell>
          <cell r="O1532">
            <v>0</v>
          </cell>
          <cell r="P1532">
            <v>148600</v>
          </cell>
          <cell r="Q1532">
            <v>0</v>
          </cell>
          <cell r="R1532">
            <v>148572.6</v>
          </cell>
          <cell r="S1532">
            <v>0</v>
          </cell>
          <cell r="T1532" t="str">
            <v>2018-MOY TECH-18DA003-020-2158-21- -ACHA</v>
          </cell>
        </row>
        <row r="1533">
          <cell r="A1533" t="str">
            <v>21</v>
          </cell>
          <cell r="B1533" t="str">
            <v>D</v>
          </cell>
          <cell r="C1533" t="str">
            <v>R</v>
          </cell>
          <cell r="D1533" t="str">
            <v>I</v>
          </cell>
          <cell r="E1533" t="str">
            <v>MOY TECH</v>
          </cell>
          <cell r="F1533" t="str">
            <v>18DA004</v>
          </cell>
          <cell r="G1533" t="str">
            <v>020</v>
          </cell>
          <cell r="H1533" t="str">
            <v>2182</v>
          </cell>
          <cell r="I1533" t="str">
            <v>21</v>
          </cell>
          <cell r="J1533" t="str">
            <v xml:space="preserve"> </v>
          </cell>
          <cell r="K1533" t="str">
            <v>MECA</v>
          </cell>
          <cell r="L1533" t="str">
            <v>2018</v>
          </cell>
          <cell r="M1533">
            <v>75000</v>
          </cell>
          <cell r="N1533">
            <v>0</v>
          </cell>
          <cell r="O1533">
            <v>0</v>
          </cell>
          <cell r="P1533">
            <v>75000</v>
          </cell>
          <cell r="Q1533">
            <v>0</v>
          </cell>
          <cell r="R1533">
            <v>0</v>
          </cell>
          <cell r="S1533">
            <v>0</v>
          </cell>
          <cell r="T1533" t="str">
            <v>2018-MOY TECH-18DA004-020-2182-21- -MECA</v>
          </cell>
        </row>
        <row r="1534">
          <cell r="A1534" t="str">
            <v>21</v>
          </cell>
          <cell r="B1534" t="str">
            <v>D</v>
          </cell>
          <cell r="C1534" t="str">
            <v>R</v>
          </cell>
          <cell r="D1534" t="str">
            <v>I</v>
          </cell>
          <cell r="E1534" t="str">
            <v>MOY TECH</v>
          </cell>
          <cell r="F1534" t="str">
            <v>18DA006</v>
          </cell>
          <cell r="G1534" t="str">
            <v>020</v>
          </cell>
          <cell r="H1534" t="str">
            <v>2188</v>
          </cell>
          <cell r="I1534" t="str">
            <v>21</v>
          </cell>
          <cell r="J1534" t="str">
            <v xml:space="preserve"> </v>
          </cell>
          <cell r="K1534" t="str">
            <v>MECA</v>
          </cell>
          <cell r="L1534" t="str">
            <v>2018</v>
          </cell>
          <cell r="M1534">
            <v>24300</v>
          </cell>
          <cell r="N1534">
            <v>0</v>
          </cell>
          <cell r="O1534">
            <v>0</v>
          </cell>
          <cell r="P1534">
            <v>45800</v>
          </cell>
          <cell r="Q1534">
            <v>21500</v>
          </cell>
          <cell r="R1534">
            <v>0</v>
          </cell>
          <cell r="S1534">
            <v>0</v>
          </cell>
          <cell r="T1534" t="str">
            <v>2018-MOY TECH-18DA006-020-2188-21- -MECA</v>
          </cell>
        </row>
        <row r="1535">
          <cell r="A1535" t="str">
            <v>21</v>
          </cell>
          <cell r="B1535" t="str">
            <v>D</v>
          </cell>
          <cell r="C1535" t="str">
            <v>R</v>
          </cell>
          <cell r="D1535" t="str">
            <v>I</v>
          </cell>
          <cell r="E1535" t="str">
            <v>OFF</v>
          </cell>
          <cell r="F1535" t="str">
            <v>14VF001</v>
          </cell>
          <cell r="G1535" t="str">
            <v>313</v>
          </cell>
          <cell r="H1535" t="str">
            <v>2158</v>
          </cell>
          <cell r="I1535" t="str">
            <v>21</v>
          </cell>
          <cell r="J1535" t="str">
            <v xml:space="preserve"> </v>
          </cell>
          <cell r="K1535" t="str">
            <v>OFF</v>
          </cell>
          <cell r="L1535" t="str">
            <v>2018</v>
          </cell>
          <cell r="M1535">
            <v>25000</v>
          </cell>
          <cell r="N1535">
            <v>-25000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 t="str">
            <v>2018-OFF-14VF001-313-2158-21- -OFF</v>
          </cell>
        </row>
        <row r="1536">
          <cell r="A1536" t="str">
            <v>21</v>
          </cell>
          <cell r="B1536" t="str">
            <v>D</v>
          </cell>
          <cell r="C1536" t="str">
            <v>R</v>
          </cell>
          <cell r="D1536" t="str">
            <v>I</v>
          </cell>
          <cell r="E1536" t="str">
            <v>OUV ART</v>
          </cell>
          <cell r="F1536" t="str">
            <v>18UR001</v>
          </cell>
          <cell r="G1536" t="str">
            <v>822</v>
          </cell>
          <cell r="H1536" t="str">
            <v>2181</v>
          </cell>
          <cell r="I1536" t="str">
            <v>21</v>
          </cell>
          <cell r="J1536" t="str">
            <v xml:space="preserve"> </v>
          </cell>
          <cell r="K1536" t="str">
            <v>EXTE</v>
          </cell>
          <cell r="L1536" t="str">
            <v>2018</v>
          </cell>
          <cell r="M1536">
            <v>40000</v>
          </cell>
          <cell r="N1536">
            <v>-30000</v>
          </cell>
          <cell r="O1536">
            <v>0</v>
          </cell>
          <cell r="P1536">
            <v>10000</v>
          </cell>
          <cell r="Q1536">
            <v>0</v>
          </cell>
          <cell r="R1536">
            <v>3228</v>
          </cell>
          <cell r="S1536">
            <v>0</v>
          </cell>
          <cell r="T1536" t="str">
            <v>2018-OUV ART-18UR001-822-2181-21- -EXTE</v>
          </cell>
        </row>
        <row r="1537">
          <cell r="A1537" t="str">
            <v>21</v>
          </cell>
          <cell r="B1537" t="str">
            <v>D</v>
          </cell>
          <cell r="C1537" t="str">
            <v>R</v>
          </cell>
          <cell r="D1537" t="str">
            <v>I</v>
          </cell>
          <cell r="E1537" t="str">
            <v>OUV ART</v>
          </cell>
          <cell r="F1537" t="str">
            <v>18UR004</v>
          </cell>
          <cell r="G1537" t="str">
            <v>822</v>
          </cell>
          <cell r="H1537" t="str">
            <v>2128</v>
          </cell>
          <cell r="I1537" t="str">
            <v>21</v>
          </cell>
          <cell r="J1537" t="str">
            <v xml:space="preserve"> </v>
          </cell>
          <cell r="K1537" t="str">
            <v>EXTE</v>
          </cell>
          <cell r="L1537" t="str">
            <v>2018</v>
          </cell>
          <cell r="M1537">
            <v>40000</v>
          </cell>
          <cell r="N1537">
            <v>0</v>
          </cell>
          <cell r="O1537">
            <v>0</v>
          </cell>
          <cell r="P1537">
            <v>40000</v>
          </cell>
          <cell r="Q1537">
            <v>0</v>
          </cell>
          <cell r="R1537">
            <v>0</v>
          </cell>
          <cell r="S1537">
            <v>0</v>
          </cell>
          <cell r="T1537" t="str">
            <v>2018-OUV ART-18UR004-822-2128-21- -EXTE</v>
          </cell>
        </row>
        <row r="1538">
          <cell r="A1538" t="str">
            <v>21</v>
          </cell>
          <cell r="B1538" t="str">
            <v>D</v>
          </cell>
          <cell r="C1538" t="str">
            <v>R</v>
          </cell>
          <cell r="D1538" t="str">
            <v>I</v>
          </cell>
          <cell r="E1538" t="str">
            <v>OUV ART</v>
          </cell>
          <cell r="F1538" t="str">
            <v>18UR005</v>
          </cell>
          <cell r="G1538" t="str">
            <v>822</v>
          </cell>
          <cell r="H1538" t="str">
            <v>2128</v>
          </cell>
          <cell r="I1538" t="str">
            <v>21</v>
          </cell>
          <cell r="J1538" t="str">
            <v xml:space="preserve"> </v>
          </cell>
          <cell r="K1538" t="str">
            <v>EXTE</v>
          </cell>
          <cell r="L1538" t="str">
            <v>2018</v>
          </cell>
          <cell r="M1538">
            <v>75000</v>
          </cell>
          <cell r="N1538">
            <v>0</v>
          </cell>
          <cell r="O1538">
            <v>0</v>
          </cell>
          <cell r="P1538">
            <v>75000</v>
          </cell>
          <cell r="Q1538">
            <v>0</v>
          </cell>
          <cell r="R1538">
            <v>0</v>
          </cell>
          <cell r="S1538">
            <v>0</v>
          </cell>
          <cell r="T1538" t="str">
            <v>2018-OUV ART-18UR005-822-2128-21- -EXTE</v>
          </cell>
        </row>
        <row r="1539">
          <cell r="A1539" t="str">
            <v>21</v>
          </cell>
          <cell r="B1539" t="str">
            <v>D</v>
          </cell>
          <cell r="C1539" t="str">
            <v>R</v>
          </cell>
          <cell r="D1539" t="str">
            <v>I</v>
          </cell>
          <cell r="E1539" t="str">
            <v>OUV ART</v>
          </cell>
          <cell r="F1539" t="str">
            <v>18UR013</v>
          </cell>
          <cell r="G1539" t="str">
            <v>822</v>
          </cell>
          <cell r="H1539" t="str">
            <v>2135</v>
          </cell>
          <cell r="I1539" t="str">
            <v>21</v>
          </cell>
          <cell r="J1539" t="str">
            <v xml:space="preserve"> </v>
          </cell>
          <cell r="K1539" t="str">
            <v>EXTE</v>
          </cell>
          <cell r="L1539" t="str">
            <v>2018</v>
          </cell>
          <cell r="M1539">
            <v>20000</v>
          </cell>
          <cell r="N1539">
            <v>0</v>
          </cell>
          <cell r="O1539">
            <v>0</v>
          </cell>
          <cell r="P1539">
            <v>20000</v>
          </cell>
          <cell r="Q1539">
            <v>0</v>
          </cell>
          <cell r="R1539">
            <v>0</v>
          </cell>
          <cell r="S1539">
            <v>0</v>
          </cell>
          <cell r="T1539" t="str">
            <v>2018-OUV ART-18UR013-822-2135-21- -EXTE</v>
          </cell>
        </row>
        <row r="1540">
          <cell r="A1540" t="str">
            <v>21</v>
          </cell>
          <cell r="B1540" t="str">
            <v>D</v>
          </cell>
          <cell r="C1540" t="str">
            <v>R</v>
          </cell>
          <cell r="D1540" t="str">
            <v>I</v>
          </cell>
          <cell r="E1540" t="str">
            <v>PMR</v>
          </cell>
          <cell r="F1540" t="str">
            <v>18AD002</v>
          </cell>
          <cell r="G1540" t="str">
            <v>020</v>
          </cell>
          <cell r="H1540" t="str">
            <v>21318</v>
          </cell>
          <cell r="I1540" t="str">
            <v>21</v>
          </cell>
          <cell r="J1540" t="str">
            <v>PMR</v>
          </cell>
          <cell r="K1540" t="str">
            <v>BATI</v>
          </cell>
          <cell r="L1540" t="str">
            <v>2018</v>
          </cell>
          <cell r="M1540">
            <v>340000</v>
          </cell>
          <cell r="N1540">
            <v>0</v>
          </cell>
          <cell r="O1540">
            <v>0</v>
          </cell>
          <cell r="P1540">
            <v>298810</v>
          </cell>
          <cell r="Q1540">
            <v>-41190</v>
          </cell>
          <cell r="R1540">
            <v>0</v>
          </cell>
          <cell r="S1540">
            <v>0</v>
          </cell>
          <cell r="T1540" t="str">
            <v>2018-PMR-18AD002-020-21318-21-PMR-BATI</v>
          </cell>
        </row>
        <row r="1541">
          <cell r="A1541" t="str">
            <v>21</v>
          </cell>
          <cell r="B1541" t="str">
            <v>D</v>
          </cell>
          <cell r="C1541" t="str">
            <v>R</v>
          </cell>
          <cell r="D1541" t="str">
            <v>I</v>
          </cell>
          <cell r="E1541" t="str">
            <v>PMR</v>
          </cell>
          <cell r="F1541" t="str">
            <v>18AD002</v>
          </cell>
          <cell r="G1541" t="str">
            <v>020</v>
          </cell>
          <cell r="H1541" t="str">
            <v>2188</v>
          </cell>
          <cell r="I1541" t="str">
            <v>21</v>
          </cell>
          <cell r="J1541" t="str">
            <v>PMR</v>
          </cell>
          <cell r="K1541" t="str">
            <v>BATI</v>
          </cell>
          <cell r="L1541" t="str">
            <v>2018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973.2</v>
          </cell>
          <cell r="S1541">
            <v>0</v>
          </cell>
          <cell r="T1541" t="str">
            <v>2018-PMR-18AD002-020-2188-21-PMR-BATI</v>
          </cell>
        </row>
        <row r="1542">
          <cell r="A1542" t="str">
            <v>21</v>
          </cell>
          <cell r="B1542" t="str">
            <v>D</v>
          </cell>
          <cell r="C1542" t="str">
            <v>R</v>
          </cell>
          <cell r="D1542" t="str">
            <v>I</v>
          </cell>
          <cell r="E1542" t="str">
            <v>PMR</v>
          </cell>
          <cell r="F1542" t="str">
            <v>18AD002</v>
          </cell>
          <cell r="G1542" t="str">
            <v>212</v>
          </cell>
          <cell r="H1542" t="str">
            <v>21318</v>
          </cell>
          <cell r="I1542" t="str">
            <v>21</v>
          </cell>
          <cell r="J1542" t="str">
            <v>PMR</v>
          </cell>
          <cell r="K1542" t="str">
            <v>BATI</v>
          </cell>
          <cell r="L1542" t="str">
            <v>2018</v>
          </cell>
          <cell r="M1542">
            <v>0</v>
          </cell>
          <cell r="N1542">
            <v>0</v>
          </cell>
          <cell r="O1542">
            <v>0</v>
          </cell>
          <cell r="P1542">
            <v>960</v>
          </cell>
          <cell r="Q1542">
            <v>960</v>
          </cell>
          <cell r="R1542">
            <v>0</v>
          </cell>
          <cell r="S1542">
            <v>947.66</v>
          </cell>
          <cell r="T1542" t="str">
            <v>2018-PMR-18AD002-212-21318-21-PMR-BATI</v>
          </cell>
        </row>
        <row r="1543">
          <cell r="A1543" t="str">
            <v>21</v>
          </cell>
          <cell r="B1543" t="str">
            <v>D</v>
          </cell>
          <cell r="C1543" t="str">
            <v>R</v>
          </cell>
          <cell r="D1543" t="str">
            <v>I</v>
          </cell>
          <cell r="E1543" t="str">
            <v>PMR</v>
          </cell>
          <cell r="F1543" t="str">
            <v>18AD002</v>
          </cell>
          <cell r="G1543" t="str">
            <v>213</v>
          </cell>
          <cell r="H1543" t="str">
            <v>21318</v>
          </cell>
          <cell r="I1543" t="str">
            <v>21</v>
          </cell>
          <cell r="J1543" t="str">
            <v>PMR</v>
          </cell>
          <cell r="K1543" t="str">
            <v>BATI</v>
          </cell>
          <cell r="L1543" t="str">
            <v>2018</v>
          </cell>
          <cell r="M1543">
            <v>0</v>
          </cell>
          <cell r="N1543">
            <v>0</v>
          </cell>
          <cell r="O1543">
            <v>0</v>
          </cell>
          <cell r="P1543">
            <v>5200</v>
          </cell>
          <cell r="Q1543">
            <v>5200</v>
          </cell>
          <cell r="R1543">
            <v>2148</v>
          </cell>
          <cell r="S1543">
            <v>0</v>
          </cell>
          <cell r="T1543" t="str">
            <v>2018-PMR-18AD002-213-21318-21-PMR-BATI</v>
          </cell>
        </row>
        <row r="1544">
          <cell r="A1544" t="str">
            <v>21</v>
          </cell>
          <cell r="B1544" t="str">
            <v>D</v>
          </cell>
          <cell r="C1544" t="str">
            <v>R</v>
          </cell>
          <cell r="D1544" t="str">
            <v>I</v>
          </cell>
          <cell r="E1544" t="str">
            <v>PMR</v>
          </cell>
          <cell r="F1544" t="str">
            <v>18AD002</v>
          </cell>
          <cell r="G1544" t="str">
            <v>411</v>
          </cell>
          <cell r="H1544" t="str">
            <v>21318</v>
          </cell>
          <cell r="I1544" t="str">
            <v>21</v>
          </cell>
          <cell r="J1544" t="str">
            <v xml:space="preserve"> </v>
          </cell>
          <cell r="K1544" t="str">
            <v>BATI</v>
          </cell>
          <cell r="L1544" t="str">
            <v>2018</v>
          </cell>
          <cell r="M1544">
            <v>0</v>
          </cell>
          <cell r="N1544">
            <v>0</v>
          </cell>
          <cell r="O1544">
            <v>0</v>
          </cell>
          <cell r="P1544">
            <v>13630</v>
          </cell>
          <cell r="Q1544">
            <v>13630</v>
          </cell>
          <cell r="R1544">
            <v>0</v>
          </cell>
          <cell r="S1544">
            <v>13879.92</v>
          </cell>
          <cell r="T1544" t="str">
            <v>2018-PMR-18AD002-411-21318-21- -BATI</v>
          </cell>
        </row>
        <row r="1545">
          <cell r="A1545" t="str">
            <v>21</v>
          </cell>
          <cell r="B1545" t="str">
            <v>D</v>
          </cell>
          <cell r="C1545" t="str">
            <v>R</v>
          </cell>
          <cell r="D1545" t="str">
            <v>I</v>
          </cell>
          <cell r="E1545" t="str">
            <v>PMR</v>
          </cell>
          <cell r="F1545" t="str">
            <v>18AD002</v>
          </cell>
          <cell r="G1545" t="str">
            <v>422</v>
          </cell>
          <cell r="H1545" t="str">
            <v>21318</v>
          </cell>
          <cell r="I1545" t="str">
            <v>21</v>
          </cell>
          <cell r="J1545" t="str">
            <v>PMR</v>
          </cell>
          <cell r="K1545" t="str">
            <v>BATI</v>
          </cell>
          <cell r="L1545" t="str">
            <v>2018</v>
          </cell>
          <cell r="M1545">
            <v>0</v>
          </cell>
          <cell r="N1545">
            <v>0</v>
          </cell>
          <cell r="O1545">
            <v>0</v>
          </cell>
          <cell r="P1545">
            <v>19400</v>
          </cell>
          <cell r="Q1545">
            <v>19400</v>
          </cell>
          <cell r="R1545">
            <v>9360</v>
          </cell>
          <cell r="S1545">
            <v>0</v>
          </cell>
          <cell r="T1545" t="str">
            <v>2018-PMR-18AD002-422-21318-21-PMR-BATI</v>
          </cell>
        </row>
        <row r="1546">
          <cell r="A1546" t="str">
            <v>21</v>
          </cell>
          <cell r="B1546" t="str">
            <v>D</v>
          </cell>
          <cell r="C1546" t="str">
            <v>R</v>
          </cell>
          <cell r="D1546" t="str">
            <v>I</v>
          </cell>
          <cell r="E1546" t="str">
            <v>PMR</v>
          </cell>
          <cell r="F1546" t="str">
            <v>18AD002</v>
          </cell>
          <cell r="G1546" t="str">
            <v>824</v>
          </cell>
          <cell r="H1546" t="str">
            <v>2188</v>
          </cell>
          <cell r="I1546" t="str">
            <v>21</v>
          </cell>
          <cell r="J1546" t="str">
            <v>PMR</v>
          </cell>
          <cell r="K1546" t="str">
            <v>BATI</v>
          </cell>
          <cell r="L1546" t="str">
            <v>2018</v>
          </cell>
          <cell r="M1546">
            <v>15000</v>
          </cell>
          <cell r="N1546">
            <v>0</v>
          </cell>
          <cell r="O1546">
            <v>0</v>
          </cell>
          <cell r="P1546">
            <v>15000</v>
          </cell>
          <cell r="Q1546">
            <v>0</v>
          </cell>
          <cell r="R1546">
            <v>279.17</v>
          </cell>
          <cell r="S1546">
            <v>3158.83</v>
          </cell>
          <cell r="T1546" t="str">
            <v>2018-PMR-18AD002-824-2188-21-PMR-BATI</v>
          </cell>
        </row>
        <row r="1547">
          <cell r="A1547" t="str">
            <v>21</v>
          </cell>
          <cell r="B1547" t="str">
            <v>D</v>
          </cell>
          <cell r="C1547" t="str">
            <v>R</v>
          </cell>
          <cell r="D1547" t="str">
            <v>I</v>
          </cell>
          <cell r="E1547" t="str">
            <v>PMR</v>
          </cell>
          <cell r="F1547" t="str">
            <v>18SP001</v>
          </cell>
          <cell r="G1547" t="str">
            <v>412</v>
          </cell>
          <cell r="H1547" t="str">
            <v>21318</v>
          </cell>
          <cell r="I1547" t="str">
            <v>21</v>
          </cell>
          <cell r="J1547" t="str">
            <v>PMR</v>
          </cell>
          <cell r="K1547" t="str">
            <v>BATI</v>
          </cell>
          <cell r="L1547" t="str">
            <v>2018</v>
          </cell>
          <cell r="M1547">
            <v>5000</v>
          </cell>
          <cell r="N1547">
            <v>0</v>
          </cell>
          <cell r="O1547">
            <v>0</v>
          </cell>
          <cell r="P1547">
            <v>5000</v>
          </cell>
          <cell r="Q1547">
            <v>0</v>
          </cell>
          <cell r="R1547">
            <v>0</v>
          </cell>
          <cell r="S1547">
            <v>0</v>
          </cell>
          <cell r="T1547" t="str">
            <v>2018-PMR-18SP001-412-21318-21-PMR-BATI</v>
          </cell>
        </row>
        <row r="1548">
          <cell r="A1548" t="str">
            <v>21</v>
          </cell>
          <cell r="B1548" t="str">
            <v>D</v>
          </cell>
          <cell r="C1548" t="str">
            <v>R</v>
          </cell>
          <cell r="D1548" t="str">
            <v>I</v>
          </cell>
          <cell r="E1548" t="str">
            <v>PMR</v>
          </cell>
          <cell r="F1548" t="str">
            <v>18SP001</v>
          </cell>
          <cell r="G1548" t="str">
            <v>412</v>
          </cell>
          <cell r="H1548" t="str">
            <v>2188</v>
          </cell>
          <cell r="I1548" t="str">
            <v>21</v>
          </cell>
          <cell r="J1548" t="str">
            <v>PMR</v>
          </cell>
          <cell r="K1548" t="str">
            <v>BATI</v>
          </cell>
          <cell r="L1548" t="str">
            <v>2018</v>
          </cell>
          <cell r="M1548">
            <v>5000</v>
          </cell>
          <cell r="N1548">
            <v>0</v>
          </cell>
          <cell r="O1548">
            <v>0</v>
          </cell>
          <cell r="P1548">
            <v>5000</v>
          </cell>
          <cell r="Q1548">
            <v>0</v>
          </cell>
          <cell r="R1548">
            <v>2780.89</v>
          </cell>
          <cell r="S1548">
            <v>0</v>
          </cell>
          <cell r="T1548" t="str">
            <v>2018-PMR-18SP001-412-2188-21-PMR-BATI</v>
          </cell>
        </row>
        <row r="1549">
          <cell r="A1549" t="str">
            <v>21</v>
          </cell>
          <cell r="B1549" t="str">
            <v>D</v>
          </cell>
          <cell r="C1549" t="str">
            <v>R</v>
          </cell>
          <cell r="D1549" t="str">
            <v>I</v>
          </cell>
          <cell r="E1549" t="str">
            <v>PMR</v>
          </cell>
          <cell r="F1549" t="str">
            <v>18VO014</v>
          </cell>
          <cell r="G1549" t="str">
            <v>824</v>
          </cell>
          <cell r="H1549" t="str">
            <v>2152</v>
          </cell>
          <cell r="I1549" t="str">
            <v>21</v>
          </cell>
          <cell r="J1549" t="str">
            <v>PMR</v>
          </cell>
          <cell r="K1549" t="str">
            <v>EXTE</v>
          </cell>
          <cell r="L1549" t="str">
            <v>2018</v>
          </cell>
          <cell r="M1549">
            <v>95000</v>
          </cell>
          <cell r="N1549">
            <v>0</v>
          </cell>
          <cell r="O1549">
            <v>0</v>
          </cell>
          <cell r="P1549">
            <v>95000</v>
          </cell>
          <cell r="Q1549">
            <v>0</v>
          </cell>
          <cell r="R1549">
            <v>6229.2</v>
          </cell>
          <cell r="S1549">
            <v>7349.6</v>
          </cell>
          <cell r="T1549" t="str">
            <v>2018-PMR-18VO014-824-2152-21-PMR-EXTE</v>
          </cell>
        </row>
        <row r="1550">
          <cell r="A1550" t="str">
            <v>21</v>
          </cell>
          <cell r="B1550" t="str">
            <v>D</v>
          </cell>
          <cell r="C1550" t="str">
            <v>R</v>
          </cell>
          <cell r="D1550" t="str">
            <v>I</v>
          </cell>
          <cell r="E1550" t="str">
            <v>THEATRE</v>
          </cell>
          <cell r="F1550" t="str">
            <v>18CL003</v>
          </cell>
          <cell r="G1550" t="str">
            <v>313</v>
          </cell>
          <cell r="H1550" t="str">
            <v>21318</v>
          </cell>
          <cell r="I1550" t="str">
            <v>21</v>
          </cell>
          <cell r="J1550" t="str">
            <v xml:space="preserve"> </v>
          </cell>
          <cell r="K1550" t="str">
            <v>BATI</v>
          </cell>
          <cell r="L1550" t="str">
            <v>2018</v>
          </cell>
          <cell r="M1550">
            <v>150000</v>
          </cell>
          <cell r="N1550">
            <v>-50000</v>
          </cell>
          <cell r="O1550">
            <v>0</v>
          </cell>
          <cell r="P1550">
            <v>100000</v>
          </cell>
          <cell r="Q1550">
            <v>0</v>
          </cell>
          <cell r="R1550">
            <v>3302.8</v>
          </cell>
          <cell r="S1550">
            <v>87821</v>
          </cell>
          <cell r="T1550" t="str">
            <v>2018-THEATRE-18CL003-313-21318-21- -BATI</v>
          </cell>
        </row>
        <row r="1551">
          <cell r="A1551" t="str">
            <v>21</v>
          </cell>
          <cell r="B1551" t="str">
            <v>D</v>
          </cell>
          <cell r="C1551" t="str">
            <v>R</v>
          </cell>
          <cell r="D1551" t="str">
            <v>I</v>
          </cell>
          <cell r="E1551" t="str">
            <v>TX CULTU</v>
          </cell>
          <cell r="F1551" t="str">
            <v>18CL005</v>
          </cell>
          <cell r="G1551" t="str">
            <v>324</v>
          </cell>
          <cell r="H1551" t="str">
            <v>21318</v>
          </cell>
          <cell r="I1551" t="str">
            <v>21</v>
          </cell>
          <cell r="J1551" t="str">
            <v xml:space="preserve"> </v>
          </cell>
          <cell r="K1551" t="str">
            <v>BATI</v>
          </cell>
          <cell r="L1551" t="str">
            <v>2018</v>
          </cell>
          <cell r="M1551">
            <v>60000</v>
          </cell>
          <cell r="N1551">
            <v>0</v>
          </cell>
          <cell r="O1551">
            <v>0</v>
          </cell>
          <cell r="P1551">
            <v>60000</v>
          </cell>
          <cell r="Q1551">
            <v>0</v>
          </cell>
          <cell r="R1551">
            <v>0</v>
          </cell>
          <cell r="S1551">
            <v>0</v>
          </cell>
          <cell r="T1551" t="str">
            <v>2018-TX CULTU-18CL005-324-21318-21- -BATI</v>
          </cell>
        </row>
        <row r="1552">
          <cell r="A1552" t="str">
            <v>21</v>
          </cell>
          <cell r="B1552" t="str">
            <v>D</v>
          </cell>
          <cell r="C1552" t="str">
            <v>R</v>
          </cell>
          <cell r="D1552" t="str">
            <v>I</v>
          </cell>
          <cell r="E1552" t="str">
            <v>TX CULTU</v>
          </cell>
          <cell r="F1552" t="str">
            <v>18CL007</v>
          </cell>
          <cell r="G1552" t="str">
            <v>324</v>
          </cell>
          <cell r="H1552" t="str">
            <v>21318</v>
          </cell>
          <cell r="I1552" t="str">
            <v>21</v>
          </cell>
          <cell r="J1552" t="str">
            <v xml:space="preserve"> </v>
          </cell>
          <cell r="K1552" t="str">
            <v>BATI</v>
          </cell>
          <cell r="L1552" t="str">
            <v>2018</v>
          </cell>
          <cell r="M1552">
            <v>50000</v>
          </cell>
          <cell r="N1552">
            <v>-30000</v>
          </cell>
          <cell r="O1552">
            <v>0</v>
          </cell>
          <cell r="P1552">
            <v>20000</v>
          </cell>
          <cell r="Q1552">
            <v>0</v>
          </cell>
          <cell r="R1552">
            <v>0</v>
          </cell>
          <cell r="S1552">
            <v>0</v>
          </cell>
          <cell r="T1552" t="str">
            <v>2018-TX CULTU-18CL007-324-21318-21- -BATI</v>
          </cell>
        </row>
        <row r="1553">
          <cell r="A1553" t="str">
            <v>21</v>
          </cell>
          <cell r="B1553" t="str">
            <v>D</v>
          </cell>
          <cell r="C1553" t="str">
            <v>R</v>
          </cell>
          <cell r="D1553" t="str">
            <v>I</v>
          </cell>
          <cell r="E1553" t="str">
            <v>TX ECOLE</v>
          </cell>
          <cell r="F1553" t="str">
            <v>17SC001</v>
          </cell>
          <cell r="G1553" t="str">
            <v>213</v>
          </cell>
          <cell r="H1553" t="str">
            <v>21312</v>
          </cell>
          <cell r="I1553" t="str">
            <v>21</v>
          </cell>
          <cell r="J1553" t="str">
            <v xml:space="preserve"> </v>
          </cell>
          <cell r="K1553" t="str">
            <v>BATI</v>
          </cell>
          <cell r="L1553" t="str">
            <v>2018</v>
          </cell>
          <cell r="M1553">
            <v>1015000</v>
          </cell>
          <cell r="N1553">
            <v>0</v>
          </cell>
          <cell r="O1553">
            <v>0</v>
          </cell>
          <cell r="P1553">
            <v>1015000</v>
          </cell>
          <cell r="Q1553">
            <v>0</v>
          </cell>
          <cell r="R1553">
            <v>687922.36</v>
          </cell>
          <cell r="S1553">
            <v>241689.67</v>
          </cell>
          <cell r="T1553" t="str">
            <v>2018-TX ECOLE-17SC001-213-21312-21- -BATI</v>
          </cell>
        </row>
        <row r="1554">
          <cell r="A1554" t="str">
            <v>21</v>
          </cell>
          <cell r="B1554" t="str">
            <v>D</v>
          </cell>
          <cell r="C1554" t="str">
            <v>R</v>
          </cell>
          <cell r="D1554" t="str">
            <v>I</v>
          </cell>
          <cell r="E1554" t="str">
            <v>VIDEO</v>
          </cell>
          <cell r="F1554" t="str">
            <v>17VP001</v>
          </cell>
          <cell r="G1554" t="str">
            <v>824</v>
          </cell>
          <cell r="H1554" t="str">
            <v>2158</v>
          </cell>
          <cell r="I1554" t="str">
            <v>21</v>
          </cell>
          <cell r="J1554" t="str">
            <v xml:space="preserve"> </v>
          </cell>
          <cell r="K1554" t="str">
            <v>VCAM</v>
          </cell>
          <cell r="L1554" t="str">
            <v>2018</v>
          </cell>
          <cell r="M1554">
            <v>0</v>
          </cell>
          <cell r="N1554">
            <v>0</v>
          </cell>
          <cell r="O1554">
            <v>0</v>
          </cell>
          <cell r="P1554">
            <v>18000</v>
          </cell>
          <cell r="Q1554">
            <v>18000</v>
          </cell>
          <cell r="R1554">
            <v>0</v>
          </cell>
          <cell r="S1554">
            <v>0</v>
          </cell>
          <cell r="T1554" t="str">
            <v>2018-VIDEO-17VP001-824-2158-21- -VCAM</v>
          </cell>
        </row>
        <row r="1555">
          <cell r="A1555" t="str">
            <v>21</v>
          </cell>
          <cell r="B1555" t="str">
            <v>D</v>
          </cell>
          <cell r="C1555" t="str">
            <v>R</v>
          </cell>
          <cell r="D1555" t="str">
            <v>I</v>
          </cell>
          <cell r="E1555" t="str">
            <v>VIDEO</v>
          </cell>
          <cell r="F1555" t="str">
            <v>17VP002</v>
          </cell>
          <cell r="G1555" t="str">
            <v>821</v>
          </cell>
          <cell r="H1555" t="str">
            <v>2188</v>
          </cell>
          <cell r="I1555" t="str">
            <v>21</v>
          </cell>
          <cell r="J1555" t="str">
            <v xml:space="preserve"> </v>
          </cell>
          <cell r="K1555" t="str">
            <v>EXTE</v>
          </cell>
          <cell r="L1555" t="str">
            <v>2017</v>
          </cell>
          <cell r="M1555">
            <v>20000</v>
          </cell>
          <cell r="N1555">
            <v>0</v>
          </cell>
          <cell r="O1555">
            <v>0</v>
          </cell>
          <cell r="P1555">
            <v>20000</v>
          </cell>
          <cell r="Q1555">
            <v>0</v>
          </cell>
          <cell r="R1555">
            <v>0</v>
          </cell>
          <cell r="S1555">
            <v>0</v>
          </cell>
          <cell r="T1555" t="str">
            <v>2018-VIDEO-17VP002-821-2188-21- -EXTE</v>
          </cell>
        </row>
        <row r="1556">
          <cell r="A1556" t="str">
            <v>21</v>
          </cell>
          <cell r="B1556" t="str">
            <v>D</v>
          </cell>
          <cell r="C1556" t="str">
            <v>R</v>
          </cell>
          <cell r="D1556" t="str">
            <v>I</v>
          </cell>
          <cell r="E1556" t="str">
            <v>VOIRIE</v>
          </cell>
          <cell r="F1556" t="str">
            <v>18VO004</v>
          </cell>
          <cell r="G1556" t="str">
            <v>822</v>
          </cell>
          <cell r="H1556" t="str">
            <v>2152</v>
          </cell>
          <cell r="I1556" t="str">
            <v>21</v>
          </cell>
          <cell r="J1556" t="str">
            <v xml:space="preserve"> </v>
          </cell>
          <cell r="K1556" t="str">
            <v>EXTE</v>
          </cell>
          <cell r="L1556" t="str">
            <v>2018</v>
          </cell>
          <cell r="M1556">
            <v>2000000</v>
          </cell>
          <cell r="N1556">
            <v>0</v>
          </cell>
          <cell r="O1556">
            <v>0</v>
          </cell>
          <cell r="P1556">
            <v>2000000</v>
          </cell>
          <cell r="Q1556">
            <v>0</v>
          </cell>
          <cell r="R1556">
            <v>120170.7</v>
          </cell>
          <cell r="S1556">
            <v>786401.54</v>
          </cell>
          <cell r="T1556" t="str">
            <v>2018-VOIRIE-18VO004-822-2152-21- -EXTE</v>
          </cell>
        </row>
        <row r="1557">
          <cell r="A1557" t="str">
            <v>21</v>
          </cell>
          <cell r="B1557" t="str">
            <v>D</v>
          </cell>
          <cell r="C1557" t="str">
            <v>R</v>
          </cell>
          <cell r="D1557" t="str">
            <v>I</v>
          </cell>
          <cell r="E1557" t="str">
            <v>VOIRIE</v>
          </cell>
          <cell r="F1557" t="str">
            <v>18VO005</v>
          </cell>
          <cell r="G1557" t="str">
            <v>822</v>
          </cell>
          <cell r="H1557" t="str">
            <v>21533</v>
          </cell>
          <cell r="I1557" t="str">
            <v>21</v>
          </cell>
          <cell r="J1557" t="str">
            <v xml:space="preserve"> </v>
          </cell>
          <cell r="K1557" t="str">
            <v>EXTE</v>
          </cell>
          <cell r="L1557" t="str">
            <v>2018</v>
          </cell>
          <cell r="M1557">
            <v>30000</v>
          </cell>
          <cell r="N1557">
            <v>0</v>
          </cell>
          <cell r="O1557">
            <v>0</v>
          </cell>
          <cell r="P1557">
            <v>30000</v>
          </cell>
          <cell r="Q1557">
            <v>0</v>
          </cell>
          <cell r="R1557">
            <v>0</v>
          </cell>
          <cell r="S1557">
            <v>0</v>
          </cell>
          <cell r="T1557" t="str">
            <v>2018-VOIRIE-18VO005-822-21533-21- -EXTE</v>
          </cell>
        </row>
        <row r="1558">
          <cell r="A1558" t="str">
            <v>21</v>
          </cell>
          <cell r="B1558" t="str">
            <v>D</v>
          </cell>
          <cell r="C1558" t="str">
            <v>R</v>
          </cell>
          <cell r="D1558" t="str">
            <v>I</v>
          </cell>
          <cell r="E1558" t="str">
            <v>VOIRIE</v>
          </cell>
          <cell r="F1558" t="str">
            <v>18VO007</v>
          </cell>
          <cell r="G1558" t="str">
            <v>822</v>
          </cell>
          <cell r="H1558" t="str">
            <v>21532</v>
          </cell>
          <cell r="I1558" t="str">
            <v>21</v>
          </cell>
          <cell r="J1558" t="str">
            <v xml:space="preserve"> </v>
          </cell>
          <cell r="K1558" t="str">
            <v>EXTE</v>
          </cell>
          <cell r="L1558" t="str">
            <v>2018</v>
          </cell>
          <cell r="M1558">
            <v>100000</v>
          </cell>
          <cell r="N1558">
            <v>0</v>
          </cell>
          <cell r="O1558">
            <v>0</v>
          </cell>
          <cell r="P1558">
            <v>100000</v>
          </cell>
          <cell r="Q1558">
            <v>0</v>
          </cell>
          <cell r="R1558">
            <v>0</v>
          </cell>
          <cell r="S1558">
            <v>0</v>
          </cell>
          <cell r="T1558" t="str">
            <v>2018-VOIRIE-18VO007-822-21532-21- -EXTE</v>
          </cell>
        </row>
        <row r="1559">
          <cell r="A1559" t="str">
            <v>21</v>
          </cell>
          <cell r="B1559" t="str">
            <v>D</v>
          </cell>
          <cell r="C1559" t="str">
            <v>R</v>
          </cell>
          <cell r="D1559" t="str">
            <v>I</v>
          </cell>
          <cell r="E1559" t="str">
            <v>VOIRIE</v>
          </cell>
          <cell r="F1559" t="str">
            <v>18VO009</v>
          </cell>
          <cell r="G1559" t="str">
            <v>822</v>
          </cell>
          <cell r="H1559" t="str">
            <v>2152</v>
          </cell>
          <cell r="I1559" t="str">
            <v>21</v>
          </cell>
          <cell r="J1559" t="str">
            <v xml:space="preserve"> </v>
          </cell>
          <cell r="K1559" t="str">
            <v>EXTE</v>
          </cell>
          <cell r="L1559" t="str">
            <v>2018</v>
          </cell>
          <cell r="M1559">
            <v>25000</v>
          </cell>
          <cell r="N1559">
            <v>0</v>
          </cell>
          <cell r="O1559">
            <v>0</v>
          </cell>
          <cell r="P1559">
            <v>25000</v>
          </cell>
          <cell r="Q1559">
            <v>0</v>
          </cell>
          <cell r="R1559">
            <v>0</v>
          </cell>
          <cell r="S1559">
            <v>0</v>
          </cell>
          <cell r="T1559" t="str">
            <v>2018-VOIRIE-18VO009-822-2152-21- -EXTE</v>
          </cell>
        </row>
        <row r="1560">
          <cell r="A1560" t="str">
            <v>21</v>
          </cell>
          <cell r="B1560" t="str">
            <v>D</v>
          </cell>
          <cell r="C1560" t="str">
            <v>R</v>
          </cell>
          <cell r="D1560" t="str">
            <v>I</v>
          </cell>
          <cell r="E1560" t="str">
            <v>VOIRIE</v>
          </cell>
          <cell r="F1560" t="str">
            <v>18VO010</v>
          </cell>
          <cell r="G1560" t="str">
            <v>822</v>
          </cell>
          <cell r="H1560" t="str">
            <v>2152</v>
          </cell>
          <cell r="I1560" t="str">
            <v>21</v>
          </cell>
          <cell r="J1560" t="str">
            <v xml:space="preserve"> </v>
          </cell>
          <cell r="K1560" t="str">
            <v>EXTE</v>
          </cell>
          <cell r="L1560" t="str">
            <v>2018</v>
          </cell>
          <cell r="M1560">
            <v>50000</v>
          </cell>
          <cell r="N1560">
            <v>-50000</v>
          </cell>
          <cell r="O1560">
            <v>0</v>
          </cell>
          <cell r="P1560">
            <v>0</v>
          </cell>
          <cell r="Q1560">
            <v>0</v>
          </cell>
          <cell r="R1560">
            <v>0</v>
          </cell>
          <cell r="S1560">
            <v>0</v>
          </cell>
          <cell r="T1560" t="str">
            <v>2018-VOIRIE-18VO010-822-2152-21- -EXTE</v>
          </cell>
        </row>
        <row r="1561">
          <cell r="A1561" t="str">
            <v>21</v>
          </cell>
          <cell r="B1561" t="str">
            <v>D</v>
          </cell>
          <cell r="C1561" t="str">
            <v>R</v>
          </cell>
          <cell r="D1561" t="str">
            <v>I</v>
          </cell>
          <cell r="E1561" t="str">
            <v>VOIRIE</v>
          </cell>
          <cell r="F1561" t="str">
            <v>18VO011</v>
          </cell>
          <cell r="G1561" t="str">
            <v>822</v>
          </cell>
          <cell r="H1561" t="str">
            <v>2152</v>
          </cell>
          <cell r="I1561" t="str">
            <v>21</v>
          </cell>
          <cell r="J1561" t="str">
            <v xml:space="preserve"> </v>
          </cell>
          <cell r="K1561" t="str">
            <v>EXTE</v>
          </cell>
          <cell r="L1561" t="str">
            <v>2018</v>
          </cell>
          <cell r="M1561">
            <v>50000</v>
          </cell>
          <cell r="N1561">
            <v>0</v>
          </cell>
          <cell r="O1561">
            <v>0</v>
          </cell>
          <cell r="P1561">
            <v>50000</v>
          </cell>
          <cell r="Q1561">
            <v>0</v>
          </cell>
          <cell r="R1561">
            <v>0</v>
          </cell>
          <cell r="S1561">
            <v>0</v>
          </cell>
          <cell r="T1561" t="str">
            <v>2018-VOIRIE-18VO011-822-2152-21- -EXTE</v>
          </cell>
        </row>
        <row r="1562">
          <cell r="A1562" t="str">
            <v>21</v>
          </cell>
          <cell r="B1562" t="str">
            <v>D</v>
          </cell>
          <cell r="C1562" t="str">
            <v>R</v>
          </cell>
          <cell r="D1562" t="str">
            <v>I</v>
          </cell>
          <cell r="E1562" t="str">
            <v>VOIRIE</v>
          </cell>
          <cell r="F1562" t="str">
            <v>18VO012</v>
          </cell>
          <cell r="G1562" t="str">
            <v>822</v>
          </cell>
          <cell r="H1562" t="str">
            <v>2152</v>
          </cell>
          <cell r="I1562" t="str">
            <v>21</v>
          </cell>
          <cell r="J1562" t="str">
            <v xml:space="preserve"> </v>
          </cell>
          <cell r="K1562" t="str">
            <v>EXTE</v>
          </cell>
          <cell r="L1562" t="str">
            <v>2018</v>
          </cell>
          <cell r="M1562">
            <v>30000</v>
          </cell>
          <cell r="N1562">
            <v>30000</v>
          </cell>
          <cell r="O1562">
            <v>0</v>
          </cell>
          <cell r="P1562">
            <v>60000</v>
          </cell>
          <cell r="Q1562">
            <v>0</v>
          </cell>
          <cell r="R1562">
            <v>0</v>
          </cell>
          <cell r="S1562">
            <v>0</v>
          </cell>
          <cell r="T1562" t="str">
            <v>2018-VOIRIE-18VO012-822-2152-21- -EXTE</v>
          </cell>
        </row>
        <row r="1563">
          <cell r="A1563" t="str">
            <v>21</v>
          </cell>
          <cell r="B1563" t="str">
            <v>D</v>
          </cell>
          <cell r="C1563" t="str">
            <v>R</v>
          </cell>
          <cell r="D1563" t="str">
            <v>I</v>
          </cell>
          <cell r="E1563" t="str">
            <v>VOIRIE</v>
          </cell>
          <cell r="F1563" t="str">
            <v>18VO020</v>
          </cell>
          <cell r="G1563" t="str">
            <v>822</v>
          </cell>
          <cell r="H1563" t="str">
            <v>2152</v>
          </cell>
          <cell r="I1563" t="str">
            <v>21</v>
          </cell>
          <cell r="J1563" t="str">
            <v xml:space="preserve"> </v>
          </cell>
          <cell r="K1563" t="str">
            <v>EXTE</v>
          </cell>
          <cell r="L1563" t="str">
            <v>2018</v>
          </cell>
          <cell r="M1563">
            <v>0</v>
          </cell>
          <cell r="N1563">
            <v>0</v>
          </cell>
          <cell r="O1563">
            <v>0</v>
          </cell>
          <cell r="P1563">
            <v>0</v>
          </cell>
          <cell r="Q1563">
            <v>0</v>
          </cell>
          <cell r="R1563">
            <v>143309.76000000001</v>
          </cell>
          <cell r="S1563">
            <v>131538.64000000001</v>
          </cell>
          <cell r="T1563" t="str">
            <v>2018-VOIRIE-18VO020-822-2152-21- -EXTE</v>
          </cell>
        </row>
        <row r="1564">
          <cell r="A1564" t="str">
            <v>21</v>
          </cell>
          <cell r="B1564" t="str">
            <v>D</v>
          </cell>
          <cell r="C1564" t="str">
            <v>R</v>
          </cell>
          <cell r="D1564" t="str">
            <v>I</v>
          </cell>
          <cell r="E1564" t="str">
            <v>VOIRIE</v>
          </cell>
          <cell r="F1564" t="str">
            <v>18VO021</v>
          </cell>
          <cell r="G1564" t="str">
            <v>822</v>
          </cell>
          <cell r="H1564" t="str">
            <v>2152</v>
          </cell>
          <cell r="I1564" t="str">
            <v>21</v>
          </cell>
          <cell r="J1564" t="str">
            <v xml:space="preserve"> </v>
          </cell>
          <cell r="K1564" t="str">
            <v>EXTE</v>
          </cell>
          <cell r="L1564" t="str">
            <v>2018</v>
          </cell>
          <cell r="M1564">
            <v>0</v>
          </cell>
          <cell r="N1564">
            <v>0</v>
          </cell>
          <cell r="O1564">
            <v>0</v>
          </cell>
          <cell r="P1564">
            <v>0</v>
          </cell>
          <cell r="Q1564">
            <v>0</v>
          </cell>
          <cell r="R1564">
            <v>71285.399999999994</v>
          </cell>
          <cell r="S1564">
            <v>0</v>
          </cell>
          <cell r="T1564" t="str">
            <v>2018-VOIRIE-18VO021-822-2152-21- -EXTE</v>
          </cell>
        </row>
        <row r="1565">
          <cell r="A1565" t="str">
            <v>21</v>
          </cell>
          <cell r="B1565" t="str">
            <v>D</v>
          </cell>
          <cell r="C1565" t="str">
            <v>R</v>
          </cell>
          <cell r="D1565" t="str">
            <v>I</v>
          </cell>
          <cell r="E1565" t="str">
            <v>VOIRIE-ENT</v>
          </cell>
          <cell r="F1565" t="str">
            <v>18MA026</v>
          </cell>
          <cell r="G1565" t="str">
            <v>821</v>
          </cell>
          <cell r="H1565" t="str">
            <v>2135</v>
          </cell>
          <cell r="I1565" t="str">
            <v>21</v>
          </cell>
          <cell r="J1565" t="str">
            <v xml:space="preserve"> </v>
          </cell>
          <cell r="K1565" t="str">
            <v>EXTE</v>
          </cell>
          <cell r="L1565" t="str">
            <v>2018</v>
          </cell>
          <cell r="M1565">
            <v>40000</v>
          </cell>
          <cell r="N1565">
            <v>0</v>
          </cell>
          <cell r="O1565">
            <v>0</v>
          </cell>
          <cell r="P1565">
            <v>40000</v>
          </cell>
          <cell r="Q1565">
            <v>0</v>
          </cell>
          <cell r="R1565">
            <v>0</v>
          </cell>
          <cell r="S1565">
            <v>30000</v>
          </cell>
          <cell r="T1565" t="str">
            <v>2018-VOIRIE-ENT-18MA026-821-2135-21- -EXTE</v>
          </cell>
        </row>
        <row r="1566">
          <cell r="A1566" t="str">
            <v>21</v>
          </cell>
          <cell r="B1566" t="str">
            <v>D</v>
          </cell>
          <cell r="C1566" t="str">
            <v>R</v>
          </cell>
          <cell r="D1566" t="str">
            <v>I</v>
          </cell>
          <cell r="E1566" t="str">
            <v>VOIRIE-ENT</v>
          </cell>
          <cell r="F1566" t="str">
            <v>18MA028</v>
          </cell>
          <cell r="G1566" t="str">
            <v>821</v>
          </cell>
          <cell r="H1566" t="str">
            <v>2152</v>
          </cell>
          <cell r="I1566" t="str">
            <v>21</v>
          </cell>
          <cell r="J1566" t="str">
            <v xml:space="preserve"> </v>
          </cell>
          <cell r="K1566" t="str">
            <v>EXTE</v>
          </cell>
          <cell r="L1566" t="str">
            <v>2018</v>
          </cell>
          <cell r="M1566">
            <v>27000</v>
          </cell>
          <cell r="N1566">
            <v>0</v>
          </cell>
          <cell r="O1566">
            <v>0</v>
          </cell>
          <cell r="P1566">
            <v>27000</v>
          </cell>
          <cell r="Q1566">
            <v>0</v>
          </cell>
          <cell r="R1566">
            <v>0</v>
          </cell>
          <cell r="S1566">
            <v>0</v>
          </cell>
          <cell r="T1566" t="str">
            <v>2018-VOIRIE-ENT-18MA028-821-2152-21- -EXTE</v>
          </cell>
        </row>
        <row r="1567">
          <cell r="A1567" t="str">
            <v>21</v>
          </cell>
          <cell r="B1567" t="str">
            <v>D</v>
          </cell>
          <cell r="C1567" t="str">
            <v>R</v>
          </cell>
          <cell r="D1567" t="str">
            <v>I</v>
          </cell>
          <cell r="E1567" t="str">
            <v>VOIRIE-ENT</v>
          </cell>
          <cell r="F1567" t="str">
            <v>18MA029</v>
          </cell>
          <cell r="G1567" t="str">
            <v>821</v>
          </cell>
          <cell r="H1567" t="str">
            <v>2152</v>
          </cell>
          <cell r="I1567" t="str">
            <v>21</v>
          </cell>
          <cell r="J1567" t="str">
            <v xml:space="preserve"> </v>
          </cell>
          <cell r="K1567" t="str">
            <v>EXTE</v>
          </cell>
          <cell r="L1567" t="str">
            <v>2018</v>
          </cell>
          <cell r="M1567">
            <v>15000</v>
          </cell>
          <cell r="N1567">
            <v>0</v>
          </cell>
          <cell r="O1567">
            <v>0</v>
          </cell>
          <cell r="P1567">
            <v>15000</v>
          </cell>
          <cell r="Q1567">
            <v>0</v>
          </cell>
          <cell r="R1567">
            <v>0</v>
          </cell>
          <cell r="S1567">
            <v>0</v>
          </cell>
          <cell r="T1567" t="str">
            <v>2018-VOIRIE-ENT-18MA029-821-2152-21- -EXTE</v>
          </cell>
        </row>
        <row r="1568">
          <cell r="A1568" t="str">
            <v>21</v>
          </cell>
          <cell r="B1568" t="str">
            <v>D</v>
          </cell>
          <cell r="C1568" t="str">
            <v>R</v>
          </cell>
          <cell r="D1568" t="str">
            <v>I</v>
          </cell>
          <cell r="E1568" t="str">
            <v>VOIRIE-ENT</v>
          </cell>
          <cell r="F1568" t="str">
            <v>18UR010</v>
          </cell>
          <cell r="G1568" t="str">
            <v>814</v>
          </cell>
          <cell r="H1568" t="str">
            <v>2158</v>
          </cell>
          <cell r="I1568" t="str">
            <v>21</v>
          </cell>
          <cell r="J1568" t="str">
            <v xml:space="preserve"> </v>
          </cell>
          <cell r="K1568" t="str">
            <v>RSEC</v>
          </cell>
          <cell r="L1568" t="str">
            <v>2018</v>
          </cell>
          <cell r="M1568">
            <v>10000</v>
          </cell>
          <cell r="N1568">
            <v>0</v>
          </cell>
          <cell r="O1568">
            <v>0</v>
          </cell>
          <cell r="P1568">
            <v>10000</v>
          </cell>
          <cell r="Q1568">
            <v>0</v>
          </cell>
          <cell r="R1568">
            <v>0</v>
          </cell>
          <cell r="S1568">
            <v>0</v>
          </cell>
          <cell r="T1568" t="str">
            <v>2018-VOIRIE-ENT-18UR010-814-2158-21- -RSEC</v>
          </cell>
        </row>
        <row r="1569">
          <cell r="A1569" t="str">
            <v>21</v>
          </cell>
          <cell r="B1569" t="str">
            <v>D</v>
          </cell>
          <cell r="C1569" t="str">
            <v>R</v>
          </cell>
          <cell r="D1569" t="str">
            <v>I</v>
          </cell>
          <cell r="E1569" t="str">
            <v>VOIRIE-ENT</v>
          </cell>
          <cell r="F1569" t="str">
            <v>18VO015</v>
          </cell>
          <cell r="G1569" t="str">
            <v>821</v>
          </cell>
          <cell r="H1569" t="str">
            <v>21578</v>
          </cell>
          <cell r="I1569" t="str">
            <v>21</v>
          </cell>
          <cell r="J1569" t="str">
            <v xml:space="preserve"> </v>
          </cell>
          <cell r="K1569" t="str">
            <v>EXTE</v>
          </cell>
          <cell r="L1569" t="str">
            <v>2018</v>
          </cell>
          <cell r="M1569">
            <v>2500</v>
          </cell>
          <cell r="N1569">
            <v>0</v>
          </cell>
          <cell r="O1569">
            <v>0</v>
          </cell>
          <cell r="P1569">
            <v>2500</v>
          </cell>
          <cell r="Q1569">
            <v>0</v>
          </cell>
          <cell r="R1569">
            <v>0</v>
          </cell>
          <cell r="S1569">
            <v>0</v>
          </cell>
          <cell r="T1569" t="str">
            <v>2018-VOIRIE-ENT-18VO015-821-21578-21- -EXTE</v>
          </cell>
        </row>
        <row r="1570">
          <cell r="A1570" t="str">
            <v>21</v>
          </cell>
          <cell r="B1570" t="str">
            <v>D</v>
          </cell>
          <cell r="C1570" t="str">
            <v>R</v>
          </cell>
          <cell r="D1570" t="str">
            <v>I</v>
          </cell>
          <cell r="E1570" t="str">
            <v>VOIRIE-ENT</v>
          </cell>
          <cell r="F1570" t="str">
            <v>18VO016</v>
          </cell>
          <cell r="G1570" t="str">
            <v>821</v>
          </cell>
          <cell r="H1570" t="str">
            <v>2158</v>
          </cell>
          <cell r="I1570" t="str">
            <v>21</v>
          </cell>
          <cell r="J1570" t="str">
            <v xml:space="preserve"> </v>
          </cell>
          <cell r="K1570" t="str">
            <v>EXTE</v>
          </cell>
          <cell r="L1570" t="str">
            <v>2018</v>
          </cell>
          <cell r="M1570">
            <v>15000</v>
          </cell>
          <cell r="N1570">
            <v>0</v>
          </cell>
          <cell r="O1570">
            <v>0</v>
          </cell>
          <cell r="P1570">
            <v>15000</v>
          </cell>
          <cell r="Q1570">
            <v>0</v>
          </cell>
          <cell r="R1570">
            <v>0</v>
          </cell>
          <cell r="S1570">
            <v>3081.6</v>
          </cell>
          <cell r="T1570" t="str">
            <v>2018-VOIRIE-ENT-18VO016-821-2158-21- -EXTE</v>
          </cell>
        </row>
        <row r="1571">
          <cell r="A1571" t="str">
            <v>21</v>
          </cell>
          <cell r="B1571" t="str">
            <v>D</v>
          </cell>
          <cell r="C1571" t="str">
            <v>R</v>
          </cell>
          <cell r="D1571" t="str">
            <v>I</v>
          </cell>
          <cell r="E1571" t="str">
            <v>VOIRIE-ENT</v>
          </cell>
          <cell r="F1571" t="str">
            <v>18VO018</v>
          </cell>
          <cell r="G1571" t="str">
            <v>821</v>
          </cell>
          <cell r="H1571" t="str">
            <v>21534</v>
          </cell>
          <cell r="I1571" t="str">
            <v>21</v>
          </cell>
          <cell r="J1571" t="str">
            <v xml:space="preserve"> </v>
          </cell>
          <cell r="K1571" t="str">
            <v>EXTE</v>
          </cell>
          <cell r="L1571" t="str">
            <v>2018</v>
          </cell>
          <cell r="M1571">
            <v>20000</v>
          </cell>
          <cell r="N1571">
            <v>30000</v>
          </cell>
          <cell r="O1571">
            <v>0</v>
          </cell>
          <cell r="P1571">
            <v>50000</v>
          </cell>
          <cell r="Q1571">
            <v>0</v>
          </cell>
          <cell r="R1571">
            <v>0</v>
          </cell>
          <cell r="S1571">
            <v>39731.81</v>
          </cell>
          <cell r="T1571" t="str">
            <v>2018-VOIRIE-ENT-18VO018-821-21534-21- -EXTE</v>
          </cell>
        </row>
        <row r="1572">
          <cell r="A1572" t="str">
            <v>21</v>
          </cell>
          <cell r="B1572" t="str">
            <v>R</v>
          </cell>
          <cell r="C1572" t="str">
            <v>R</v>
          </cell>
          <cell r="D1572" t="str">
            <v>I</v>
          </cell>
          <cell r="E1572" t="str">
            <v xml:space="preserve"> </v>
          </cell>
          <cell r="F1572" t="str">
            <v xml:space="preserve"> </v>
          </cell>
          <cell r="G1572" t="str">
            <v>020</v>
          </cell>
          <cell r="H1572" t="str">
            <v>2182</v>
          </cell>
          <cell r="I1572" t="str">
            <v>21</v>
          </cell>
          <cell r="J1572" t="str">
            <v xml:space="preserve"> </v>
          </cell>
          <cell r="K1572" t="str">
            <v>MECA</v>
          </cell>
          <cell r="L1572" t="str">
            <v>2016</v>
          </cell>
          <cell r="M1572">
            <v>0</v>
          </cell>
          <cell r="N1572">
            <v>0</v>
          </cell>
          <cell r="O1572">
            <v>0</v>
          </cell>
          <cell r="P1572">
            <v>0</v>
          </cell>
          <cell r="Q1572">
            <v>0</v>
          </cell>
          <cell r="R1572">
            <v>110.32</v>
          </cell>
          <cell r="S1572">
            <v>0</v>
          </cell>
          <cell r="T1572" t="str">
            <v>2018- - -020-2182-21- -MECA</v>
          </cell>
        </row>
        <row r="1573">
          <cell r="A1573" t="str">
            <v>21</v>
          </cell>
          <cell r="B1573" t="str">
            <v>R</v>
          </cell>
          <cell r="C1573" t="str">
            <v>R</v>
          </cell>
          <cell r="D1573" t="str">
            <v>I</v>
          </cell>
          <cell r="E1573" t="str">
            <v xml:space="preserve"> </v>
          </cell>
          <cell r="F1573" t="str">
            <v>11RG001</v>
          </cell>
          <cell r="G1573" t="str">
            <v>020</v>
          </cell>
          <cell r="H1573" t="str">
            <v>2145</v>
          </cell>
          <cell r="I1573" t="str">
            <v>21</v>
          </cell>
          <cell r="J1573" t="str">
            <v>PICHARD</v>
          </cell>
          <cell r="K1573" t="str">
            <v>FINA</v>
          </cell>
          <cell r="L1573" t="str">
            <v>2014</v>
          </cell>
          <cell r="M1573">
            <v>0</v>
          </cell>
          <cell r="N1573">
            <v>0</v>
          </cell>
          <cell r="O1573">
            <v>346432.86</v>
          </cell>
          <cell r="P1573">
            <v>346432.86</v>
          </cell>
          <cell r="Q1573">
            <v>0</v>
          </cell>
          <cell r="R1573">
            <v>346432.86</v>
          </cell>
          <cell r="S1573">
            <v>0</v>
          </cell>
          <cell r="T1573" t="str">
            <v>2018- -11RG001-020-2145-21-PICHARD-FINA</v>
          </cell>
        </row>
        <row r="1574">
          <cell r="A1574" t="str">
            <v>21</v>
          </cell>
          <cell r="B1574" t="str">
            <v>R</v>
          </cell>
          <cell r="C1574" t="str">
            <v>R</v>
          </cell>
          <cell r="D1574" t="str">
            <v>I</v>
          </cell>
          <cell r="E1574" t="str">
            <v xml:space="preserve"> </v>
          </cell>
          <cell r="F1574" t="str">
            <v>16IM001</v>
          </cell>
          <cell r="G1574" t="str">
            <v>824</v>
          </cell>
          <cell r="H1574" t="str">
            <v>2138</v>
          </cell>
          <cell r="I1574" t="str">
            <v>21</v>
          </cell>
          <cell r="J1574" t="str">
            <v xml:space="preserve"> </v>
          </cell>
          <cell r="K1574" t="str">
            <v>FONC</v>
          </cell>
          <cell r="L1574" t="str">
            <v>2017</v>
          </cell>
          <cell r="M1574">
            <v>0</v>
          </cell>
          <cell r="N1574">
            <v>0</v>
          </cell>
          <cell r="O1574">
            <v>0</v>
          </cell>
          <cell r="P1574">
            <v>0</v>
          </cell>
          <cell r="Q1574">
            <v>0</v>
          </cell>
          <cell r="R1574">
            <v>204.86</v>
          </cell>
          <cell r="S1574">
            <v>0</v>
          </cell>
          <cell r="T1574" t="str">
            <v>2018- -16IM001-824-2138-21- -FONC</v>
          </cell>
        </row>
        <row r="1575">
          <cell r="A1575" t="str">
            <v>21</v>
          </cell>
          <cell r="B1575" t="str">
            <v>R</v>
          </cell>
          <cell r="C1575" t="str">
            <v>R</v>
          </cell>
          <cell r="D1575" t="str">
            <v>I</v>
          </cell>
          <cell r="E1575" t="str">
            <v xml:space="preserve"> </v>
          </cell>
          <cell r="F1575" t="str">
            <v>16IM002</v>
          </cell>
          <cell r="G1575" t="str">
            <v>824</v>
          </cell>
          <cell r="H1575" t="str">
            <v>2138</v>
          </cell>
          <cell r="I1575" t="str">
            <v>21</v>
          </cell>
          <cell r="J1575" t="str">
            <v xml:space="preserve"> </v>
          </cell>
          <cell r="K1575" t="str">
            <v>FONC</v>
          </cell>
          <cell r="L1575" t="str">
            <v>2017</v>
          </cell>
          <cell r="M1575">
            <v>0</v>
          </cell>
          <cell r="N1575">
            <v>0</v>
          </cell>
          <cell r="O1575">
            <v>0</v>
          </cell>
          <cell r="P1575">
            <v>0</v>
          </cell>
          <cell r="Q1575">
            <v>0</v>
          </cell>
          <cell r="R1575">
            <v>5</v>
          </cell>
          <cell r="S1575">
            <v>0</v>
          </cell>
          <cell r="T1575" t="str">
            <v>2018- -16IM002-824-2138-21- -FONC</v>
          </cell>
        </row>
        <row r="1576">
          <cell r="A1576" t="str">
            <v>22</v>
          </cell>
          <cell r="B1576" t="str">
            <v>D</v>
          </cell>
          <cell r="C1576" t="str">
            <v>R</v>
          </cell>
          <cell r="D1576" t="str">
            <v>I</v>
          </cell>
          <cell r="E1576" t="str">
            <v xml:space="preserve"> </v>
          </cell>
          <cell r="F1576" t="str">
            <v xml:space="preserve"> </v>
          </cell>
          <cell r="G1576" t="str">
            <v>95</v>
          </cell>
          <cell r="H1576" t="str">
            <v>2158</v>
          </cell>
          <cell r="I1576" t="str">
            <v>21</v>
          </cell>
          <cell r="J1576" t="str">
            <v>CAMP</v>
          </cell>
          <cell r="K1576" t="str">
            <v>BATI</v>
          </cell>
          <cell r="L1576" t="str">
            <v>2017</v>
          </cell>
          <cell r="M1576">
            <v>5000</v>
          </cell>
          <cell r="N1576">
            <v>0</v>
          </cell>
          <cell r="O1576">
            <v>0</v>
          </cell>
          <cell r="P1576">
            <v>5000</v>
          </cell>
          <cell r="Q1576">
            <v>0</v>
          </cell>
          <cell r="R1576">
            <v>0</v>
          </cell>
          <cell r="S1576">
            <v>0</v>
          </cell>
          <cell r="T1576" t="str">
            <v>2018- - -95-2158-21-CAMP-BATI</v>
          </cell>
        </row>
        <row r="1577">
          <cell r="A1577" t="str">
            <v>22</v>
          </cell>
          <cell r="B1577" t="str">
            <v>D</v>
          </cell>
          <cell r="C1577" t="str">
            <v>R</v>
          </cell>
          <cell r="D1577" t="str">
            <v>I</v>
          </cell>
          <cell r="E1577" t="str">
            <v xml:space="preserve"> </v>
          </cell>
          <cell r="F1577" t="str">
            <v>18CL010</v>
          </cell>
          <cell r="G1577" t="str">
            <v>95</v>
          </cell>
          <cell r="H1577" t="str">
            <v>2128</v>
          </cell>
          <cell r="I1577" t="str">
            <v>21</v>
          </cell>
          <cell r="J1577" t="str">
            <v>CAMP</v>
          </cell>
          <cell r="K1577" t="str">
            <v>BATI</v>
          </cell>
          <cell r="L1577" t="str">
            <v>2018</v>
          </cell>
          <cell r="M1577">
            <v>5000</v>
          </cell>
          <cell r="N1577">
            <v>0</v>
          </cell>
          <cell r="O1577">
            <v>0</v>
          </cell>
          <cell r="P1577">
            <v>5000</v>
          </cell>
          <cell r="Q1577">
            <v>0</v>
          </cell>
          <cell r="R1577">
            <v>0</v>
          </cell>
          <cell r="S1577">
            <v>0</v>
          </cell>
          <cell r="T1577" t="str">
            <v>2018- -18CL010-95-2128-21-CAMP-BATI</v>
          </cell>
        </row>
        <row r="1578">
          <cell r="A1578" t="str">
            <v>22</v>
          </cell>
          <cell r="B1578" t="str">
            <v>D</v>
          </cell>
          <cell r="C1578" t="str">
            <v>R</v>
          </cell>
          <cell r="D1578" t="str">
            <v>I</v>
          </cell>
          <cell r="E1578" t="str">
            <v xml:space="preserve"> </v>
          </cell>
          <cell r="F1578" t="str">
            <v>18CL010</v>
          </cell>
          <cell r="G1578" t="str">
            <v>95</v>
          </cell>
          <cell r="H1578" t="str">
            <v>21532</v>
          </cell>
          <cell r="I1578" t="str">
            <v>21</v>
          </cell>
          <cell r="J1578" t="str">
            <v>CAMP</v>
          </cell>
          <cell r="K1578" t="str">
            <v>BATI</v>
          </cell>
          <cell r="L1578" t="str">
            <v>2018</v>
          </cell>
          <cell r="M1578">
            <v>65000</v>
          </cell>
          <cell r="N1578">
            <v>0</v>
          </cell>
          <cell r="O1578">
            <v>0</v>
          </cell>
          <cell r="P1578">
            <v>65000</v>
          </cell>
          <cell r="Q1578">
            <v>0</v>
          </cell>
          <cell r="R1578">
            <v>2981.53</v>
          </cell>
          <cell r="S1578">
            <v>52617.21</v>
          </cell>
          <cell r="T1578" t="str">
            <v>2018- -18CL010-95-21532-21-CAMP-BATI</v>
          </cell>
        </row>
        <row r="1579">
          <cell r="A1579" t="str">
            <v>22</v>
          </cell>
          <cell r="B1579" t="str">
            <v>D</v>
          </cell>
          <cell r="C1579" t="str">
            <v>R</v>
          </cell>
          <cell r="D1579" t="str">
            <v>I</v>
          </cell>
          <cell r="E1579" t="str">
            <v xml:space="preserve"> </v>
          </cell>
          <cell r="F1579" t="str">
            <v>18CL012</v>
          </cell>
          <cell r="G1579" t="str">
            <v>95</v>
          </cell>
          <cell r="H1579" t="str">
            <v>21318</v>
          </cell>
          <cell r="I1579" t="str">
            <v>21</v>
          </cell>
          <cell r="J1579" t="str">
            <v>AUBER</v>
          </cell>
          <cell r="K1579" t="str">
            <v>BATI</v>
          </cell>
          <cell r="L1579" t="str">
            <v>2018</v>
          </cell>
          <cell r="M1579">
            <v>133000</v>
          </cell>
          <cell r="N1579">
            <v>0</v>
          </cell>
          <cell r="O1579">
            <v>0</v>
          </cell>
          <cell r="P1579">
            <v>133000</v>
          </cell>
          <cell r="Q1579">
            <v>0</v>
          </cell>
          <cell r="R1579">
            <v>49973.5</v>
          </cell>
          <cell r="S1579">
            <v>5894.77</v>
          </cell>
          <cell r="T1579" t="str">
            <v>2018- -18CL012-95-21318-21-AUBER-BATI</v>
          </cell>
        </row>
        <row r="1580">
          <cell r="A1580" t="str">
            <v>22</v>
          </cell>
          <cell r="B1580" t="str">
            <v>D</v>
          </cell>
          <cell r="C1580" t="str">
            <v>R</v>
          </cell>
          <cell r="D1580" t="str">
            <v>I</v>
          </cell>
          <cell r="E1580" t="str">
            <v xml:space="preserve"> </v>
          </cell>
          <cell r="F1580" t="str">
            <v>18PMR001</v>
          </cell>
          <cell r="G1580" t="str">
            <v>95</v>
          </cell>
          <cell r="H1580" t="str">
            <v>21318</v>
          </cell>
          <cell r="I1580" t="str">
            <v>21</v>
          </cell>
          <cell r="J1580" t="str">
            <v>AUBER</v>
          </cell>
          <cell r="K1580" t="str">
            <v>BATI</v>
          </cell>
          <cell r="L1580" t="str">
            <v>2018</v>
          </cell>
          <cell r="M1580">
            <v>0</v>
          </cell>
          <cell r="N1580">
            <v>0</v>
          </cell>
          <cell r="O1580">
            <v>0</v>
          </cell>
          <cell r="P1580">
            <v>0</v>
          </cell>
          <cell r="Q1580">
            <v>0</v>
          </cell>
          <cell r="R1580">
            <v>3360.5</v>
          </cell>
          <cell r="S1580">
            <v>31291.5</v>
          </cell>
          <cell r="T1580" t="str">
            <v>2018- -18PMR001-95-21318-21-AUBER-BATI</v>
          </cell>
        </row>
        <row r="1581">
          <cell r="A1581" t="str">
            <v>23</v>
          </cell>
          <cell r="B1581" t="str">
            <v>D</v>
          </cell>
          <cell r="C1581" t="str">
            <v>R</v>
          </cell>
          <cell r="D1581" t="str">
            <v>I</v>
          </cell>
          <cell r="E1581" t="str">
            <v xml:space="preserve"> </v>
          </cell>
          <cell r="F1581" t="str">
            <v xml:space="preserve"> </v>
          </cell>
          <cell r="G1581" t="str">
            <v>822</v>
          </cell>
          <cell r="H1581" t="str">
            <v>2138</v>
          </cell>
          <cell r="I1581" t="str">
            <v>21</v>
          </cell>
          <cell r="J1581" t="str">
            <v xml:space="preserve"> </v>
          </cell>
          <cell r="K1581" t="str">
            <v>FINA</v>
          </cell>
          <cell r="L1581" t="str">
            <v>2014</v>
          </cell>
          <cell r="M1581">
            <v>0</v>
          </cell>
          <cell r="N1581">
            <v>0</v>
          </cell>
          <cell r="O1581">
            <v>90000</v>
          </cell>
          <cell r="P1581">
            <v>90000</v>
          </cell>
          <cell r="Q1581">
            <v>0</v>
          </cell>
          <cell r="R1581">
            <v>0</v>
          </cell>
          <cell r="S1581">
            <v>0</v>
          </cell>
          <cell r="T1581" t="str">
            <v>2018- - -822-2138-21- -FINA</v>
          </cell>
        </row>
        <row r="1582">
          <cell r="A1582" t="str">
            <v>23</v>
          </cell>
          <cell r="B1582" t="str">
            <v>D</v>
          </cell>
          <cell r="C1582" t="str">
            <v>R</v>
          </cell>
          <cell r="D1582" t="str">
            <v>I</v>
          </cell>
          <cell r="E1582" t="str">
            <v xml:space="preserve"> </v>
          </cell>
          <cell r="F1582" t="str">
            <v xml:space="preserve"> </v>
          </cell>
          <cell r="G1582" t="str">
            <v>822</v>
          </cell>
          <cell r="H1582" t="str">
            <v>2138</v>
          </cell>
          <cell r="I1582" t="str">
            <v>21</v>
          </cell>
          <cell r="J1582" t="str">
            <v xml:space="preserve"> </v>
          </cell>
          <cell r="K1582" t="str">
            <v>FINA</v>
          </cell>
          <cell r="L1582" t="str">
            <v>2015</v>
          </cell>
          <cell r="M1582">
            <v>0</v>
          </cell>
          <cell r="N1582">
            <v>0</v>
          </cell>
          <cell r="O1582">
            <v>90000</v>
          </cell>
          <cell r="P1582">
            <v>90000</v>
          </cell>
          <cell r="Q1582">
            <v>0</v>
          </cell>
          <cell r="R1582">
            <v>83300</v>
          </cell>
          <cell r="S1582">
            <v>0</v>
          </cell>
          <cell r="T1582" t="str">
            <v>2018- - -822-2138-21- -FINA</v>
          </cell>
        </row>
        <row r="1583">
          <cell r="A1583" t="str">
            <v>24</v>
          </cell>
          <cell r="B1583" t="str">
            <v>D</v>
          </cell>
          <cell r="C1583" t="str">
            <v>R</v>
          </cell>
          <cell r="D1583" t="str">
            <v>I</v>
          </cell>
          <cell r="E1583" t="str">
            <v xml:space="preserve"> </v>
          </cell>
          <cell r="F1583" t="str">
            <v xml:space="preserve"> </v>
          </cell>
          <cell r="G1583" t="str">
            <v>01</v>
          </cell>
          <cell r="H1583" t="str">
            <v>2132</v>
          </cell>
          <cell r="I1583" t="str">
            <v>21</v>
          </cell>
          <cell r="J1583" t="str">
            <v xml:space="preserve"> </v>
          </cell>
          <cell r="K1583" t="str">
            <v>FINA</v>
          </cell>
          <cell r="L1583" t="str">
            <v>2016</v>
          </cell>
          <cell r="M1583">
            <v>0</v>
          </cell>
          <cell r="N1583">
            <v>338952.72</v>
          </cell>
          <cell r="O1583">
            <v>0</v>
          </cell>
          <cell r="P1583">
            <v>338952.72</v>
          </cell>
          <cell r="Q1583">
            <v>0</v>
          </cell>
          <cell r="R1583">
            <v>0</v>
          </cell>
          <cell r="S1583">
            <v>0</v>
          </cell>
          <cell r="T1583" t="str">
            <v>2018- - -01-2132-21- -FINA</v>
          </cell>
        </row>
        <row r="1584">
          <cell r="A1584" t="str">
            <v>24</v>
          </cell>
          <cell r="B1584" t="str">
            <v>D</v>
          </cell>
          <cell r="C1584" t="str">
            <v>R</v>
          </cell>
          <cell r="D1584" t="str">
            <v>I</v>
          </cell>
          <cell r="E1584" t="str">
            <v xml:space="preserve"> </v>
          </cell>
          <cell r="F1584" t="str">
            <v xml:space="preserve"> </v>
          </cell>
          <cell r="G1584" t="str">
            <v>020</v>
          </cell>
          <cell r="H1584" t="str">
            <v>2132</v>
          </cell>
          <cell r="I1584" t="str">
            <v>21</v>
          </cell>
          <cell r="J1584" t="str">
            <v xml:space="preserve"> </v>
          </cell>
          <cell r="K1584" t="str">
            <v>FONC</v>
          </cell>
          <cell r="L1584" t="str">
            <v>2015</v>
          </cell>
          <cell r="M1584">
            <v>0</v>
          </cell>
          <cell r="N1584">
            <v>300000</v>
          </cell>
          <cell r="O1584">
            <v>0</v>
          </cell>
          <cell r="P1584">
            <v>300000</v>
          </cell>
          <cell r="Q1584">
            <v>0</v>
          </cell>
          <cell r="R1584">
            <v>139000</v>
          </cell>
          <cell r="S1584">
            <v>0</v>
          </cell>
          <cell r="T1584" t="str">
            <v>2018- - -020-2132-21- -FONC</v>
          </cell>
        </row>
        <row r="1585">
          <cell r="A1585" t="str">
            <v>24</v>
          </cell>
          <cell r="B1585" t="str">
            <v>D</v>
          </cell>
          <cell r="C1585" t="str">
            <v>R</v>
          </cell>
          <cell r="D1585" t="str">
            <v>I</v>
          </cell>
          <cell r="E1585" t="str">
            <v xml:space="preserve"> </v>
          </cell>
          <cell r="F1585" t="str">
            <v xml:space="preserve"> </v>
          </cell>
          <cell r="G1585" t="str">
            <v>020</v>
          </cell>
          <cell r="H1585" t="str">
            <v>2132</v>
          </cell>
          <cell r="I1585" t="str">
            <v>21</v>
          </cell>
          <cell r="J1585" t="str">
            <v xml:space="preserve"> </v>
          </cell>
          <cell r="K1585" t="str">
            <v>FONC</v>
          </cell>
          <cell r="L1585" t="str">
            <v>2016</v>
          </cell>
          <cell r="M1585">
            <v>0</v>
          </cell>
          <cell r="N1585">
            <v>122000</v>
          </cell>
          <cell r="O1585">
            <v>3200</v>
          </cell>
          <cell r="P1585">
            <v>125200</v>
          </cell>
          <cell r="Q1585">
            <v>0</v>
          </cell>
          <cell r="R1585">
            <v>0</v>
          </cell>
          <cell r="S1585">
            <v>0</v>
          </cell>
          <cell r="T1585" t="str">
            <v>2018- - -020-2132-21- -FONC</v>
          </cell>
        </row>
        <row r="1586">
          <cell r="A1586" t="str">
            <v>24</v>
          </cell>
          <cell r="B1586" t="str">
            <v>D</v>
          </cell>
          <cell r="C1586" t="str">
            <v>R</v>
          </cell>
          <cell r="D1586" t="str">
            <v>I</v>
          </cell>
          <cell r="E1586" t="str">
            <v xml:space="preserve"> </v>
          </cell>
          <cell r="F1586" t="str">
            <v xml:space="preserve"> </v>
          </cell>
          <cell r="G1586" t="str">
            <v>020</v>
          </cell>
          <cell r="H1586" t="str">
            <v>2132</v>
          </cell>
          <cell r="I1586" t="str">
            <v>21</v>
          </cell>
          <cell r="J1586" t="str">
            <v xml:space="preserve"> </v>
          </cell>
          <cell r="K1586" t="str">
            <v>FONC</v>
          </cell>
          <cell r="L1586" t="str">
            <v>2017</v>
          </cell>
          <cell r="M1586">
            <v>0</v>
          </cell>
          <cell r="N1586">
            <v>0</v>
          </cell>
          <cell r="O1586">
            <v>124250</v>
          </cell>
          <cell r="P1586">
            <v>124250</v>
          </cell>
          <cell r="Q1586">
            <v>0</v>
          </cell>
          <cell r="R1586">
            <v>121369.61</v>
          </cell>
          <cell r="S1586">
            <v>0</v>
          </cell>
          <cell r="T1586" t="str">
            <v>2018- - -020-2132-21- -FONC</v>
          </cell>
        </row>
        <row r="1587">
          <cell r="A1587" t="str">
            <v>24</v>
          </cell>
          <cell r="B1587" t="str">
            <v>D</v>
          </cell>
          <cell r="C1587" t="str">
            <v>R</v>
          </cell>
          <cell r="D1587" t="str">
            <v>I</v>
          </cell>
          <cell r="E1587" t="str">
            <v xml:space="preserve"> </v>
          </cell>
          <cell r="F1587" t="str">
            <v xml:space="preserve"> </v>
          </cell>
          <cell r="G1587" t="str">
            <v>90</v>
          </cell>
          <cell r="H1587" t="str">
            <v>2188</v>
          </cell>
          <cell r="I1587" t="str">
            <v>21</v>
          </cell>
          <cell r="J1587" t="str">
            <v xml:space="preserve"> </v>
          </cell>
          <cell r="K1587" t="str">
            <v>FONC</v>
          </cell>
          <cell r="L1587" t="str">
            <v>2018</v>
          </cell>
          <cell r="M1587">
            <v>10500</v>
          </cell>
          <cell r="N1587">
            <v>0</v>
          </cell>
          <cell r="O1587">
            <v>0</v>
          </cell>
          <cell r="P1587">
            <v>10500</v>
          </cell>
          <cell r="Q1587">
            <v>0</v>
          </cell>
          <cell r="R1587">
            <v>0</v>
          </cell>
          <cell r="S1587">
            <v>0</v>
          </cell>
          <cell r="T1587" t="str">
            <v>2018- - -90-2188-21- -FONC</v>
          </cell>
        </row>
        <row r="1588">
          <cell r="A1588" t="str">
            <v>24</v>
          </cell>
          <cell r="B1588" t="str">
            <v>D</v>
          </cell>
          <cell r="C1588" t="str">
            <v>R</v>
          </cell>
          <cell r="D1588" t="str">
            <v>I</v>
          </cell>
          <cell r="E1588" t="str">
            <v xml:space="preserve"> </v>
          </cell>
          <cell r="F1588" t="str">
            <v>18LO007</v>
          </cell>
          <cell r="G1588" t="str">
            <v>71</v>
          </cell>
          <cell r="H1588" t="str">
            <v>2132</v>
          </cell>
          <cell r="I1588" t="str">
            <v>21</v>
          </cell>
          <cell r="J1588" t="str">
            <v xml:space="preserve"> </v>
          </cell>
          <cell r="K1588" t="str">
            <v>BATI</v>
          </cell>
          <cell r="L1588" t="str">
            <v>2018</v>
          </cell>
          <cell r="M1588">
            <v>50000</v>
          </cell>
          <cell r="N1588">
            <v>-17000</v>
          </cell>
          <cell r="O1588">
            <v>0</v>
          </cell>
          <cell r="P1588">
            <v>33000</v>
          </cell>
          <cell r="Q1588">
            <v>0</v>
          </cell>
          <cell r="R1588">
            <v>16077.51</v>
          </cell>
          <cell r="S1588">
            <v>7046.03</v>
          </cell>
          <cell r="T1588" t="str">
            <v>2018- -18LO007-71-2132-21- -BATI</v>
          </cell>
        </row>
        <row r="1589">
          <cell r="A1589" t="str">
            <v>25</v>
          </cell>
          <cell r="B1589" t="str">
            <v>D</v>
          </cell>
          <cell r="C1589" t="str">
            <v>R</v>
          </cell>
          <cell r="D1589" t="str">
            <v>I</v>
          </cell>
          <cell r="E1589" t="str">
            <v xml:space="preserve"> </v>
          </cell>
          <cell r="F1589" t="str">
            <v xml:space="preserve"> </v>
          </cell>
          <cell r="G1589" t="str">
            <v>251</v>
          </cell>
          <cell r="H1589" t="str">
            <v>2188</v>
          </cell>
          <cell r="I1589" t="str">
            <v>21</v>
          </cell>
          <cell r="J1589" t="str">
            <v xml:space="preserve"> </v>
          </cell>
          <cell r="K1589" t="str">
            <v>BATI</v>
          </cell>
          <cell r="L1589" t="str">
            <v>2015</v>
          </cell>
          <cell r="M1589">
            <v>0</v>
          </cell>
          <cell r="N1589">
            <v>0</v>
          </cell>
          <cell r="O1589">
            <v>0</v>
          </cell>
          <cell r="P1589">
            <v>0</v>
          </cell>
          <cell r="Q1589">
            <v>0</v>
          </cell>
          <cell r="R1589">
            <v>4597.6099999999997</v>
          </cell>
          <cell r="S1589">
            <v>0</v>
          </cell>
          <cell r="T1589" t="str">
            <v>2018- - -251-2188-21- -BATI</v>
          </cell>
        </row>
        <row r="1590">
          <cell r="A1590" t="str">
            <v>25</v>
          </cell>
          <cell r="B1590" t="str">
            <v>D</v>
          </cell>
          <cell r="C1590" t="str">
            <v>R</v>
          </cell>
          <cell r="D1590" t="str">
            <v>I</v>
          </cell>
          <cell r="E1590" t="str">
            <v xml:space="preserve"> </v>
          </cell>
          <cell r="F1590" t="str">
            <v xml:space="preserve"> </v>
          </cell>
          <cell r="G1590" t="str">
            <v>251</v>
          </cell>
          <cell r="H1590" t="str">
            <v>2188</v>
          </cell>
          <cell r="I1590" t="str">
            <v>21</v>
          </cell>
          <cell r="J1590" t="str">
            <v xml:space="preserve"> </v>
          </cell>
          <cell r="K1590" t="str">
            <v>BATI</v>
          </cell>
          <cell r="L1590" t="str">
            <v>2016</v>
          </cell>
          <cell r="M1590">
            <v>0</v>
          </cell>
          <cell r="N1590">
            <v>0</v>
          </cell>
          <cell r="O1590">
            <v>18941.04</v>
          </cell>
          <cell r="P1590">
            <v>18941.04</v>
          </cell>
          <cell r="Q1590">
            <v>0</v>
          </cell>
          <cell r="R1590">
            <v>13918.39</v>
          </cell>
          <cell r="S1590">
            <v>0</v>
          </cell>
          <cell r="T1590" t="str">
            <v>2018- - -251-2188-21- -BATI</v>
          </cell>
        </row>
        <row r="1591">
          <cell r="A1591" t="str">
            <v>25</v>
          </cell>
          <cell r="B1591" t="str">
            <v>D</v>
          </cell>
          <cell r="C1591" t="str">
            <v>R</v>
          </cell>
          <cell r="D1591" t="str">
            <v>I</v>
          </cell>
          <cell r="E1591" t="str">
            <v xml:space="preserve"> </v>
          </cell>
          <cell r="F1591" t="str">
            <v xml:space="preserve"> </v>
          </cell>
          <cell r="G1591" t="str">
            <v>251</v>
          </cell>
          <cell r="H1591" t="str">
            <v>2188</v>
          </cell>
          <cell r="I1591" t="str">
            <v>21</v>
          </cell>
          <cell r="J1591" t="str">
            <v xml:space="preserve"> </v>
          </cell>
          <cell r="K1591" t="str">
            <v>BATI</v>
          </cell>
          <cell r="L1591" t="str">
            <v>2017</v>
          </cell>
          <cell r="M1591">
            <v>0</v>
          </cell>
          <cell r="N1591">
            <v>3000</v>
          </cell>
          <cell r="O1591">
            <v>4358.87</v>
          </cell>
          <cell r="P1591">
            <v>7358.87</v>
          </cell>
          <cell r="Q1591">
            <v>0</v>
          </cell>
          <cell r="R1591">
            <v>5503.04</v>
          </cell>
          <cell r="S1591">
            <v>0</v>
          </cell>
          <cell r="T1591" t="str">
            <v>2018- - -251-2188-21- -BATI</v>
          </cell>
        </row>
        <row r="1592">
          <cell r="A1592" t="str">
            <v>25</v>
          </cell>
          <cell r="B1592" t="str">
            <v>D</v>
          </cell>
          <cell r="C1592" t="str">
            <v>R</v>
          </cell>
          <cell r="D1592" t="str">
            <v>I</v>
          </cell>
          <cell r="E1592" t="str">
            <v xml:space="preserve"> </v>
          </cell>
          <cell r="F1592" t="str">
            <v xml:space="preserve"> </v>
          </cell>
          <cell r="G1592" t="str">
            <v>251</v>
          </cell>
          <cell r="H1592" t="str">
            <v>2188</v>
          </cell>
          <cell r="I1592" t="str">
            <v>21</v>
          </cell>
          <cell r="J1592" t="str">
            <v xml:space="preserve"> </v>
          </cell>
          <cell r="K1592" t="str">
            <v>BATI</v>
          </cell>
          <cell r="L1592" t="str">
            <v>2018</v>
          </cell>
          <cell r="M1592">
            <v>0</v>
          </cell>
          <cell r="N1592">
            <v>0</v>
          </cell>
          <cell r="O1592">
            <v>615</v>
          </cell>
          <cell r="P1592">
            <v>615</v>
          </cell>
          <cell r="Q1592">
            <v>0</v>
          </cell>
          <cell r="R1592">
            <v>0</v>
          </cell>
          <cell r="S1592">
            <v>615</v>
          </cell>
          <cell r="T1592" t="str">
            <v>2018- - -251-2188-21- -BATI</v>
          </cell>
        </row>
        <row r="1593">
          <cell r="A1593" t="str">
            <v>25</v>
          </cell>
          <cell r="B1593" t="str">
            <v>D</v>
          </cell>
          <cell r="C1593" t="str">
            <v>R</v>
          </cell>
          <cell r="D1593" t="str">
            <v>I</v>
          </cell>
          <cell r="E1593" t="str">
            <v xml:space="preserve"> </v>
          </cell>
          <cell r="F1593" t="str">
            <v xml:space="preserve"> </v>
          </cell>
          <cell r="G1593" t="str">
            <v>251</v>
          </cell>
          <cell r="H1593" t="str">
            <v>2188</v>
          </cell>
          <cell r="I1593" t="str">
            <v>21</v>
          </cell>
          <cell r="J1593" t="str">
            <v xml:space="preserve"> </v>
          </cell>
          <cell r="K1593" t="str">
            <v>FINA</v>
          </cell>
          <cell r="L1593" t="str">
            <v>2014</v>
          </cell>
          <cell r="M1593">
            <v>1100</v>
          </cell>
          <cell r="N1593">
            <v>0</v>
          </cell>
          <cell r="O1593">
            <v>0</v>
          </cell>
          <cell r="P1593">
            <v>1100</v>
          </cell>
          <cell r="Q1593">
            <v>0</v>
          </cell>
          <cell r="R1593">
            <v>0</v>
          </cell>
          <cell r="S1593">
            <v>0</v>
          </cell>
          <cell r="T1593" t="str">
            <v>2018- - -251-2188-21- -FINA</v>
          </cell>
        </row>
        <row r="1594">
          <cell r="A1594" t="str">
            <v>25</v>
          </cell>
          <cell r="B1594" t="str">
            <v>D</v>
          </cell>
          <cell r="C1594" t="str">
            <v>R</v>
          </cell>
          <cell r="D1594" t="str">
            <v>I</v>
          </cell>
          <cell r="E1594" t="str">
            <v xml:space="preserve"> </v>
          </cell>
          <cell r="F1594" t="str">
            <v xml:space="preserve"> </v>
          </cell>
          <cell r="G1594" t="str">
            <v>251</v>
          </cell>
          <cell r="H1594" t="str">
            <v>2188</v>
          </cell>
          <cell r="I1594" t="str">
            <v>21</v>
          </cell>
          <cell r="J1594" t="str">
            <v xml:space="preserve"> </v>
          </cell>
          <cell r="K1594" t="str">
            <v>FINA</v>
          </cell>
          <cell r="L1594" t="str">
            <v>2015</v>
          </cell>
          <cell r="M1594">
            <v>5000</v>
          </cell>
          <cell r="N1594">
            <v>23812.93</v>
          </cell>
          <cell r="O1594">
            <v>0</v>
          </cell>
          <cell r="P1594">
            <v>28812.93</v>
          </cell>
          <cell r="Q1594">
            <v>0</v>
          </cell>
          <cell r="R1594">
            <v>0</v>
          </cell>
          <cell r="S1594">
            <v>0</v>
          </cell>
          <cell r="T1594" t="str">
            <v>2018- - -251-2188-21- -FINA</v>
          </cell>
        </row>
        <row r="1595">
          <cell r="A1595" t="str">
            <v>25</v>
          </cell>
          <cell r="B1595" t="str">
            <v>D</v>
          </cell>
          <cell r="C1595" t="str">
            <v>R</v>
          </cell>
          <cell r="D1595" t="str">
            <v>I</v>
          </cell>
          <cell r="E1595" t="str">
            <v xml:space="preserve"> </v>
          </cell>
          <cell r="F1595" t="str">
            <v xml:space="preserve"> </v>
          </cell>
          <cell r="G1595" t="str">
            <v>251</v>
          </cell>
          <cell r="H1595" t="str">
            <v>2188</v>
          </cell>
          <cell r="I1595" t="str">
            <v>21</v>
          </cell>
          <cell r="J1595" t="str">
            <v>RESERVE</v>
          </cell>
          <cell r="K1595" t="str">
            <v>FINA</v>
          </cell>
          <cell r="L1595" t="str">
            <v>2018</v>
          </cell>
          <cell r="M1595">
            <v>5000</v>
          </cell>
          <cell r="N1595">
            <v>12994.68</v>
          </cell>
          <cell r="O1595">
            <v>0</v>
          </cell>
          <cell r="P1595">
            <v>17994.68</v>
          </cell>
          <cell r="Q1595">
            <v>0</v>
          </cell>
          <cell r="R1595">
            <v>0</v>
          </cell>
          <cell r="S1595">
            <v>0</v>
          </cell>
          <cell r="T1595" t="str">
            <v>2018- - -251-2188-21-RESERVE-FINA</v>
          </cell>
        </row>
        <row r="1596">
          <cell r="A1596" t="str">
            <v>25</v>
          </cell>
          <cell r="B1596" t="str">
            <v>D</v>
          </cell>
          <cell r="C1596" t="str">
            <v>R</v>
          </cell>
          <cell r="D1596" t="str">
            <v>I</v>
          </cell>
          <cell r="E1596" t="str">
            <v>BAT SCO</v>
          </cell>
          <cell r="F1596" t="str">
            <v>18SC001</v>
          </cell>
          <cell r="G1596" t="str">
            <v>251</v>
          </cell>
          <cell r="H1596" t="str">
            <v>2188</v>
          </cell>
          <cell r="I1596" t="str">
            <v>21</v>
          </cell>
          <cell r="J1596" t="str">
            <v xml:space="preserve"> </v>
          </cell>
          <cell r="K1596" t="str">
            <v>BATI</v>
          </cell>
          <cell r="L1596" t="str">
            <v>2018</v>
          </cell>
          <cell r="M1596">
            <v>16000</v>
          </cell>
          <cell r="N1596">
            <v>0</v>
          </cell>
          <cell r="O1596">
            <v>0</v>
          </cell>
          <cell r="P1596">
            <v>16000</v>
          </cell>
          <cell r="Q1596">
            <v>0</v>
          </cell>
          <cell r="R1596">
            <v>0</v>
          </cell>
          <cell r="S1596">
            <v>0</v>
          </cell>
          <cell r="T1596" t="str">
            <v>2018-BAT SCO-18SC001-251-2188-21- -BATI</v>
          </cell>
        </row>
        <row r="1597">
          <cell r="A1597" t="str">
            <v>28</v>
          </cell>
          <cell r="B1597" t="str">
            <v>D</v>
          </cell>
          <cell r="C1597" t="str">
            <v>R</v>
          </cell>
          <cell r="D1597" t="str">
            <v>I</v>
          </cell>
          <cell r="E1597" t="str">
            <v xml:space="preserve"> </v>
          </cell>
          <cell r="F1597" t="str">
            <v xml:space="preserve"> </v>
          </cell>
          <cell r="G1597" t="str">
            <v>64</v>
          </cell>
          <cell r="H1597" t="str">
            <v>2183</v>
          </cell>
          <cell r="I1597" t="str">
            <v>21</v>
          </cell>
          <cell r="J1597" t="str">
            <v xml:space="preserve"> </v>
          </cell>
          <cell r="K1597" t="str">
            <v>FINA</v>
          </cell>
          <cell r="L1597" t="str">
            <v>2016</v>
          </cell>
          <cell r="M1597">
            <v>20830</v>
          </cell>
          <cell r="N1597">
            <v>0</v>
          </cell>
          <cell r="O1597">
            <v>0</v>
          </cell>
          <cell r="P1597">
            <v>20830</v>
          </cell>
          <cell r="Q1597">
            <v>0</v>
          </cell>
          <cell r="R1597">
            <v>0</v>
          </cell>
          <cell r="S1597">
            <v>0</v>
          </cell>
          <cell r="T1597" t="str">
            <v>2018- - -64-2183-21- -FINA</v>
          </cell>
        </row>
        <row r="1598">
          <cell r="A1598" t="str">
            <v>28</v>
          </cell>
          <cell r="B1598" t="str">
            <v>D</v>
          </cell>
          <cell r="C1598" t="str">
            <v>R</v>
          </cell>
          <cell r="D1598" t="str">
            <v>I</v>
          </cell>
          <cell r="E1598" t="str">
            <v xml:space="preserve"> </v>
          </cell>
          <cell r="F1598" t="str">
            <v xml:space="preserve"> </v>
          </cell>
          <cell r="G1598" t="str">
            <v>64</v>
          </cell>
          <cell r="H1598" t="str">
            <v>2184</v>
          </cell>
          <cell r="I1598" t="str">
            <v>21</v>
          </cell>
          <cell r="J1598" t="str">
            <v>FARANDOLE</v>
          </cell>
          <cell r="K1598" t="str">
            <v>ACHA</v>
          </cell>
          <cell r="L1598" t="str">
            <v>2016</v>
          </cell>
          <cell r="M1598">
            <v>0</v>
          </cell>
          <cell r="N1598">
            <v>0</v>
          </cell>
          <cell r="O1598">
            <v>0</v>
          </cell>
          <cell r="P1598">
            <v>0</v>
          </cell>
          <cell r="Q1598">
            <v>0</v>
          </cell>
          <cell r="R1598">
            <v>464.26</v>
          </cell>
          <cell r="S1598">
            <v>0</v>
          </cell>
          <cell r="T1598" t="str">
            <v>2018- - -64-2184-21-FARANDOLE-ACHA</v>
          </cell>
        </row>
        <row r="1599">
          <cell r="A1599" t="str">
            <v>28</v>
          </cell>
          <cell r="B1599" t="str">
            <v>D</v>
          </cell>
          <cell r="C1599" t="str">
            <v>R</v>
          </cell>
          <cell r="D1599" t="str">
            <v>I</v>
          </cell>
          <cell r="E1599" t="str">
            <v xml:space="preserve"> </v>
          </cell>
          <cell r="F1599" t="str">
            <v xml:space="preserve"> </v>
          </cell>
          <cell r="G1599" t="str">
            <v>64</v>
          </cell>
          <cell r="H1599" t="str">
            <v>2184</v>
          </cell>
          <cell r="I1599" t="str">
            <v>21</v>
          </cell>
          <cell r="J1599" t="str">
            <v>POUSSINS</v>
          </cell>
          <cell r="K1599" t="str">
            <v>ACHA</v>
          </cell>
          <cell r="L1599" t="str">
            <v>2017</v>
          </cell>
          <cell r="M1599">
            <v>0</v>
          </cell>
          <cell r="N1599">
            <v>0</v>
          </cell>
          <cell r="O1599">
            <v>279.60000000000002</v>
          </cell>
          <cell r="P1599">
            <v>279.60000000000002</v>
          </cell>
          <cell r="Q1599">
            <v>0</v>
          </cell>
          <cell r="R1599">
            <v>0</v>
          </cell>
          <cell r="S1599">
            <v>0</v>
          </cell>
          <cell r="T1599" t="str">
            <v>2018- - -64-2184-21-POUSSINS-ACHA</v>
          </cell>
        </row>
        <row r="1600">
          <cell r="A1600" t="str">
            <v>28</v>
          </cell>
          <cell r="B1600" t="str">
            <v>D</v>
          </cell>
          <cell r="C1600" t="str">
            <v>R</v>
          </cell>
          <cell r="D1600" t="str">
            <v>I</v>
          </cell>
          <cell r="E1600" t="str">
            <v xml:space="preserve"> </v>
          </cell>
          <cell r="F1600" t="str">
            <v xml:space="preserve"> </v>
          </cell>
          <cell r="G1600" t="str">
            <v>64</v>
          </cell>
          <cell r="H1600" t="str">
            <v>2184</v>
          </cell>
          <cell r="I1600" t="str">
            <v>21</v>
          </cell>
          <cell r="J1600" t="str">
            <v>POUSSINS</v>
          </cell>
          <cell r="K1600" t="str">
            <v>ACHA</v>
          </cell>
          <cell r="L1600" t="str">
            <v>2018</v>
          </cell>
          <cell r="M1600">
            <v>0</v>
          </cell>
          <cell r="N1600">
            <v>0</v>
          </cell>
          <cell r="O1600">
            <v>279.60000000000002</v>
          </cell>
          <cell r="P1600">
            <v>279.60000000000002</v>
          </cell>
          <cell r="Q1600">
            <v>0</v>
          </cell>
          <cell r="R1600">
            <v>0</v>
          </cell>
          <cell r="S1600">
            <v>279.60000000000002</v>
          </cell>
          <cell r="T1600" t="str">
            <v>2018- - -64-2184-21-POUSSINS-ACHA</v>
          </cell>
        </row>
        <row r="1601">
          <cell r="A1601" t="str">
            <v>28</v>
          </cell>
          <cell r="B1601" t="str">
            <v>D</v>
          </cell>
          <cell r="C1601" t="str">
            <v>R</v>
          </cell>
          <cell r="D1601" t="str">
            <v>I</v>
          </cell>
          <cell r="E1601" t="str">
            <v xml:space="preserve"> </v>
          </cell>
          <cell r="F1601" t="str">
            <v xml:space="preserve"> </v>
          </cell>
          <cell r="G1601" t="str">
            <v>64</v>
          </cell>
          <cell r="H1601" t="str">
            <v>2188</v>
          </cell>
          <cell r="I1601" t="str">
            <v>21</v>
          </cell>
          <cell r="J1601" t="str">
            <v>CALIN</v>
          </cell>
          <cell r="K1601" t="str">
            <v>ACHA</v>
          </cell>
          <cell r="L1601" t="str">
            <v>2016</v>
          </cell>
          <cell r="M1601">
            <v>0</v>
          </cell>
          <cell r="N1601">
            <v>0</v>
          </cell>
          <cell r="O1601">
            <v>0</v>
          </cell>
          <cell r="P1601">
            <v>0</v>
          </cell>
          <cell r="Q1601">
            <v>0</v>
          </cell>
          <cell r="R1601">
            <v>880.6</v>
          </cell>
          <cell r="S1601">
            <v>0</v>
          </cell>
          <cell r="T1601" t="str">
            <v>2018- - -64-2188-21-CALIN-ACHA</v>
          </cell>
        </row>
        <row r="1602">
          <cell r="A1602" t="str">
            <v>28</v>
          </cell>
          <cell r="B1602" t="str">
            <v>D</v>
          </cell>
          <cell r="C1602" t="str">
            <v>R</v>
          </cell>
          <cell r="D1602" t="str">
            <v>I</v>
          </cell>
          <cell r="E1602" t="str">
            <v xml:space="preserve"> </v>
          </cell>
          <cell r="F1602" t="str">
            <v xml:space="preserve"> </v>
          </cell>
          <cell r="G1602" t="str">
            <v>64</v>
          </cell>
          <cell r="H1602" t="str">
            <v>2188</v>
          </cell>
          <cell r="I1602" t="str">
            <v>21</v>
          </cell>
          <cell r="J1602" t="str">
            <v>CASTOR</v>
          </cell>
          <cell r="K1602" t="str">
            <v>ACHA</v>
          </cell>
          <cell r="L1602" t="str">
            <v>2016</v>
          </cell>
          <cell r="M1602">
            <v>0</v>
          </cell>
          <cell r="N1602">
            <v>0</v>
          </cell>
          <cell r="O1602">
            <v>0</v>
          </cell>
          <cell r="P1602">
            <v>0</v>
          </cell>
          <cell r="Q1602">
            <v>0</v>
          </cell>
          <cell r="R1602">
            <v>699</v>
          </cell>
          <cell r="S1602">
            <v>0</v>
          </cell>
          <cell r="T1602" t="str">
            <v>2018- - -64-2188-21-CASTOR-ACHA</v>
          </cell>
        </row>
        <row r="1603">
          <cell r="A1603" t="str">
            <v>28</v>
          </cell>
          <cell r="B1603" t="str">
            <v>D</v>
          </cell>
          <cell r="C1603" t="str">
            <v>R</v>
          </cell>
          <cell r="D1603" t="str">
            <v>I</v>
          </cell>
          <cell r="E1603" t="str">
            <v xml:space="preserve"> </v>
          </cell>
          <cell r="F1603" t="str">
            <v xml:space="preserve"> </v>
          </cell>
          <cell r="G1603" t="str">
            <v>64</v>
          </cell>
          <cell r="H1603" t="str">
            <v>2188</v>
          </cell>
          <cell r="I1603" t="str">
            <v>21</v>
          </cell>
          <cell r="J1603" t="str">
            <v>CASTOR</v>
          </cell>
          <cell r="K1603" t="str">
            <v>ACHA</v>
          </cell>
          <cell r="L1603" t="str">
            <v>2017</v>
          </cell>
          <cell r="M1603">
            <v>0</v>
          </cell>
          <cell r="N1603">
            <v>0</v>
          </cell>
          <cell r="O1603">
            <v>70</v>
          </cell>
          <cell r="P1603">
            <v>70</v>
          </cell>
          <cell r="Q1603">
            <v>0</v>
          </cell>
          <cell r="R1603">
            <v>0</v>
          </cell>
          <cell r="S1603">
            <v>0</v>
          </cell>
          <cell r="T1603" t="str">
            <v>2018- - -64-2188-21-CASTOR-ACHA</v>
          </cell>
        </row>
        <row r="1604">
          <cell r="A1604" t="str">
            <v>28</v>
          </cell>
          <cell r="B1604" t="str">
            <v>D</v>
          </cell>
          <cell r="C1604" t="str">
            <v>R</v>
          </cell>
          <cell r="D1604" t="str">
            <v>I</v>
          </cell>
          <cell r="E1604" t="str">
            <v xml:space="preserve"> </v>
          </cell>
          <cell r="F1604" t="str">
            <v xml:space="preserve"> </v>
          </cell>
          <cell r="G1604" t="str">
            <v>64</v>
          </cell>
          <cell r="H1604" t="str">
            <v>2188</v>
          </cell>
          <cell r="I1604" t="str">
            <v>21</v>
          </cell>
          <cell r="J1604" t="str">
            <v>DIABLOTINS</v>
          </cell>
          <cell r="K1604" t="str">
            <v>ACHA</v>
          </cell>
          <cell r="L1604" t="str">
            <v>2016</v>
          </cell>
          <cell r="M1604">
            <v>0</v>
          </cell>
          <cell r="N1604">
            <v>0</v>
          </cell>
          <cell r="O1604">
            <v>0</v>
          </cell>
          <cell r="P1604">
            <v>0</v>
          </cell>
          <cell r="Q1604">
            <v>0</v>
          </cell>
          <cell r="R1604">
            <v>523.14</v>
          </cell>
          <cell r="S1604">
            <v>0</v>
          </cell>
          <cell r="T1604" t="str">
            <v>2018- - -64-2188-21-DIABLOTINS-ACHA</v>
          </cell>
        </row>
        <row r="1605">
          <cell r="A1605" t="str">
            <v>28</v>
          </cell>
          <cell r="B1605" t="str">
            <v>D</v>
          </cell>
          <cell r="C1605" t="str">
            <v>R</v>
          </cell>
          <cell r="D1605" t="str">
            <v>I</v>
          </cell>
          <cell r="E1605" t="str">
            <v xml:space="preserve"> </v>
          </cell>
          <cell r="F1605" t="str">
            <v xml:space="preserve"> </v>
          </cell>
          <cell r="G1605" t="str">
            <v>64</v>
          </cell>
          <cell r="H1605" t="str">
            <v>2188</v>
          </cell>
          <cell r="I1605" t="str">
            <v>21</v>
          </cell>
          <cell r="J1605" t="str">
            <v>FARANDOLE</v>
          </cell>
          <cell r="K1605" t="str">
            <v>ACHA</v>
          </cell>
          <cell r="L1605" t="str">
            <v>2017</v>
          </cell>
          <cell r="M1605">
            <v>0</v>
          </cell>
          <cell r="N1605">
            <v>0</v>
          </cell>
          <cell r="O1605">
            <v>64.02</v>
          </cell>
          <cell r="P1605">
            <v>64.02</v>
          </cell>
          <cell r="Q1605">
            <v>0</v>
          </cell>
          <cell r="R1605">
            <v>0</v>
          </cell>
          <cell r="S1605">
            <v>0</v>
          </cell>
          <cell r="T1605" t="str">
            <v>2018- - -64-2188-21-FARANDOLE-ACHA</v>
          </cell>
        </row>
        <row r="1606">
          <cell r="A1606" t="str">
            <v>28</v>
          </cell>
          <cell r="B1606" t="str">
            <v>D</v>
          </cell>
          <cell r="C1606" t="str">
            <v>R</v>
          </cell>
          <cell r="D1606" t="str">
            <v>I</v>
          </cell>
          <cell r="E1606" t="str">
            <v xml:space="preserve"> </v>
          </cell>
          <cell r="F1606" t="str">
            <v xml:space="preserve"> </v>
          </cell>
          <cell r="G1606" t="str">
            <v>64</v>
          </cell>
          <cell r="H1606" t="str">
            <v>2188</v>
          </cell>
          <cell r="I1606" t="str">
            <v>21</v>
          </cell>
          <cell r="J1606" t="str">
            <v>FARANDOLE</v>
          </cell>
          <cell r="K1606" t="str">
            <v>ACHA</v>
          </cell>
          <cell r="L1606" t="str">
            <v>2018</v>
          </cell>
          <cell r="M1606">
            <v>0</v>
          </cell>
          <cell r="N1606">
            <v>0</v>
          </cell>
          <cell r="O1606">
            <v>64.02</v>
          </cell>
          <cell r="P1606">
            <v>64.02</v>
          </cell>
          <cell r="Q1606">
            <v>0</v>
          </cell>
          <cell r="R1606">
            <v>0</v>
          </cell>
          <cell r="S1606">
            <v>64.02</v>
          </cell>
          <cell r="T1606" t="str">
            <v>2018- - -64-2188-21-FARANDOLE-ACHA</v>
          </cell>
        </row>
        <row r="1607">
          <cell r="A1607" t="str">
            <v>28</v>
          </cell>
          <cell r="B1607" t="str">
            <v>D</v>
          </cell>
          <cell r="C1607" t="str">
            <v>R</v>
          </cell>
          <cell r="D1607" t="str">
            <v>I</v>
          </cell>
          <cell r="E1607" t="str">
            <v xml:space="preserve"> </v>
          </cell>
          <cell r="F1607" t="str">
            <v xml:space="preserve"> </v>
          </cell>
          <cell r="G1607" t="str">
            <v>64</v>
          </cell>
          <cell r="H1607" t="str">
            <v>2188</v>
          </cell>
          <cell r="I1607" t="str">
            <v>21</v>
          </cell>
          <cell r="J1607" t="str">
            <v>LUTINS</v>
          </cell>
          <cell r="K1607" t="str">
            <v>ACHA</v>
          </cell>
          <cell r="L1607" t="str">
            <v>2016</v>
          </cell>
          <cell r="M1607">
            <v>0</v>
          </cell>
          <cell r="N1607">
            <v>0</v>
          </cell>
          <cell r="O1607">
            <v>0</v>
          </cell>
          <cell r="P1607">
            <v>0</v>
          </cell>
          <cell r="Q1607">
            <v>0</v>
          </cell>
          <cell r="R1607">
            <v>254.4</v>
          </cell>
          <cell r="S1607">
            <v>0</v>
          </cell>
          <cell r="T1607" t="str">
            <v>2018- - -64-2188-21-LUTINS-ACHA</v>
          </cell>
        </row>
        <row r="1608">
          <cell r="A1608" t="str">
            <v>28</v>
          </cell>
          <cell r="B1608" t="str">
            <v>D</v>
          </cell>
          <cell r="C1608" t="str">
            <v>R</v>
          </cell>
          <cell r="D1608" t="str">
            <v>I</v>
          </cell>
          <cell r="E1608" t="str">
            <v xml:space="preserve"> </v>
          </cell>
          <cell r="F1608" t="str">
            <v xml:space="preserve"> </v>
          </cell>
          <cell r="G1608" t="str">
            <v>64</v>
          </cell>
          <cell r="H1608" t="str">
            <v>2188</v>
          </cell>
          <cell r="I1608" t="str">
            <v>21</v>
          </cell>
          <cell r="J1608" t="str">
            <v>LUTINS</v>
          </cell>
          <cell r="K1608" t="str">
            <v>ACHA</v>
          </cell>
          <cell r="L1608" t="str">
            <v>2017</v>
          </cell>
          <cell r="M1608">
            <v>0</v>
          </cell>
          <cell r="N1608">
            <v>0</v>
          </cell>
          <cell r="O1608">
            <v>64.02</v>
          </cell>
          <cell r="P1608">
            <v>64.02</v>
          </cell>
          <cell r="Q1608">
            <v>0</v>
          </cell>
          <cell r="R1608">
            <v>0</v>
          </cell>
          <cell r="S1608">
            <v>0</v>
          </cell>
          <cell r="T1608" t="str">
            <v>2018- - -64-2188-21-LUTINS-ACHA</v>
          </cell>
        </row>
        <row r="1609">
          <cell r="A1609" t="str">
            <v>28</v>
          </cell>
          <cell r="B1609" t="str">
            <v>D</v>
          </cell>
          <cell r="C1609" t="str">
            <v>R</v>
          </cell>
          <cell r="D1609" t="str">
            <v>I</v>
          </cell>
          <cell r="E1609" t="str">
            <v xml:space="preserve"> </v>
          </cell>
          <cell r="F1609" t="str">
            <v xml:space="preserve"> </v>
          </cell>
          <cell r="G1609" t="str">
            <v>64</v>
          </cell>
          <cell r="H1609" t="str">
            <v>2188</v>
          </cell>
          <cell r="I1609" t="str">
            <v>21</v>
          </cell>
          <cell r="J1609" t="str">
            <v>LUTINS</v>
          </cell>
          <cell r="K1609" t="str">
            <v>ACHA</v>
          </cell>
          <cell r="L1609" t="str">
            <v>2018</v>
          </cell>
          <cell r="M1609">
            <v>0</v>
          </cell>
          <cell r="N1609">
            <v>0</v>
          </cell>
          <cell r="O1609">
            <v>64.02</v>
          </cell>
          <cell r="P1609">
            <v>64.02</v>
          </cell>
          <cell r="Q1609">
            <v>0</v>
          </cell>
          <cell r="R1609">
            <v>0</v>
          </cell>
          <cell r="S1609">
            <v>64.02</v>
          </cell>
          <cell r="T1609" t="str">
            <v>2018- - -64-2188-21-LUTINS-ACHA</v>
          </cell>
        </row>
        <row r="1610">
          <cell r="A1610" t="str">
            <v>28</v>
          </cell>
          <cell r="B1610" t="str">
            <v>D</v>
          </cell>
          <cell r="C1610" t="str">
            <v>R</v>
          </cell>
          <cell r="D1610" t="str">
            <v>I</v>
          </cell>
          <cell r="E1610" t="str">
            <v xml:space="preserve"> </v>
          </cell>
          <cell r="F1610" t="str">
            <v xml:space="preserve"> </v>
          </cell>
          <cell r="G1610" t="str">
            <v>64</v>
          </cell>
          <cell r="H1610" t="str">
            <v>2188</v>
          </cell>
          <cell r="I1610" t="str">
            <v>21</v>
          </cell>
          <cell r="J1610" t="str">
            <v>POUSSINS</v>
          </cell>
          <cell r="K1610" t="str">
            <v>ACHA</v>
          </cell>
          <cell r="L1610" t="str">
            <v>2016</v>
          </cell>
          <cell r="M1610">
            <v>0</v>
          </cell>
          <cell r="N1610">
            <v>0</v>
          </cell>
          <cell r="O1610">
            <v>0</v>
          </cell>
          <cell r="P1610">
            <v>0</v>
          </cell>
          <cell r="Q1610">
            <v>0</v>
          </cell>
          <cell r="R1610">
            <v>187.6</v>
          </cell>
          <cell r="S1610">
            <v>0</v>
          </cell>
          <cell r="T1610" t="str">
            <v>2018- - -64-2188-21-POUSSINS-ACHA</v>
          </cell>
        </row>
        <row r="1611">
          <cell r="A1611" t="str">
            <v>28</v>
          </cell>
          <cell r="B1611" t="str">
            <v>D</v>
          </cell>
          <cell r="C1611" t="str">
            <v>R</v>
          </cell>
          <cell r="D1611" t="str">
            <v>I</v>
          </cell>
          <cell r="E1611" t="str">
            <v xml:space="preserve"> </v>
          </cell>
          <cell r="F1611" t="str">
            <v xml:space="preserve"> </v>
          </cell>
          <cell r="G1611" t="str">
            <v>64</v>
          </cell>
          <cell r="H1611" t="str">
            <v>2188</v>
          </cell>
          <cell r="I1611" t="str">
            <v>21</v>
          </cell>
          <cell r="J1611" t="str">
            <v>POUSSINS</v>
          </cell>
          <cell r="K1611" t="str">
            <v>ACHA</v>
          </cell>
          <cell r="L1611" t="str">
            <v>2017</v>
          </cell>
          <cell r="M1611">
            <v>0</v>
          </cell>
          <cell r="N1611">
            <v>0</v>
          </cell>
          <cell r="O1611">
            <v>1316</v>
          </cell>
          <cell r="P1611">
            <v>1316</v>
          </cell>
          <cell r="Q1611">
            <v>0</v>
          </cell>
          <cell r="R1611">
            <v>0</v>
          </cell>
          <cell r="S1611">
            <v>0</v>
          </cell>
          <cell r="T1611" t="str">
            <v>2018- - -64-2188-21-POUSSINS-ACHA</v>
          </cell>
        </row>
        <row r="1612">
          <cell r="A1612" t="str">
            <v>28</v>
          </cell>
          <cell r="B1612" t="str">
            <v>D</v>
          </cell>
          <cell r="C1612" t="str">
            <v>R</v>
          </cell>
          <cell r="D1612" t="str">
            <v>I</v>
          </cell>
          <cell r="E1612" t="str">
            <v xml:space="preserve"> </v>
          </cell>
          <cell r="F1612" t="str">
            <v xml:space="preserve"> </v>
          </cell>
          <cell r="G1612" t="str">
            <v>64</v>
          </cell>
          <cell r="H1612" t="str">
            <v>2188</v>
          </cell>
          <cell r="I1612" t="str">
            <v>21</v>
          </cell>
          <cell r="J1612" t="str">
            <v>POUSSINS</v>
          </cell>
          <cell r="K1612" t="str">
            <v>ACHA</v>
          </cell>
          <cell r="L1612" t="str">
            <v>2018</v>
          </cell>
          <cell r="M1612">
            <v>0</v>
          </cell>
          <cell r="N1612">
            <v>0</v>
          </cell>
          <cell r="O1612">
            <v>1316</v>
          </cell>
          <cell r="P1612">
            <v>1316</v>
          </cell>
          <cell r="Q1612">
            <v>0</v>
          </cell>
          <cell r="R1612">
            <v>0</v>
          </cell>
          <cell r="S1612">
            <v>1316</v>
          </cell>
          <cell r="T1612" t="str">
            <v>2018- - -64-2188-21-POUSSINS-ACHA</v>
          </cell>
        </row>
        <row r="1613">
          <cell r="A1613" t="str">
            <v>28</v>
          </cell>
          <cell r="B1613" t="str">
            <v>D</v>
          </cell>
          <cell r="C1613" t="str">
            <v>R</v>
          </cell>
          <cell r="D1613" t="str">
            <v>I</v>
          </cell>
          <cell r="E1613" t="str">
            <v xml:space="preserve"> </v>
          </cell>
          <cell r="F1613" t="str">
            <v xml:space="preserve"> </v>
          </cell>
          <cell r="G1613" t="str">
            <v>64</v>
          </cell>
          <cell r="H1613" t="str">
            <v>2188</v>
          </cell>
          <cell r="I1613" t="str">
            <v>21</v>
          </cell>
          <cell r="J1613" t="str">
            <v>RONDE</v>
          </cell>
          <cell r="K1613" t="str">
            <v>ACHA</v>
          </cell>
          <cell r="L1613" t="str">
            <v>2016</v>
          </cell>
          <cell r="M1613">
            <v>0</v>
          </cell>
          <cell r="N1613">
            <v>0</v>
          </cell>
          <cell r="O1613">
            <v>0</v>
          </cell>
          <cell r="P1613">
            <v>0</v>
          </cell>
          <cell r="Q1613">
            <v>0</v>
          </cell>
          <cell r="R1613">
            <v>1317.53</v>
          </cell>
          <cell r="S1613">
            <v>0</v>
          </cell>
          <cell r="T1613" t="str">
            <v>2018- - -64-2188-21-RONDE-ACHA</v>
          </cell>
        </row>
        <row r="1614">
          <cell r="A1614" t="str">
            <v>28</v>
          </cell>
          <cell r="B1614" t="str">
            <v>D</v>
          </cell>
          <cell r="C1614" t="str">
            <v>R</v>
          </cell>
          <cell r="D1614" t="str">
            <v>I</v>
          </cell>
          <cell r="E1614" t="str">
            <v xml:space="preserve"> </v>
          </cell>
          <cell r="F1614" t="str">
            <v xml:space="preserve"> </v>
          </cell>
          <cell r="G1614" t="str">
            <v>64</v>
          </cell>
          <cell r="H1614" t="str">
            <v>2188</v>
          </cell>
          <cell r="I1614" t="str">
            <v>21</v>
          </cell>
          <cell r="J1614" t="str">
            <v xml:space="preserve"> </v>
          </cell>
          <cell r="K1614" t="str">
            <v>FINA</v>
          </cell>
          <cell r="L1614" t="str">
            <v>2016</v>
          </cell>
          <cell r="M1614">
            <v>0</v>
          </cell>
          <cell r="N1614">
            <v>14560.06</v>
          </cell>
          <cell r="O1614">
            <v>0</v>
          </cell>
          <cell r="P1614">
            <v>14560.06</v>
          </cell>
          <cell r="Q1614">
            <v>0</v>
          </cell>
          <cell r="R1614">
            <v>0</v>
          </cell>
          <cell r="S1614">
            <v>0</v>
          </cell>
          <cell r="T1614" t="str">
            <v>2018- - -64-2188-21- -FINA</v>
          </cell>
        </row>
        <row r="1615">
          <cell r="A1615" t="str">
            <v>28</v>
          </cell>
          <cell r="B1615" t="str">
            <v>D</v>
          </cell>
          <cell r="C1615" t="str">
            <v>R</v>
          </cell>
          <cell r="D1615" t="str">
            <v>I</v>
          </cell>
          <cell r="E1615" t="str">
            <v xml:space="preserve"> </v>
          </cell>
          <cell r="F1615" t="str">
            <v>15AC003</v>
          </cell>
          <cell r="G1615" t="str">
            <v>64</v>
          </cell>
          <cell r="H1615" t="str">
            <v>2145</v>
          </cell>
          <cell r="I1615" t="str">
            <v>21</v>
          </cell>
          <cell r="J1615" t="str">
            <v>CALIN</v>
          </cell>
          <cell r="K1615" t="str">
            <v>BATI</v>
          </cell>
          <cell r="L1615" t="str">
            <v>2016</v>
          </cell>
          <cell r="M1615">
            <v>0</v>
          </cell>
          <cell r="N1615">
            <v>0</v>
          </cell>
          <cell r="O1615">
            <v>3185.69</v>
          </cell>
          <cell r="P1615">
            <v>3185.69</v>
          </cell>
          <cell r="Q1615">
            <v>0</v>
          </cell>
          <cell r="R1615">
            <v>3141.22</v>
          </cell>
          <cell r="S1615">
            <v>0</v>
          </cell>
          <cell r="T1615" t="str">
            <v>2018- -15AC003-64-2145-21-CALIN-BATI</v>
          </cell>
        </row>
        <row r="1616">
          <cell r="A1616" t="str">
            <v>28</v>
          </cell>
          <cell r="B1616" t="str">
            <v>D</v>
          </cell>
          <cell r="C1616" t="str">
            <v>R</v>
          </cell>
          <cell r="D1616" t="str">
            <v>I</v>
          </cell>
          <cell r="E1616" t="str">
            <v xml:space="preserve"> </v>
          </cell>
          <cell r="F1616" t="str">
            <v>15AI005</v>
          </cell>
          <cell r="G1616" t="str">
            <v>64</v>
          </cell>
          <cell r="H1616" t="str">
            <v>2188</v>
          </cell>
          <cell r="I1616" t="str">
            <v>21</v>
          </cell>
          <cell r="J1616" t="str">
            <v>CALIN</v>
          </cell>
          <cell r="K1616" t="str">
            <v>BATI</v>
          </cell>
          <cell r="L1616" t="str">
            <v>2016</v>
          </cell>
          <cell r="M1616">
            <v>0</v>
          </cell>
          <cell r="N1616">
            <v>0</v>
          </cell>
          <cell r="O1616">
            <v>54.1</v>
          </cell>
          <cell r="P1616">
            <v>54.1</v>
          </cell>
          <cell r="Q1616">
            <v>0</v>
          </cell>
          <cell r="R1616">
            <v>54.1</v>
          </cell>
          <cell r="S1616">
            <v>0</v>
          </cell>
          <cell r="T1616" t="str">
            <v>2018- -15AI005-64-2188-21-CALIN-BATI</v>
          </cell>
        </row>
        <row r="1617">
          <cell r="A1617" t="str">
            <v>28</v>
          </cell>
          <cell r="B1617" t="str">
            <v>D</v>
          </cell>
          <cell r="C1617" t="str">
            <v>R</v>
          </cell>
          <cell r="D1617" t="str">
            <v>I</v>
          </cell>
          <cell r="E1617" t="str">
            <v xml:space="preserve"> </v>
          </cell>
          <cell r="F1617" t="str">
            <v>15AI005</v>
          </cell>
          <cell r="G1617" t="str">
            <v>64</v>
          </cell>
          <cell r="H1617" t="str">
            <v>2188</v>
          </cell>
          <cell r="I1617" t="str">
            <v>21</v>
          </cell>
          <cell r="J1617" t="str">
            <v>DIABLOTINS</v>
          </cell>
          <cell r="K1617" t="str">
            <v>BATI</v>
          </cell>
          <cell r="L1617" t="str">
            <v>2015</v>
          </cell>
          <cell r="M1617">
            <v>0</v>
          </cell>
          <cell r="N1617">
            <v>0</v>
          </cell>
          <cell r="O1617">
            <v>0</v>
          </cell>
          <cell r="P1617">
            <v>0</v>
          </cell>
          <cell r="Q1617">
            <v>0</v>
          </cell>
          <cell r="R1617">
            <v>100.68</v>
          </cell>
          <cell r="S1617">
            <v>0</v>
          </cell>
          <cell r="T1617" t="str">
            <v>2018- -15AI005-64-2188-21-DIABLOTINS-BATI</v>
          </cell>
        </row>
        <row r="1618">
          <cell r="A1618" t="str">
            <v>28</v>
          </cell>
          <cell r="B1618" t="str">
            <v>D</v>
          </cell>
          <cell r="C1618" t="str">
            <v>R</v>
          </cell>
          <cell r="D1618" t="str">
            <v>I</v>
          </cell>
          <cell r="E1618" t="str">
            <v xml:space="preserve"> </v>
          </cell>
          <cell r="F1618" t="str">
            <v>15AI005</v>
          </cell>
          <cell r="G1618" t="str">
            <v>64</v>
          </cell>
          <cell r="H1618" t="str">
            <v>2188</v>
          </cell>
          <cell r="I1618" t="str">
            <v>21</v>
          </cell>
          <cell r="J1618" t="str">
            <v>DIABLOTINS</v>
          </cell>
          <cell r="K1618" t="str">
            <v>BATI</v>
          </cell>
          <cell r="L1618" t="str">
            <v>2016</v>
          </cell>
          <cell r="M1618">
            <v>0</v>
          </cell>
          <cell r="N1618">
            <v>0</v>
          </cell>
          <cell r="O1618">
            <v>91.92</v>
          </cell>
          <cell r="P1618">
            <v>91.92</v>
          </cell>
          <cell r="Q1618">
            <v>0</v>
          </cell>
          <cell r="R1618">
            <v>0</v>
          </cell>
          <cell r="S1618">
            <v>0</v>
          </cell>
          <cell r="T1618" t="str">
            <v>2018- -15AI005-64-2188-21-DIABLOTINS-BATI</v>
          </cell>
        </row>
        <row r="1619">
          <cell r="A1619" t="str">
            <v>28</v>
          </cell>
          <cell r="B1619" t="str">
            <v>D</v>
          </cell>
          <cell r="C1619" t="str">
            <v>R</v>
          </cell>
          <cell r="D1619" t="str">
            <v>I</v>
          </cell>
          <cell r="E1619" t="str">
            <v xml:space="preserve"> </v>
          </cell>
          <cell r="F1619" t="str">
            <v>15AI005</v>
          </cell>
          <cell r="G1619" t="str">
            <v>64</v>
          </cell>
          <cell r="H1619" t="str">
            <v>2188</v>
          </cell>
          <cell r="I1619" t="str">
            <v>21</v>
          </cell>
          <cell r="J1619" t="str">
            <v>DIABLOTINS</v>
          </cell>
          <cell r="K1619" t="str">
            <v>BATI</v>
          </cell>
          <cell r="L1619" t="str">
            <v>2017</v>
          </cell>
          <cell r="M1619">
            <v>0</v>
          </cell>
          <cell r="N1619">
            <v>0</v>
          </cell>
          <cell r="O1619">
            <v>91.92</v>
          </cell>
          <cell r="P1619">
            <v>91.92</v>
          </cell>
          <cell r="Q1619">
            <v>0</v>
          </cell>
          <cell r="R1619">
            <v>0</v>
          </cell>
          <cell r="S1619">
            <v>0</v>
          </cell>
          <cell r="T1619" t="str">
            <v>2018- -15AI005-64-2188-21-DIABLOTINS-BATI</v>
          </cell>
        </row>
        <row r="1620">
          <cell r="A1620" t="str">
            <v>28</v>
          </cell>
          <cell r="B1620" t="str">
            <v>D</v>
          </cell>
          <cell r="C1620" t="str">
            <v>R</v>
          </cell>
          <cell r="D1620" t="str">
            <v>I</v>
          </cell>
          <cell r="E1620" t="str">
            <v xml:space="preserve"> </v>
          </cell>
          <cell r="F1620" t="str">
            <v>15EE004</v>
          </cell>
          <cell r="G1620" t="str">
            <v>64</v>
          </cell>
          <cell r="H1620" t="str">
            <v>2184</v>
          </cell>
          <cell r="I1620" t="str">
            <v>21</v>
          </cell>
          <cell r="J1620" t="str">
            <v>CALIN</v>
          </cell>
          <cell r="K1620" t="str">
            <v>ACHA</v>
          </cell>
          <cell r="L1620" t="str">
            <v>2015</v>
          </cell>
          <cell r="M1620">
            <v>250</v>
          </cell>
          <cell r="N1620">
            <v>0</v>
          </cell>
          <cell r="O1620">
            <v>0</v>
          </cell>
          <cell r="P1620">
            <v>250</v>
          </cell>
          <cell r="Q1620">
            <v>0</v>
          </cell>
          <cell r="R1620">
            <v>223.52</v>
          </cell>
          <cell r="S1620">
            <v>0</v>
          </cell>
          <cell r="T1620" t="str">
            <v>2018- -15EE004-64-2184-21-CALIN-ACHA</v>
          </cell>
        </row>
        <row r="1621">
          <cell r="A1621" t="str">
            <v>28</v>
          </cell>
          <cell r="B1621" t="str">
            <v>D</v>
          </cell>
          <cell r="C1621" t="str">
            <v>R</v>
          </cell>
          <cell r="D1621" t="str">
            <v>I</v>
          </cell>
          <cell r="E1621" t="str">
            <v xml:space="preserve"> </v>
          </cell>
          <cell r="F1621" t="str">
            <v>15EE004</v>
          </cell>
          <cell r="G1621" t="str">
            <v>64</v>
          </cell>
          <cell r="H1621" t="str">
            <v>2184</v>
          </cell>
          <cell r="I1621" t="str">
            <v>21</v>
          </cell>
          <cell r="J1621" t="str">
            <v>FARANDOLE</v>
          </cell>
          <cell r="K1621" t="str">
            <v>ACHA</v>
          </cell>
          <cell r="L1621" t="str">
            <v>2015</v>
          </cell>
          <cell r="M1621">
            <v>810</v>
          </cell>
          <cell r="N1621">
            <v>0</v>
          </cell>
          <cell r="O1621">
            <v>0</v>
          </cell>
          <cell r="P1621">
            <v>810</v>
          </cell>
          <cell r="Q1621">
            <v>0</v>
          </cell>
          <cell r="R1621">
            <v>640.70000000000005</v>
          </cell>
          <cell r="S1621">
            <v>0</v>
          </cell>
          <cell r="T1621" t="str">
            <v>2018- -15EE004-64-2184-21-FARANDOLE-ACHA</v>
          </cell>
        </row>
        <row r="1622">
          <cell r="A1622" t="str">
            <v>28</v>
          </cell>
          <cell r="B1622" t="str">
            <v>D</v>
          </cell>
          <cell r="C1622" t="str">
            <v>R</v>
          </cell>
          <cell r="D1622" t="str">
            <v>I</v>
          </cell>
          <cell r="E1622" t="str">
            <v xml:space="preserve"> </v>
          </cell>
          <cell r="F1622" t="str">
            <v>15EE004</v>
          </cell>
          <cell r="G1622" t="str">
            <v>64</v>
          </cell>
          <cell r="H1622" t="str">
            <v>2184</v>
          </cell>
          <cell r="I1622" t="str">
            <v>21</v>
          </cell>
          <cell r="J1622" t="str">
            <v>POUSSINS</v>
          </cell>
          <cell r="K1622" t="str">
            <v>ACHA</v>
          </cell>
          <cell r="L1622" t="str">
            <v>2015</v>
          </cell>
          <cell r="M1622">
            <v>1400</v>
          </cell>
          <cell r="N1622">
            <v>0</v>
          </cell>
          <cell r="O1622">
            <v>0</v>
          </cell>
          <cell r="P1622">
            <v>1400</v>
          </cell>
          <cell r="Q1622">
            <v>0</v>
          </cell>
          <cell r="R1622">
            <v>820.78</v>
          </cell>
          <cell r="S1622">
            <v>0</v>
          </cell>
          <cell r="T1622" t="str">
            <v>2018- -15EE004-64-2184-21-POUSSINS-ACHA</v>
          </cell>
        </row>
        <row r="1623">
          <cell r="A1623" t="str">
            <v>28</v>
          </cell>
          <cell r="B1623" t="str">
            <v>D</v>
          </cell>
          <cell r="C1623" t="str">
            <v>R</v>
          </cell>
          <cell r="D1623" t="str">
            <v>I</v>
          </cell>
          <cell r="E1623" t="str">
            <v xml:space="preserve"> </v>
          </cell>
          <cell r="F1623" t="str">
            <v>15EE004</v>
          </cell>
          <cell r="G1623" t="str">
            <v>64</v>
          </cell>
          <cell r="H1623" t="str">
            <v>2184</v>
          </cell>
          <cell r="I1623" t="str">
            <v>21</v>
          </cell>
          <cell r="J1623" t="str">
            <v>RAM</v>
          </cell>
          <cell r="K1623" t="str">
            <v>ACHA</v>
          </cell>
          <cell r="L1623" t="str">
            <v>2015</v>
          </cell>
          <cell r="M1623">
            <v>330</v>
          </cell>
          <cell r="N1623">
            <v>0</v>
          </cell>
          <cell r="O1623">
            <v>0</v>
          </cell>
          <cell r="P1623">
            <v>330</v>
          </cell>
          <cell r="Q1623">
            <v>0</v>
          </cell>
          <cell r="R1623">
            <v>243.91</v>
          </cell>
          <cell r="S1623">
            <v>0</v>
          </cell>
          <cell r="T1623" t="str">
            <v>2018- -15EE004-64-2184-21-RAM-ACHA</v>
          </cell>
        </row>
        <row r="1624">
          <cell r="A1624" t="str">
            <v>28</v>
          </cell>
          <cell r="B1624" t="str">
            <v>D</v>
          </cell>
          <cell r="C1624" t="str">
            <v>R</v>
          </cell>
          <cell r="D1624" t="str">
            <v>I</v>
          </cell>
          <cell r="E1624" t="str">
            <v xml:space="preserve"> </v>
          </cell>
          <cell r="F1624" t="str">
            <v>15EE004</v>
          </cell>
          <cell r="G1624" t="str">
            <v>64</v>
          </cell>
          <cell r="H1624" t="str">
            <v>2188</v>
          </cell>
          <cell r="I1624" t="str">
            <v>21</v>
          </cell>
          <cell r="J1624" t="str">
            <v>CALIN</v>
          </cell>
          <cell r="K1624" t="str">
            <v>ACHA</v>
          </cell>
          <cell r="L1624" t="str">
            <v>2015</v>
          </cell>
          <cell r="M1624">
            <v>3040</v>
          </cell>
          <cell r="N1624">
            <v>0</v>
          </cell>
          <cell r="O1624">
            <v>0</v>
          </cell>
          <cell r="P1624">
            <v>3040</v>
          </cell>
          <cell r="Q1624">
            <v>0</v>
          </cell>
          <cell r="R1624">
            <v>1011.97</v>
          </cell>
          <cell r="S1624">
            <v>0</v>
          </cell>
          <cell r="T1624" t="str">
            <v>2018- -15EE004-64-2188-21-CALIN-ACHA</v>
          </cell>
        </row>
        <row r="1625">
          <cell r="A1625" t="str">
            <v>28</v>
          </cell>
          <cell r="B1625" t="str">
            <v>D</v>
          </cell>
          <cell r="C1625" t="str">
            <v>R</v>
          </cell>
          <cell r="D1625" t="str">
            <v>I</v>
          </cell>
          <cell r="E1625" t="str">
            <v xml:space="preserve"> </v>
          </cell>
          <cell r="F1625" t="str">
            <v>15EE004</v>
          </cell>
          <cell r="G1625" t="str">
            <v>64</v>
          </cell>
          <cell r="H1625" t="str">
            <v>2188</v>
          </cell>
          <cell r="I1625" t="str">
            <v>21</v>
          </cell>
          <cell r="J1625" t="str">
            <v>CASTOR</v>
          </cell>
          <cell r="K1625" t="str">
            <v>ACHA</v>
          </cell>
          <cell r="L1625" t="str">
            <v>2015</v>
          </cell>
          <cell r="M1625">
            <v>2000</v>
          </cell>
          <cell r="N1625">
            <v>0</v>
          </cell>
          <cell r="O1625">
            <v>0</v>
          </cell>
          <cell r="P1625">
            <v>2000</v>
          </cell>
          <cell r="Q1625">
            <v>0</v>
          </cell>
          <cell r="R1625">
            <v>111.9</v>
          </cell>
          <cell r="S1625">
            <v>0</v>
          </cell>
          <cell r="T1625" t="str">
            <v>2018- -15EE004-64-2188-21-CASTOR-ACHA</v>
          </cell>
        </row>
        <row r="1626">
          <cell r="A1626" t="str">
            <v>28</v>
          </cell>
          <cell r="B1626" t="str">
            <v>D</v>
          </cell>
          <cell r="C1626" t="str">
            <v>R</v>
          </cell>
          <cell r="D1626" t="str">
            <v>I</v>
          </cell>
          <cell r="E1626" t="str">
            <v xml:space="preserve"> </v>
          </cell>
          <cell r="F1626" t="str">
            <v>15EE004</v>
          </cell>
          <cell r="G1626" t="str">
            <v>64</v>
          </cell>
          <cell r="H1626" t="str">
            <v>2188</v>
          </cell>
          <cell r="I1626" t="str">
            <v>21</v>
          </cell>
          <cell r="J1626" t="str">
            <v>COMMUNPE</v>
          </cell>
          <cell r="K1626" t="str">
            <v>ACHA</v>
          </cell>
          <cell r="L1626" t="str">
            <v>2015</v>
          </cell>
          <cell r="M1626">
            <v>140</v>
          </cell>
          <cell r="N1626">
            <v>0</v>
          </cell>
          <cell r="O1626">
            <v>0</v>
          </cell>
          <cell r="P1626">
            <v>140</v>
          </cell>
          <cell r="Q1626">
            <v>0</v>
          </cell>
          <cell r="R1626">
            <v>146.5</v>
          </cell>
          <cell r="S1626">
            <v>0</v>
          </cell>
          <cell r="T1626" t="str">
            <v>2018- -15EE004-64-2188-21-COMMUNPE-ACHA</v>
          </cell>
        </row>
        <row r="1627">
          <cell r="A1627" t="str">
            <v>28</v>
          </cell>
          <cell r="B1627" t="str">
            <v>D</v>
          </cell>
          <cell r="C1627" t="str">
            <v>R</v>
          </cell>
          <cell r="D1627" t="str">
            <v>I</v>
          </cell>
          <cell r="E1627" t="str">
            <v xml:space="preserve"> </v>
          </cell>
          <cell r="F1627" t="str">
            <v>15EE004</v>
          </cell>
          <cell r="G1627" t="str">
            <v>64</v>
          </cell>
          <cell r="H1627" t="str">
            <v>2188</v>
          </cell>
          <cell r="I1627" t="str">
            <v>21</v>
          </cell>
          <cell r="J1627" t="str">
            <v>DIABLOTINS</v>
          </cell>
          <cell r="K1627" t="str">
            <v>ACHA</v>
          </cell>
          <cell r="L1627" t="str">
            <v>2015</v>
          </cell>
          <cell r="M1627">
            <v>2350</v>
          </cell>
          <cell r="N1627">
            <v>0</v>
          </cell>
          <cell r="O1627">
            <v>0</v>
          </cell>
          <cell r="P1627">
            <v>2350</v>
          </cell>
          <cell r="Q1627">
            <v>0</v>
          </cell>
          <cell r="R1627">
            <v>661.17</v>
          </cell>
          <cell r="S1627">
            <v>0</v>
          </cell>
          <cell r="T1627" t="str">
            <v>2018- -15EE004-64-2188-21-DIABLOTINS-ACHA</v>
          </cell>
        </row>
        <row r="1628">
          <cell r="A1628" t="str">
            <v>28</v>
          </cell>
          <cell r="B1628" t="str">
            <v>D</v>
          </cell>
          <cell r="C1628" t="str">
            <v>R</v>
          </cell>
          <cell r="D1628" t="str">
            <v>I</v>
          </cell>
          <cell r="E1628" t="str">
            <v xml:space="preserve"> </v>
          </cell>
          <cell r="F1628" t="str">
            <v>15EE004</v>
          </cell>
          <cell r="G1628" t="str">
            <v>64</v>
          </cell>
          <cell r="H1628" t="str">
            <v>2188</v>
          </cell>
          <cell r="I1628" t="str">
            <v>21</v>
          </cell>
          <cell r="J1628" t="str">
            <v>FARANDOLE</v>
          </cell>
          <cell r="K1628" t="str">
            <v>ACHA</v>
          </cell>
          <cell r="L1628" t="str">
            <v>2015</v>
          </cell>
          <cell r="M1628">
            <v>520</v>
          </cell>
          <cell r="N1628">
            <v>0</v>
          </cell>
          <cell r="O1628">
            <v>0</v>
          </cell>
          <cell r="P1628">
            <v>520</v>
          </cell>
          <cell r="Q1628">
            <v>0</v>
          </cell>
          <cell r="R1628">
            <v>467.73</v>
          </cell>
          <cell r="S1628">
            <v>0</v>
          </cell>
          <cell r="T1628" t="str">
            <v>2018- -15EE004-64-2188-21-FARANDOLE-ACHA</v>
          </cell>
        </row>
        <row r="1629">
          <cell r="A1629" t="str">
            <v>28</v>
          </cell>
          <cell r="B1629" t="str">
            <v>D</v>
          </cell>
          <cell r="C1629" t="str">
            <v>R</v>
          </cell>
          <cell r="D1629" t="str">
            <v>I</v>
          </cell>
          <cell r="E1629" t="str">
            <v xml:space="preserve"> </v>
          </cell>
          <cell r="F1629" t="str">
            <v>15EE004</v>
          </cell>
          <cell r="G1629" t="str">
            <v>64</v>
          </cell>
          <cell r="H1629" t="str">
            <v>2188</v>
          </cell>
          <cell r="I1629" t="str">
            <v>21</v>
          </cell>
          <cell r="J1629" t="str">
            <v>LUTINS</v>
          </cell>
          <cell r="K1629" t="str">
            <v>ACHA</v>
          </cell>
          <cell r="L1629" t="str">
            <v>2015</v>
          </cell>
          <cell r="M1629">
            <v>1440</v>
          </cell>
          <cell r="N1629">
            <v>0</v>
          </cell>
          <cell r="O1629">
            <v>0</v>
          </cell>
          <cell r="P1629">
            <v>1440</v>
          </cell>
          <cell r="Q1629">
            <v>0</v>
          </cell>
          <cell r="R1629">
            <v>1090.47</v>
          </cell>
          <cell r="S1629">
            <v>0</v>
          </cell>
          <cell r="T1629" t="str">
            <v>2018- -15EE004-64-2188-21-LUTINS-ACHA</v>
          </cell>
        </row>
        <row r="1630">
          <cell r="A1630" t="str">
            <v>28</v>
          </cell>
          <cell r="B1630" t="str">
            <v>D</v>
          </cell>
          <cell r="C1630" t="str">
            <v>R</v>
          </cell>
          <cell r="D1630" t="str">
            <v>I</v>
          </cell>
          <cell r="E1630" t="str">
            <v xml:space="preserve"> </v>
          </cell>
          <cell r="F1630" t="str">
            <v>15EE004</v>
          </cell>
          <cell r="G1630" t="str">
            <v>64</v>
          </cell>
          <cell r="H1630" t="str">
            <v>2188</v>
          </cell>
          <cell r="I1630" t="str">
            <v>21</v>
          </cell>
          <cell r="J1630" t="str">
            <v>POUSSINS</v>
          </cell>
          <cell r="K1630" t="str">
            <v>ACHA</v>
          </cell>
          <cell r="L1630" t="str">
            <v>2015</v>
          </cell>
          <cell r="M1630">
            <v>1800</v>
          </cell>
          <cell r="N1630">
            <v>0</v>
          </cell>
          <cell r="O1630">
            <v>0</v>
          </cell>
          <cell r="P1630">
            <v>1800</v>
          </cell>
          <cell r="Q1630">
            <v>0</v>
          </cell>
          <cell r="R1630">
            <v>324.08999999999997</v>
          </cell>
          <cell r="S1630">
            <v>0</v>
          </cell>
          <cell r="T1630" t="str">
            <v>2018- -15EE004-64-2188-21-POUSSINS-ACHA</v>
          </cell>
        </row>
        <row r="1631">
          <cell r="A1631" t="str">
            <v>28</v>
          </cell>
          <cell r="B1631" t="str">
            <v>D</v>
          </cell>
          <cell r="C1631" t="str">
            <v>R</v>
          </cell>
          <cell r="D1631" t="str">
            <v>I</v>
          </cell>
          <cell r="E1631" t="str">
            <v xml:space="preserve"> </v>
          </cell>
          <cell r="F1631" t="str">
            <v>15EE004</v>
          </cell>
          <cell r="G1631" t="str">
            <v>64</v>
          </cell>
          <cell r="H1631" t="str">
            <v>2188</v>
          </cell>
          <cell r="I1631" t="str">
            <v>21</v>
          </cell>
          <cell r="J1631" t="str">
            <v>POUSSINS</v>
          </cell>
          <cell r="K1631" t="str">
            <v>ACHA</v>
          </cell>
          <cell r="L1631" t="str">
            <v>2016</v>
          </cell>
          <cell r="M1631">
            <v>0</v>
          </cell>
          <cell r="N1631">
            <v>0</v>
          </cell>
          <cell r="O1631">
            <v>81.319999999999993</v>
          </cell>
          <cell r="P1631">
            <v>81.319999999999993</v>
          </cell>
          <cell r="Q1631">
            <v>0</v>
          </cell>
          <cell r="R1631">
            <v>0</v>
          </cell>
          <cell r="S1631">
            <v>0</v>
          </cell>
          <cell r="T1631" t="str">
            <v>2018- -15EE004-64-2188-21-POUSSINS-ACHA</v>
          </cell>
        </row>
        <row r="1632">
          <cell r="A1632" t="str">
            <v>28</v>
          </cell>
          <cell r="B1632" t="str">
            <v>D</v>
          </cell>
          <cell r="C1632" t="str">
            <v>R</v>
          </cell>
          <cell r="D1632" t="str">
            <v>I</v>
          </cell>
          <cell r="E1632" t="str">
            <v xml:space="preserve"> </v>
          </cell>
          <cell r="F1632" t="str">
            <v>15EE004</v>
          </cell>
          <cell r="G1632" t="str">
            <v>64</v>
          </cell>
          <cell r="H1632" t="str">
            <v>2188</v>
          </cell>
          <cell r="I1632" t="str">
            <v>21</v>
          </cell>
          <cell r="J1632" t="str">
            <v>RAM</v>
          </cell>
          <cell r="K1632" t="str">
            <v>ACHA</v>
          </cell>
          <cell r="L1632" t="str">
            <v>2015</v>
          </cell>
          <cell r="M1632">
            <v>140</v>
          </cell>
          <cell r="N1632">
            <v>0</v>
          </cell>
          <cell r="O1632">
            <v>0</v>
          </cell>
          <cell r="P1632">
            <v>140</v>
          </cell>
          <cell r="Q1632">
            <v>0</v>
          </cell>
          <cell r="R1632">
            <v>0</v>
          </cell>
          <cell r="S1632">
            <v>0</v>
          </cell>
          <cell r="T1632" t="str">
            <v>2018- -15EE004-64-2188-21-RAM-ACHA</v>
          </cell>
        </row>
        <row r="1633">
          <cell r="A1633" t="str">
            <v>28</v>
          </cell>
          <cell r="B1633" t="str">
            <v>D</v>
          </cell>
          <cell r="C1633" t="str">
            <v>R</v>
          </cell>
          <cell r="D1633" t="str">
            <v>I</v>
          </cell>
          <cell r="E1633" t="str">
            <v xml:space="preserve"> </v>
          </cell>
          <cell r="F1633" t="str">
            <v>15EE004</v>
          </cell>
          <cell r="G1633" t="str">
            <v>64</v>
          </cell>
          <cell r="H1633" t="str">
            <v>2188</v>
          </cell>
          <cell r="I1633" t="str">
            <v>21</v>
          </cell>
          <cell r="J1633" t="str">
            <v>RONDE</v>
          </cell>
          <cell r="K1633" t="str">
            <v>ACHA</v>
          </cell>
          <cell r="L1633" t="str">
            <v>2015</v>
          </cell>
          <cell r="M1633">
            <v>2990</v>
          </cell>
          <cell r="N1633">
            <v>0</v>
          </cell>
          <cell r="O1633">
            <v>0</v>
          </cell>
          <cell r="P1633">
            <v>2990</v>
          </cell>
          <cell r="Q1633">
            <v>0</v>
          </cell>
          <cell r="R1633">
            <v>2738.99</v>
          </cell>
          <cell r="S1633">
            <v>0</v>
          </cell>
          <cell r="T1633" t="str">
            <v>2018- -15EE004-64-2188-21-RONDE-ACHA</v>
          </cell>
        </row>
        <row r="1634">
          <cell r="A1634" t="str">
            <v>28</v>
          </cell>
          <cell r="B1634" t="str">
            <v>D</v>
          </cell>
          <cell r="C1634" t="str">
            <v>R</v>
          </cell>
          <cell r="D1634" t="str">
            <v>I</v>
          </cell>
          <cell r="E1634" t="str">
            <v xml:space="preserve"> </v>
          </cell>
          <cell r="F1634" t="str">
            <v>15EE004</v>
          </cell>
          <cell r="G1634" t="str">
            <v>64</v>
          </cell>
          <cell r="H1634" t="str">
            <v>2188</v>
          </cell>
          <cell r="I1634" t="str">
            <v>21</v>
          </cell>
          <cell r="J1634" t="str">
            <v>COMMUNPE</v>
          </cell>
          <cell r="K1634" t="str">
            <v>FINA</v>
          </cell>
          <cell r="L1634" t="str">
            <v>2015</v>
          </cell>
          <cell r="M1634">
            <v>5000</v>
          </cell>
          <cell r="N1634">
            <v>0</v>
          </cell>
          <cell r="O1634">
            <v>0</v>
          </cell>
          <cell r="P1634">
            <v>5000</v>
          </cell>
          <cell r="Q1634">
            <v>0</v>
          </cell>
          <cell r="R1634">
            <v>0</v>
          </cell>
          <cell r="S1634">
            <v>0</v>
          </cell>
          <cell r="T1634" t="str">
            <v>2018- -15EE004-64-2188-21-COMMUNPE-FINA</v>
          </cell>
        </row>
        <row r="1635">
          <cell r="A1635" t="str">
            <v>28</v>
          </cell>
          <cell r="B1635" t="str">
            <v>D</v>
          </cell>
          <cell r="C1635" t="str">
            <v>R</v>
          </cell>
          <cell r="D1635" t="str">
            <v>I</v>
          </cell>
          <cell r="E1635" t="str">
            <v xml:space="preserve"> </v>
          </cell>
          <cell r="F1635" t="str">
            <v>15FA005</v>
          </cell>
          <cell r="G1635" t="str">
            <v>64</v>
          </cell>
          <cell r="H1635" t="str">
            <v>2183</v>
          </cell>
          <cell r="I1635" t="str">
            <v>21</v>
          </cell>
          <cell r="J1635" t="str">
            <v>COMMUNPE</v>
          </cell>
          <cell r="K1635" t="str">
            <v>DSI</v>
          </cell>
          <cell r="L1635" t="str">
            <v>2015</v>
          </cell>
          <cell r="M1635">
            <v>0</v>
          </cell>
          <cell r="N1635">
            <v>0</v>
          </cell>
          <cell r="O1635">
            <v>0</v>
          </cell>
          <cell r="P1635">
            <v>0</v>
          </cell>
          <cell r="Q1635">
            <v>0</v>
          </cell>
          <cell r="R1635">
            <v>180</v>
          </cell>
          <cell r="S1635">
            <v>0</v>
          </cell>
          <cell r="T1635" t="str">
            <v>2018- -15FA005-64-2183-21-COMMUNPE-DSI</v>
          </cell>
        </row>
        <row r="1636">
          <cell r="A1636" t="str">
            <v>28</v>
          </cell>
          <cell r="B1636" t="str">
            <v>D</v>
          </cell>
          <cell r="C1636" t="str">
            <v>R</v>
          </cell>
          <cell r="D1636" t="str">
            <v>I</v>
          </cell>
          <cell r="E1636" t="str">
            <v xml:space="preserve"> </v>
          </cell>
          <cell r="F1636" t="str">
            <v>15FA005</v>
          </cell>
          <cell r="G1636" t="str">
            <v>64</v>
          </cell>
          <cell r="H1636" t="str">
            <v>2183</v>
          </cell>
          <cell r="I1636" t="str">
            <v>21</v>
          </cell>
          <cell r="J1636" t="str">
            <v>COMMUNPE</v>
          </cell>
          <cell r="K1636" t="str">
            <v>DSI</v>
          </cell>
          <cell r="L1636" t="str">
            <v>2016</v>
          </cell>
          <cell r="M1636">
            <v>0</v>
          </cell>
          <cell r="N1636">
            <v>-9696</v>
          </cell>
          <cell r="O1636">
            <v>9696</v>
          </cell>
          <cell r="P1636">
            <v>0</v>
          </cell>
          <cell r="Q1636">
            <v>0</v>
          </cell>
          <cell r="R1636">
            <v>0</v>
          </cell>
          <cell r="S1636">
            <v>0</v>
          </cell>
          <cell r="T1636" t="str">
            <v>2018- -15FA005-64-2183-21-COMMUNPE-DSI</v>
          </cell>
        </row>
        <row r="1637">
          <cell r="A1637" t="str">
            <v>28</v>
          </cell>
          <cell r="B1637" t="str">
            <v>D</v>
          </cell>
          <cell r="C1637" t="str">
            <v>R</v>
          </cell>
          <cell r="D1637" t="str">
            <v>I</v>
          </cell>
          <cell r="E1637" t="str">
            <v xml:space="preserve"> </v>
          </cell>
          <cell r="F1637" t="str">
            <v>15FA005</v>
          </cell>
          <cell r="G1637" t="str">
            <v>64</v>
          </cell>
          <cell r="H1637" t="str">
            <v>2183</v>
          </cell>
          <cell r="I1637" t="str">
            <v>21</v>
          </cell>
          <cell r="J1637" t="str">
            <v>COMMUNPE</v>
          </cell>
          <cell r="K1637" t="str">
            <v>DSI</v>
          </cell>
          <cell r="L1637" t="str">
            <v>2017</v>
          </cell>
          <cell r="M1637">
            <v>0</v>
          </cell>
          <cell r="N1637">
            <v>0</v>
          </cell>
          <cell r="O1637">
            <v>9696</v>
          </cell>
          <cell r="P1637">
            <v>9696</v>
          </cell>
          <cell r="Q1637">
            <v>0</v>
          </cell>
          <cell r="R1637">
            <v>0</v>
          </cell>
          <cell r="S1637">
            <v>0</v>
          </cell>
          <cell r="T1637" t="str">
            <v>2018- -15FA005-64-2183-21-COMMUNPE-DSI</v>
          </cell>
        </row>
        <row r="1638">
          <cell r="A1638" t="str">
            <v>28</v>
          </cell>
          <cell r="B1638" t="str">
            <v>D</v>
          </cell>
          <cell r="C1638" t="str">
            <v>R</v>
          </cell>
          <cell r="D1638" t="str">
            <v>I</v>
          </cell>
          <cell r="E1638" t="str">
            <v xml:space="preserve"> </v>
          </cell>
          <cell r="F1638" t="str">
            <v>15FA005</v>
          </cell>
          <cell r="G1638" t="str">
            <v>64</v>
          </cell>
          <cell r="H1638" t="str">
            <v>2183</v>
          </cell>
          <cell r="I1638" t="str">
            <v>21</v>
          </cell>
          <cell r="J1638" t="str">
            <v>COMMUNPE</v>
          </cell>
          <cell r="K1638" t="str">
            <v>DSI</v>
          </cell>
          <cell r="L1638" t="str">
            <v>2018</v>
          </cell>
          <cell r="M1638">
            <v>0</v>
          </cell>
          <cell r="N1638">
            <v>0</v>
          </cell>
          <cell r="O1638">
            <v>9696</v>
          </cell>
          <cell r="P1638">
            <v>9696</v>
          </cell>
          <cell r="Q1638">
            <v>0</v>
          </cell>
          <cell r="R1638">
            <v>0</v>
          </cell>
          <cell r="S1638">
            <v>9696</v>
          </cell>
          <cell r="T1638" t="str">
            <v>2018- -15FA005-64-2183-21-COMMUNPE-DSI</v>
          </cell>
        </row>
        <row r="1639">
          <cell r="A1639" t="str">
            <v>28</v>
          </cell>
          <cell r="B1639" t="str">
            <v>D</v>
          </cell>
          <cell r="C1639" t="str">
            <v>R</v>
          </cell>
          <cell r="D1639" t="str">
            <v>I</v>
          </cell>
          <cell r="E1639" t="str">
            <v xml:space="preserve"> </v>
          </cell>
          <cell r="F1639" t="str">
            <v>16FA007</v>
          </cell>
          <cell r="G1639" t="str">
            <v>64</v>
          </cell>
          <cell r="H1639" t="str">
            <v>2183</v>
          </cell>
          <cell r="I1639" t="str">
            <v>21</v>
          </cell>
          <cell r="J1639" t="str">
            <v xml:space="preserve"> </v>
          </cell>
          <cell r="K1639" t="str">
            <v>DSI</v>
          </cell>
          <cell r="L1639" t="str">
            <v>2016</v>
          </cell>
          <cell r="M1639">
            <v>1620</v>
          </cell>
          <cell r="N1639">
            <v>0</v>
          </cell>
          <cell r="O1639">
            <v>0</v>
          </cell>
          <cell r="P1639">
            <v>1620</v>
          </cell>
          <cell r="Q1639">
            <v>0</v>
          </cell>
          <cell r="R1639">
            <v>0</v>
          </cell>
          <cell r="S1639">
            <v>0</v>
          </cell>
          <cell r="T1639" t="str">
            <v>2018- -16FA007-64-2183-21- -DSI</v>
          </cell>
        </row>
        <row r="1640">
          <cell r="A1640" t="str">
            <v>28</v>
          </cell>
          <cell r="B1640" t="str">
            <v>D</v>
          </cell>
          <cell r="C1640" t="str">
            <v>R</v>
          </cell>
          <cell r="D1640" t="str">
            <v>I</v>
          </cell>
          <cell r="E1640" t="str">
            <v xml:space="preserve"> </v>
          </cell>
          <cell r="F1640" t="str">
            <v>17PE001</v>
          </cell>
          <cell r="G1640" t="str">
            <v>64</v>
          </cell>
          <cell r="H1640" t="str">
            <v>2188</v>
          </cell>
          <cell r="I1640" t="str">
            <v>21</v>
          </cell>
          <cell r="J1640" t="str">
            <v xml:space="preserve"> </v>
          </cell>
          <cell r="K1640" t="str">
            <v>BATI</v>
          </cell>
          <cell r="L1640" t="str">
            <v>2017</v>
          </cell>
          <cell r="M1640">
            <v>2000</v>
          </cell>
          <cell r="N1640">
            <v>0</v>
          </cell>
          <cell r="O1640">
            <v>0</v>
          </cell>
          <cell r="P1640">
            <v>2000</v>
          </cell>
          <cell r="Q1640">
            <v>0</v>
          </cell>
          <cell r="R1640">
            <v>91.92</v>
          </cell>
          <cell r="S1640">
            <v>0</v>
          </cell>
          <cell r="T1640" t="str">
            <v>2018- -17PE001-64-2188-21- -BATI</v>
          </cell>
        </row>
        <row r="1641">
          <cell r="A1641" t="str">
            <v>28</v>
          </cell>
          <cell r="B1641" t="str">
            <v>D</v>
          </cell>
          <cell r="C1641" t="str">
            <v>R</v>
          </cell>
          <cell r="D1641" t="str">
            <v>I</v>
          </cell>
          <cell r="E1641" t="str">
            <v xml:space="preserve"> </v>
          </cell>
          <cell r="F1641" t="str">
            <v>17PE001</v>
          </cell>
          <cell r="G1641" t="str">
            <v>64</v>
          </cell>
          <cell r="H1641" t="str">
            <v>2188</v>
          </cell>
          <cell r="I1641" t="str">
            <v>21</v>
          </cell>
          <cell r="J1641" t="str">
            <v>DIABLOTINS</v>
          </cell>
          <cell r="K1641" t="str">
            <v>BATI</v>
          </cell>
          <cell r="L1641" t="str">
            <v>2017</v>
          </cell>
          <cell r="M1641">
            <v>0</v>
          </cell>
          <cell r="N1641">
            <v>0</v>
          </cell>
          <cell r="O1641">
            <v>0</v>
          </cell>
          <cell r="P1641">
            <v>0</v>
          </cell>
          <cell r="Q1641">
            <v>0</v>
          </cell>
          <cell r="R1641">
            <v>50.16</v>
          </cell>
          <cell r="S1641">
            <v>0</v>
          </cell>
          <cell r="T1641" t="str">
            <v>2018- -17PE001-64-2188-21-DIABLOTINS-BATI</v>
          </cell>
        </row>
        <row r="1642">
          <cell r="A1642" t="str">
            <v>28</v>
          </cell>
          <cell r="B1642" t="str">
            <v>D</v>
          </cell>
          <cell r="C1642" t="str">
            <v>R</v>
          </cell>
          <cell r="D1642" t="str">
            <v>I</v>
          </cell>
          <cell r="E1642" t="str">
            <v xml:space="preserve"> </v>
          </cell>
          <cell r="F1642" t="str">
            <v>17PE003</v>
          </cell>
          <cell r="G1642" t="str">
            <v>64</v>
          </cell>
          <cell r="H1642" t="str">
            <v>2188</v>
          </cell>
          <cell r="I1642" t="str">
            <v>21</v>
          </cell>
          <cell r="J1642" t="str">
            <v xml:space="preserve"> </v>
          </cell>
          <cell r="K1642" t="str">
            <v>PENF</v>
          </cell>
          <cell r="L1642" t="str">
            <v>2017</v>
          </cell>
          <cell r="M1642">
            <v>1400</v>
          </cell>
          <cell r="N1642">
            <v>0</v>
          </cell>
          <cell r="O1642">
            <v>0</v>
          </cell>
          <cell r="P1642">
            <v>1400</v>
          </cell>
          <cell r="Q1642">
            <v>0</v>
          </cell>
          <cell r="R1642">
            <v>1090.33</v>
          </cell>
          <cell r="S1642">
            <v>0</v>
          </cell>
          <cell r="T1642" t="str">
            <v>2018- -17PE003-64-2188-21- -PENF</v>
          </cell>
        </row>
        <row r="1643">
          <cell r="A1643" t="str">
            <v>28</v>
          </cell>
          <cell r="B1643" t="str">
            <v>D</v>
          </cell>
          <cell r="C1643" t="str">
            <v>R</v>
          </cell>
          <cell r="D1643" t="str">
            <v>I</v>
          </cell>
          <cell r="E1643" t="str">
            <v xml:space="preserve"> </v>
          </cell>
          <cell r="F1643" t="str">
            <v>17PE004</v>
          </cell>
          <cell r="G1643" t="str">
            <v>64</v>
          </cell>
          <cell r="H1643" t="str">
            <v>2188</v>
          </cell>
          <cell r="I1643" t="str">
            <v>21</v>
          </cell>
          <cell r="J1643" t="str">
            <v xml:space="preserve"> </v>
          </cell>
          <cell r="K1643" t="str">
            <v>ACHA</v>
          </cell>
          <cell r="L1643" t="str">
            <v>2017</v>
          </cell>
          <cell r="M1643">
            <v>11000</v>
          </cell>
          <cell r="N1643">
            <v>0</v>
          </cell>
          <cell r="O1643">
            <v>0</v>
          </cell>
          <cell r="P1643">
            <v>11000</v>
          </cell>
          <cell r="Q1643">
            <v>0</v>
          </cell>
          <cell r="R1643">
            <v>2380.85</v>
          </cell>
          <cell r="S1643">
            <v>0</v>
          </cell>
          <cell r="T1643" t="str">
            <v>2018- -17PE004-64-2188-21- -ACHA</v>
          </cell>
        </row>
        <row r="1644">
          <cell r="A1644" t="str">
            <v>28</v>
          </cell>
          <cell r="B1644" t="str">
            <v>D</v>
          </cell>
          <cell r="C1644" t="str">
            <v>R</v>
          </cell>
          <cell r="D1644" t="str">
            <v>I</v>
          </cell>
          <cell r="E1644" t="str">
            <v xml:space="preserve"> </v>
          </cell>
          <cell r="F1644" t="str">
            <v>17PE004</v>
          </cell>
          <cell r="G1644" t="str">
            <v>64</v>
          </cell>
          <cell r="H1644" t="str">
            <v>2188</v>
          </cell>
          <cell r="I1644" t="str">
            <v>21</v>
          </cell>
          <cell r="J1644" t="str">
            <v xml:space="preserve"> </v>
          </cell>
          <cell r="K1644" t="str">
            <v>ACHA</v>
          </cell>
          <cell r="L1644" t="str">
            <v>2018</v>
          </cell>
          <cell r="M1644">
            <v>0</v>
          </cell>
          <cell r="N1644">
            <v>0</v>
          </cell>
          <cell r="O1644">
            <v>6733.65</v>
          </cell>
          <cell r="P1644">
            <v>6733.65</v>
          </cell>
          <cell r="Q1644">
            <v>0</v>
          </cell>
          <cell r="R1644">
            <v>6659.17</v>
          </cell>
          <cell r="S1644">
            <v>0</v>
          </cell>
          <cell r="T1644" t="str">
            <v>2018- -17PE004-64-2188-21- -ACHA</v>
          </cell>
        </row>
        <row r="1645">
          <cell r="A1645" t="str">
            <v>28</v>
          </cell>
          <cell r="B1645" t="str">
            <v>D</v>
          </cell>
          <cell r="C1645" t="str">
            <v>R</v>
          </cell>
          <cell r="D1645" t="str">
            <v>I</v>
          </cell>
          <cell r="E1645" t="str">
            <v xml:space="preserve"> </v>
          </cell>
          <cell r="F1645" t="str">
            <v>17PE006</v>
          </cell>
          <cell r="G1645" t="str">
            <v>64</v>
          </cell>
          <cell r="H1645" t="str">
            <v>2184</v>
          </cell>
          <cell r="I1645" t="str">
            <v>21</v>
          </cell>
          <cell r="J1645" t="str">
            <v xml:space="preserve"> </v>
          </cell>
          <cell r="K1645" t="str">
            <v>ACHA</v>
          </cell>
          <cell r="L1645" t="str">
            <v>2017</v>
          </cell>
          <cell r="M1645">
            <v>0</v>
          </cell>
          <cell r="N1645">
            <v>0</v>
          </cell>
          <cell r="O1645">
            <v>0</v>
          </cell>
          <cell r="P1645">
            <v>0</v>
          </cell>
          <cell r="Q1645">
            <v>0</v>
          </cell>
          <cell r="R1645">
            <v>888.45</v>
          </cell>
          <cell r="S1645">
            <v>0</v>
          </cell>
          <cell r="T1645" t="str">
            <v>2018- -17PE006-64-2184-21- -ACHA</v>
          </cell>
        </row>
        <row r="1646">
          <cell r="A1646" t="str">
            <v>28</v>
          </cell>
          <cell r="B1646" t="str">
            <v>D</v>
          </cell>
          <cell r="C1646" t="str">
            <v>R</v>
          </cell>
          <cell r="D1646" t="str">
            <v>I</v>
          </cell>
          <cell r="E1646" t="str">
            <v xml:space="preserve"> </v>
          </cell>
          <cell r="F1646" t="str">
            <v>17PE006</v>
          </cell>
          <cell r="G1646" t="str">
            <v>64</v>
          </cell>
          <cell r="H1646" t="str">
            <v>2184</v>
          </cell>
          <cell r="I1646" t="str">
            <v>21</v>
          </cell>
          <cell r="J1646" t="str">
            <v xml:space="preserve"> </v>
          </cell>
          <cell r="K1646" t="str">
            <v>ACHA</v>
          </cell>
          <cell r="L1646" t="str">
            <v>2018</v>
          </cell>
          <cell r="M1646">
            <v>0</v>
          </cell>
          <cell r="N1646">
            <v>0</v>
          </cell>
          <cell r="O1646">
            <v>542.05999999999995</v>
          </cell>
          <cell r="P1646">
            <v>542.05999999999995</v>
          </cell>
          <cell r="Q1646">
            <v>0</v>
          </cell>
          <cell r="R1646">
            <v>554.19000000000005</v>
          </cell>
          <cell r="S1646">
            <v>0</v>
          </cell>
          <cell r="T1646" t="str">
            <v>2018- -17PE006-64-2184-21- -ACHA</v>
          </cell>
        </row>
        <row r="1647">
          <cell r="A1647" t="str">
            <v>28</v>
          </cell>
          <cell r="B1647" t="str">
            <v>D</v>
          </cell>
          <cell r="C1647" t="str">
            <v>R</v>
          </cell>
          <cell r="D1647" t="str">
            <v>I</v>
          </cell>
          <cell r="E1647" t="str">
            <v xml:space="preserve"> </v>
          </cell>
          <cell r="F1647" t="str">
            <v>18PE001</v>
          </cell>
          <cell r="G1647" t="str">
            <v>64</v>
          </cell>
          <cell r="H1647" t="str">
            <v>2188</v>
          </cell>
          <cell r="I1647" t="str">
            <v>21</v>
          </cell>
          <cell r="J1647" t="str">
            <v xml:space="preserve"> </v>
          </cell>
          <cell r="K1647" t="str">
            <v xml:space="preserve"> </v>
          </cell>
          <cell r="L1647" t="str">
            <v>2018</v>
          </cell>
          <cell r="M1647">
            <v>1400</v>
          </cell>
          <cell r="N1647">
            <v>0</v>
          </cell>
          <cell r="O1647">
            <v>0</v>
          </cell>
          <cell r="P1647">
            <v>0</v>
          </cell>
          <cell r="Q1647">
            <v>-1400</v>
          </cell>
          <cell r="R1647">
            <v>0</v>
          </cell>
          <cell r="S1647">
            <v>0</v>
          </cell>
          <cell r="T1647" t="str">
            <v xml:space="preserve">2018- -18PE001-64-2188-21- - </v>
          </cell>
        </row>
        <row r="1648">
          <cell r="A1648" t="str">
            <v>28</v>
          </cell>
          <cell r="B1648" t="str">
            <v>D</v>
          </cell>
          <cell r="C1648" t="str">
            <v>R</v>
          </cell>
          <cell r="D1648" t="str">
            <v>I</v>
          </cell>
          <cell r="E1648" t="str">
            <v xml:space="preserve"> </v>
          </cell>
          <cell r="F1648" t="str">
            <v>18PE001</v>
          </cell>
          <cell r="G1648" t="str">
            <v>64</v>
          </cell>
          <cell r="H1648" t="str">
            <v>2188</v>
          </cell>
          <cell r="I1648" t="str">
            <v>21</v>
          </cell>
          <cell r="J1648" t="str">
            <v xml:space="preserve"> </v>
          </cell>
          <cell r="K1648" t="str">
            <v>PENF</v>
          </cell>
          <cell r="L1648" t="str">
            <v>2018</v>
          </cell>
          <cell r="M1648">
            <v>0</v>
          </cell>
          <cell r="N1648">
            <v>0</v>
          </cell>
          <cell r="O1648">
            <v>0</v>
          </cell>
          <cell r="P1648">
            <v>1400</v>
          </cell>
          <cell r="Q1648">
            <v>1400</v>
          </cell>
          <cell r="R1648">
            <v>0</v>
          </cell>
          <cell r="S1648">
            <v>49.9</v>
          </cell>
          <cell r="T1648" t="str">
            <v>2018- -18PE001-64-2188-21- -PENF</v>
          </cell>
        </row>
        <row r="1649">
          <cell r="A1649" t="str">
            <v>28</v>
          </cell>
          <cell r="B1649" t="str">
            <v>D</v>
          </cell>
          <cell r="C1649" t="str">
            <v>R</v>
          </cell>
          <cell r="D1649" t="str">
            <v>I</v>
          </cell>
          <cell r="E1649" t="str">
            <v xml:space="preserve"> </v>
          </cell>
          <cell r="F1649" t="str">
            <v>18PE002</v>
          </cell>
          <cell r="G1649" t="str">
            <v>64</v>
          </cell>
          <cell r="H1649" t="str">
            <v>2188</v>
          </cell>
          <cell r="I1649" t="str">
            <v>21</v>
          </cell>
          <cell r="J1649" t="str">
            <v>LAEP</v>
          </cell>
          <cell r="K1649" t="str">
            <v>BATI</v>
          </cell>
          <cell r="L1649" t="str">
            <v>2018</v>
          </cell>
          <cell r="M1649">
            <v>1300</v>
          </cell>
          <cell r="N1649">
            <v>0</v>
          </cell>
          <cell r="O1649">
            <v>0</v>
          </cell>
          <cell r="P1649">
            <v>1300</v>
          </cell>
          <cell r="Q1649">
            <v>0</v>
          </cell>
          <cell r="R1649">
            <v>0</v>
          </cell>
          <cell r="S1649">
            <v>0</v>
          </cell>
          <cell r="T1649" t="str">
            <v>2018- -18PE002-64-2188-21-LAEP-BATI</v>
          </cell>
        </row>
        <row r="1650">
          <cell r="A1650" t="str">
            <v>28</v>
          </cell>
          <cell r="B1650" t="str">
            <v>D</v>
          </cell>
          <cell r="C1650" t="str">
            <v>R</v>
          </cell>
          <cell r="D1650" t="str">
            <v>I</v>
          </cell>
          <cell r="E1650" t="str">
            <v xml:space="preserve"> </v>
          </cell>
          <cell r="F1650" t="str">
            <v>18PE003</v>
          </cell>
          <cell r="G1650" t="str">
            <v>64</v>
          </cell>
          <cell r="H1650" t="str">
            <v>2184</v>
          </cell>
          <cell r="I1650" t="str">
            <v>21</v>
          </cell>
          <cell r="J1650" t="str">
            <v xml:space="preserve"> </v>
          </cell>
          <cell r="K1650" t="str">
            <v>ACHA</v>
          </cell>
          <cell r="L1650" t="str">
            <v>2018</v>
          </cell>
          <cell r="M1650">
            <v>0</v>
          </cell>
          <cell r="N1650">
            <v>0</v>
          </cell>
          <cell r="O1650">
            <v>0</v>
          </cell>
          <cell r="P1650">
            <v>1335</v>
          </cell>
          <cell r="Q1650">
            <v>1335</v>
          </cell>
          <cell r="R1650">
            <v>0</v>
          </cell>
          <cell r="S1650">
            <v>0</v>
          </cell>
          <cell r="T1650" t="str">
            <v>2018- -18PE003-64-2184-21- -ACHA</v>
          </cell>
        </row>
        <row r="1651">
          <cell r="A1651" t="str">
            <v>28</v>
          </cell>
          <cell r="B1651" t="str">
            <v>D</v>
          </cell>
          <cell r="C1651" t="str">
            <v>R</v>
          </cell>
          <cell r="D1651" t="str">
            <v>I</v>
          </cell>
          <cell r="E1651" t="str">
            <v xml:space="preserve"> </v>
          </cell>
          <cell r="F1651" t="str">
            <v>18PE003</v>
          </cell>
          <cell r="G1651" t="str">
            <v>64</v>
          </cell>
          <cell r="H1651" t="str">
            <v>2184</v>
          </cell>
          <cell r="I1651" t="str">
            <v>21</v>
          </cell>
          <cell r="J1651" t="str">
            <v xml:space="preserve"> </v>
          </cell>
          <cell r="K1651" t="str">
            <v>BATI</v>
          </cell>
          <cell r="L1651" t="str">
            <v>2018</v>
          </cell>
          <cell r="M1651">
            <v>2200</v>
          </cell>
          <cell r="N1651">
            <v>0</v>
          </cell>
          <cell r="O1651">
            <v>0</v>
          </cell>
          <cell r="P1651">
            <v>0</v>
          </cell>
          <cell r="Q1651">
            <v>-2200</v>
          </cell>
          <cell r="R1651">
            <v>0</v>
          </cell>
          <cell r="S1651">
            <v>0</v>
          </cell>
          <cell r="T1651" t="str">
            <v>2018- -18PE003-64-2184-21- -BATI</v>
          </cell>
        </row>
        <row r="1652">
          <cell r="A1652" t="str">
            <v>28</v>
          </cell>
          <cell r="B1652" t="str">
            <v>D</v>
          </cell>
          <cell r="C1652" t="str">
            <v>R</v>
          </cell>
          <cell r="D1652" t="str">
            <v>I</v>
          </cell>
          <cell r="E1652" t="str">
            <v xml:space="preserve"> </v>
          </cell>
          <cell r="F1652" t="str">
            <v>18PE003</v>
          </cell>
          <cell r="G1652" t="str">
            <v>64</v>
          </cell>
          <cell r="H1652" t="str">
            <v>2188</v>
          </cell>
          <cell r="I1652" t="str">
            <v>21</v>
          </cell>
          <cell r="J1652" t="str">
            <v xml:space="preserve"> </v>
          </cell>
          <cell r="K1652" t="str">
            <v>ACHA</v>
          </cell>
          <cell r="L1652" t="str">
            <v>2018</v>
          </cell>
          <cell r="M1652">
            <v>0</v>
          </cell>
          <cell r="N1652">
            <v>0</v>
          </cell>
          <cell r="O1652">
            <v>0</v>
          </cell>
          <cell r="P1652">
            <v>7400</v>
          </cell>
          <cell r="Q1652">
            <v>7400</v>
          </cell>
          <cell r="R1652">
            <v>0</v>
          </cell>
          <cell r="S1652">
            <v>0</v>
          </cell>
          <cell r="T1652" t="str">
            <v>2018- -18PE003-64-2188-21- -ACHA</v>
          </cell>
        </row>
        <row r="1653">
          <cell r="A1653" t="str">
            <v>28</v>
          </cell>
          <cell r="B1653" t="str">
            <v>D</v>
          </cell>
          <cell r="C1653" t="str">
            <v>R</v>
          </cell>
          <cell r="D1653" t="str">
            <v>I</v>
          </cell>
          <cell r="E1653" t="str">
            <v xml:space="preserve"> </v>
          </cell>
          <cell r="F1653" t="str">
            <v>18PE003</v>
          </cell>
          <cell r="G1653" t="str">
            <v>64</v>
          </cell>
          <cell r="H1653" t="str">
            <v>2188</v>
          </cell>
          <cell r="I1653" t="str">
            <v>21</v>
          </cell>
          <cell r="J1653" t="str">
            <v xml:space="preserve"> </v>
          </cell>
          <cell r="K1653" t="str">
            <v>BATI</v>
          </cell>
          <cell r="L1653" t="str">
            <v>2018</v>
          </cell>
          <cell r="M1653">
            <v>7400</v>
          </cell>
          <cell r="N1653">
            <v>0</v>
          </cell>
          <cell r="O1653">
            <v>0</v>
          </cell>
          <cell r="P1653">
            <v>0</v>
          </cell>
          <cell r="Q1653">
            <v>-7400</v>
          </cell>
          <cell r="R1653">
            <v>0</v>
          </cell>
          <cell r="S1653">
            <v>0</v>
          </cell>
          <cell r="T1653" t="str">
            <v>2018- -18PE003-64-2188-21- -BATI</v>
          </cell>
        </row>
        <row r="1654">
          <cell r="A1654" t="str">
            <v>28</v>
          </cell>
          <cell r="B1654" t="str">
            <v>D</v>
          </cell>
          <cell r="C1654" t="str">
            <v>R</v>
          </cell>
          <cell r="D1654" t="str">
            <v>I</v>
          </cell>
          <cell r="E1654" t="str">
            <v xml:space="preserve"> </v>
          </cell>
          <cell r="F1654" t="str">
            <v>18PE004</v>
          </cell>
          <cell r="G1654" t="str">
            <v>64</v>
          </cell>
          <cell r="H1654" t="str">
            <v>21318</v>
          </cell>
          <cell r="I1654" t="str">
            <v>21</v>
          </cell>
          <cell r="J1654" t="str">
            <v>DIABLOTINS</v>
          </cell>
          <cell r="K1654" t="str">
            <v>BATI</v>
          </cell>
          <cell r="L1654" t="str">
            <v>2018</v>
          </cell>
          <cell r="M1654">
            <v>15000</v>
          </cell>
          <cell r="N1654">
            <v>0</v>
          </cell>
          <cell r="O1654">
            <v>0</v>
          </cell>
          <cell r="P1654">
            <v>15000</v>
          </cell>
          <cell r="Q1654">
            <v>0</v>
          </cell>
          <cell r="R1654">
            <v>0</v>
          </cell>
          <cell r="S1654">
            <v>0</v>
          </cell>
          <cell r="T1654" t="str">
            <v>2018- -18PE004-64-21318-21-DIABLOTINS-BATI</v>
          </cell>
        </row>
        <row r="1655">
          <cell r="A1655" t="str">
            <v>28</v>
          </cell>
          <cell r="B1655" t="str">
            <v>D</v>
          </cell>
          <cell r="C1655" t="str">
            <v>R</v>
          </cell>
          <cell r="D1655" t="str">
            <v>I</v>
          </cell>
          <cell r="E1655" t="str">
            <v xml:space="preserve"> </v>
          </cell>
          <cell r="F1655" t="str">
            <v>18PE004</v>
          </cell>
          <cell r="G1655" t="str">
            <v>64</v>
          </cell>
          <cell r="H1655" t="str">
            <v>21318</v>
          </cell>
          <cell r="I1655" t="str">
            <v>21</v>
          </cell>
          <cell r="J1655" t="str">
            <v>POUSSINS</v>
          </cell>
          <cell r="K1655" t="str">
            <v>BATI</v>
          </cell>
          <cell r="L1655" t="str">
            <v>2018</v>
          </cell>
          <cell r="M1655">
            <v>15000</v>
          </cell>
          <cell r="N1655">
            <v>0</v>
          </cell>
          <cell r="O1655">
            <v>0</v>
          </cell>
          <cell r="P1655">
            <v>15000</v>
          </cell>
          <cell r="Q1655">
            <v>0</v>
          </cell>
          <cell r="R1655">
            <v>0</v>
          </cell>
          <cell r="S1655">
            <v>0</v>
          </cell>
          <cell r="T1655" t="str">
            <v>2018- -18PE004-64-21318-21-POUSSINS-BATI</v>
          </cell>
        </row>
        <row r="1656">
          <cell r="A1656" t="str">
            <v>28</v>
          </cell>
          <cell r="B1656" t="str">
            <v>D</v>
          </cell>
          <cell r="C1656" t="str">
            <v>R</v>
          </cell>
          <cell r="D1656" t="str">
            <v>I</v>
          </cell>
          <cell r="E1656" t="str">
            <v xml:space="preserve"> </v>
          </cell>
          <cell r="F1656" t="str">
            <v>18PE005</v>
          </cell>
          <cell r="G1656" t="str">
            <v>64</v>
          </cell>
          <cell r="H1656" t="str">
            <v>21318</v>
          </cell>
          <cell r="I1656" t="str">
            <v>21</v>
          </cell>
          <cell r="J1656" t="str">
            <v>DIABLOTINS</v>
          </cell>
          <cell r="K1656" t="str">
            <v>BATI</v>
          </cell>
          <cell r="L1656" t="str">
            <v>2018</v>
          </cell>
          <cell r="M1656">
            <v>5000</v>
          </cell>
          <cell r="N1656">
            <v>0</v>
          </cell>
          <cell r="O1656">
            <v>0</v>
          </cell>
          <cell r="P1656">
            <v>5000</v>
          </cell>
          <cell r="Q1656">
            <v>0</v>
          </cell>
          <cell r="R1656">
            <v>0</v>
          </cell>
          <cell r="S1656">
            <v>0</v>
          </cell>
          <cell r="T1656" t="str">
            <v>2018- -18PE005-64-21318-21-DIABLOTINS-BATI</v>
          </cell>
        </row>
        <row r="1657">
          <cell r="A1657" t="str">
            <v>28</v>
          </cell>
          <cell r="B1657" t="str">
            <v>D</v>
          </cell>
          <cell r="C1657" t="str">
            <v>R</v>
          </cell>
          <cell r="D1657" t="str">
            <v>I</v>
          </cell>
          <cell r="E1657" t="str">
            <v xml:space="preserve"> </v>
          </cell>
          <cell r="F1657" t="str">
            <v>18PE006</v>
          </cell>
          <cell r="G1657" t="str">
            <v>64</v>
          </cell>
          <cell r="H1657" t="str">
            <v>21318</v>
          </cell>
          <cell r="I1657" t="str">
            <v>21</v>
          </cell>
          <cell r="J1657" t="str">
            <v>LUTINS</v>
          </cell>
          <cell r="K1657" t="str">
            <v>BATI</v>
          </cell>
          <cell r="L1657" t="str">
            <v>2018</v>
          </cell>
          <cell r="M1657">
            <v>25000</v>
          </cell>
          <cell r="N1657">
            <v>0</v>
          </cell>
          <cell r="O1657">
            <v>0</v>
          </cell>
          <cell r="P1657">
            <v>25000</v>
          </cell>
          <cell r="Q1657">
            <v>0</v>
          </cell>
          <cell r="R1657">
            <v>0</v>
          </cell>
          <cell r="S1657">
            <v>0</v>
          </cell>
          <cell r="T1657" t="str">
            <v>2018- -18PE006-64-21318-21-LUTINS-BATI</v>
          </cell>
        </row>
        <row r="1658">
          <cell r="A1658" t="str">
            <v>28</v>
          </cell>
          <cell r="B1658" t="str">
            <v>D</v>
          </cell>
          <cell r="C1658" t="str">
            <v>R</v>
          </cell>
          <cell r="D1658" t="str">
            <v>I</v>
          </cell>
          <cell r="E1658" t="str">
            <v xml:space="preserve"> </v>
          </cell>
          <cell r="F1658" t="str">
            <v>18PE007</v>
          </cell>
          <cell r="G1658" t="str">
            <v>64</v>
          </cell>
          <cell r="H1658" t="str">
            <v>21318</v>
          </cell>
          <cell r="I1658" t="str">
            <v>21</v>
          </cell>
          <cell r="J1658" t="str">
            <v>LUTINS</v>
          </cell>
          <cell r="K1658" t="str">
            <v>BATI</v>
          </cell>
          <cell r="L1658" t="str">
            <v>2018</v>
          </cell>
          <cell r="M1658">
            <v>90000</v>
          </cell>
          <cell r="N1658">
            <v>0</v>
          </cell>
          <cell r="O1658">
            <v>0</v>
          </cell>
          <cell r="P1658">
            <v>90000</v>
          </cell>
          <cell r="Q1658">
            <v>0</v>
          </cell>
          <cell r="R1658">
            <v>0</v>
          </cell>
          <cell r="S1658">
            <v>5061.4799999999996</v>
          </cell>
          <cell r="T1658" t="str">
            <v>2018- -18PE007-64-21318-21-LUTINS-BATI</v>
          </cell>
        </row>
        <row r="1659">
          <cell r="A1659" t="str">
            <v>28</v>
          </cell>
          <cell r="B1659" t="str">
            <v>D</v>
          </cell>
          <cell r="C1659" t="str">
            <v>R</v>
          </cell>
          <cell r="D1659" t="str">
            <v>I</v>
          </cell>
          <cell r="E1659" t="str">
            <v xml:space="preserve"> </v>
          </cell>
          <cell r="F1659" t="str">
            <v>18PE008</v>
          </cell>
          <cell r="G1659" t="str">
            <v>64</v>
          </cell>
          <cell r="H1659" t="str">
            <v>21318</v>
          </cell>
          <cell r="I1659" t="str">
            <v>21</v>
          </cell>
          <cell r="J1659" t="str">
            <v>LUTINS</v>
          </cell>
          <cell r="K1659" t="str">
            <v>BATI</v>
          </cell>
          <cell r="L1659" t="str">
            <v>2018</v>
          </cell>
          <cell r="M1659">
            <v>10000</v>
          </cell>
          <cell r="N1659">
            <v>0</v>
          </cell>
          <cell r="O1659">
            <v>0</v>
          </cell>
          <cell r="P1659">
            <v>10000</v>
          </cell>
          <cell r="Q1659">
            <v>0</v>
          </cell>
          <cell r="R1659">
            <v>0</v>
          </cell>
          <cell r="S1659">
            <v>0</v>
          </cell>
          <cell r="T1659" t="str">
            <v>2018- -18PE008-64-21318-21-LUTINS-BATI</v>
          </cell>
        </row>
        <row r="1660">
          <cell r="A1660" t="str">
            <v>28</v>
          </cell>
          <cell r="B1660" t="str">
            <v>D</v>
          </cell>
          <cell r="C1660" t="str">
            <v>R</v>
          </cell>
          <cell r="D1660" t="str">
            <v>I</v>
          </cell>
          <cell r="E1660" t="str">
            <v xml:space="preserve"> </v>
          </cell>
          <cell r="F1660" t="str">
            <v>18PE009</v>
          </cell>
          <cell r="G1660" t="str">
            <v>64</v>
          </cell>
          <cell r="H1660" t="str">
            <v>21318</v>
          </cell>
          <cell r="I1660" t="str">
            <v>21</v>
          </cell>
          <cell r="J1660" t="str">
            <v>DIABLOTINS</v>
          </cell>
          <cell r="K1660" t="str">
            <v>BATI</v>
          </cell>
          <cell r="L1660" t="str">
            <v>2018</v>
          </cell>
          <cell r="M1660">
            <v>3000</v>
          </cell>
          <cell r="N1660">
            <v>0</v>
          </cell>
          <cell r="O1660">
            <v>0</v>
          </cell>
          <cell r="P1660">
            <v>3000</v>
          </cell>
          <cell r="Q1660">
            <v>0</v>
          </cell>
          <cell r="R1660">
            <v>0</v>
          </cell>
          <cell r="S1660">
            <v>0</v>
          </cell>
          <cell r="T1660" t="str">
            <v>2018- -18PE009-64-21318-21-DIABLOTINS-BATI</v>
          </cell>
        </row>
        <row r="1661">
          <cell r="A1661" t="str">
            <v>28</v>
          </cell>
          <cell r="B1661" t="str">
            <v>D</v>
          </cell>
          <cell r="C1661" t="str">
            <v>R</v>
          </cell>
          <cell r="D1661" t="str">
            <v>I</v>
          </cell>
          <cell r="E1661" t="str">
            <v xml:space="preserve"> </v>
          </cell>
          <cell r="F1661" t="str">
            <v>18PE010</v>
          </cell>
          <cell r="G1661" t="str">
            <v>64</v>
          </cell>
          <cell r="H1661" t="str">
            <v>21318</v>
          </cell>
          <cell r="I1661" t="str">
            <v>21</v>
          </cell>
          <cell r="J1661" t="str">
            <v>RAM</v>
          </cell>
          <cell r="K1661" t="str">
            <v>BATI</v>
          </cell>
          <cell r="L1661" t="str">
            <v>2018</v>
          </cell>
          <cell r="M1661">
            <v>6000</v>
          </cell>
          <cell r="N1661">
            <v>-6000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4746.67</v>
          </cell>
          <cell r="T1661" t="str">
            <v>2018- -18PE010-64-21318-21-RAM-BATI</v>
          </cell>
        </row>
        <row r="1662">
          <cell r="A1662" t="str">
            <v>28</v>
          </cell>
          <cell r="B1662" t="str">
            <v>D</v>
          </cell>
          <cell r="C1662" t="str">
            <v>R</v>
          </cell>
          <cell r="D1662" t="str">
            <v>I</v>
          </cell>
          <cell r="E1662" t="str">
            <v xml:space="preserve"> </v>
          </cell>
          <cell r="F1662" t="str">
            <v>18PE011</v>
          </cell>
          <cell r="G1662" t="str">
            <v>64</v>
          </cell>
          <cell r="H1662" t="str">
            <v>21318</v>
          </cell>
          <cell r="I1662" t="str">
            <v>21</v>
          </cell>
          <cell r="J1662" t="str">
            <v>RAM</v>
          </cell>
          <cell r="K1662" t="str">
            <v>BATI</v>
          </cell>
          <cell r="L1662" t="str">
            <v>2018</v>
          </cell>
          <cell r="M1662">
            <v>15000</v>
          </cell>
          <cell r="N1662">
            <v>0</v>
          </cell>
          <cell r="O1662">
            <v>0</v>
          </cell>
          <cell r="P1662">
            <v>15000</v>
          </cell>
          <cell r="Q1662">
            <v>0</v>
          </cell>
          <cell r="R1662">
            <v>0</v>
          </cell>
          <cell r="S1662">
            <v>0</v>
          </cell>
          <cell r="T1662" t="str">
            <v>2018- -18PE011-64-21318-21-RAM-BATI</v>
          </cell>
        </row>
        <row r="1663">
          <cell r="A1663" t="str">
            <v>28</v>
          </cell>
          <cell r="B1663" t="str">
            <v>D</v>
          </cell>
          <cell r="C1663" t="str">
            <v>R</v>
          </cell>
          <cell r="D1663" t="str">
            <v>I</v>
          </cell>
          <cell r="E1663" t="str">
            <v xml:space="preserve"> </v>
          </cell>
          <cell r="F1663" t="str">
            <v>18PE012</v>
          </cell>
          <cell r="G1663" t="str">
            <v>64</v>
          </cell>
          <cell r="H1663" t="str">
            <v>21318</v>
          </cell>
          <cell r="I1663" t="str">
            <v>21</v>
          </cell>
          <cell r="J1663" t="str">
            <v>CALIN</v>
          </cell>
          <cell r="K1663" t="str">
            <v>BATI</v>
          </cell>
          <cell r="L1663" t="str">
            <v>2018</v>
          </cell>
          <cell r="M1663">
            <v>14000</v>
          </cell>
          <cell r="N1663">
            <v>-10000</v>
          </cell>
          <cell r="O1663">
            <v>0</v>
          </cell>
          <cell r="P1663">
            <v>100</v>
          </cell>
          <cell r="Q1663">
            <v>-3900</v>
          </cell>
          <cell r="R1663">
            <v>0</v>
          </cell>
          <cell r="S1663">
            <v>0</v>
          </cell>
          <cell r="T1663" t="str">
            <v>2018- -18PE012-64-21318-21-CALIN-BATI</v>
          </cell>
        </row>
        <row r="1664">
          <cell r="A1664" t="str">
            <v>28</v>
          </cell>
          <cell r="B1664" t="str">
            <v>D</v>
          </cell>
          <cell r="C1664" t="str">
            <v>R</v>
          </cell>
          <cell r="D1664" t="str">
            <v>I</v>
          </cell>
          <cell r="E1664" t="str">
            <v xml:space="preserve"> </v>
          </cell>
          <cell r="F1664" t="str">
            <v>18PE013</v>
          </cell>
          <cell r="G1664" t="str">
            <v>64</v>
          </cell>
          <cell r="H1664" t="str">
            <v>21318</v>
          </cell>
          <cell r="I1664" t="str">
            <v>21</v>
          </cell>
          <cell r="J1664" t="str">
            <v>CALIN</v>
          </cell>
          <cell r="K1664" t="str">
            <v>BATI</v>
          </cell>
          <cell r="L1664" t="str">
            <v>2018</v>
          </cell>
          <cell r="M1664">
            <v>6500</v>
          </cell>
          <cell r="N1664">
            <v>0</v>
          </cell>
          <cell r="O1664">
            <v>0</v>
          </cell>
          <cell r="P1664">
            <v>6500</v>
          </cell>
          <cell r="Q1664">
            <v>0</v>
          </cell>
          <cell r="R1664">
            <v>0</v>
          </cell>
          <cell r="S1664">
            <v>0</v>
          </cell>
          <cell r="T1664" t="str">
            <v>2018- -18PE013-64-21318-21-CALIN-BATI</v>
          </cell>
        </row>
        <row r="1665">
          <cell r="A1665" t="str">
            <v>28</v>
          </cell>
          <cell r="B1665" t="str">
            <v>D</v>
          </cell>
          <cell r="C1665" t="str">
            <v>R</v>
          </cell>
          <cell r="D1665" t="str">
            <v>I</v>
          </cell>
          <cell r="E1665" t="str">
            <v xml:space="preserve"> </v>
          </cell>
          <cell r="F1665" t="str">
            <v>18PE014</v>
          </cell>
          <cell r="G1665" t="str">
            <v>64</v>
          </cell>
          <cell r="H1665" t="str">
            <v>21318</v>
          </cell>
          <cell r="I1665" t="str">
            <v>21</v>
          </cell>
          <cell r="J1665" t="str">
            <v>CALIN</v>
          </cell>
          <cell r="K1665" t="str">
            <v>BATI</v>
          </cell>
          <cell r="L1665" t="str">
            <v>2018</v>
          </cell>
          <cell r="M1665">
            <v>105000</v>
          </cell>
          <cell r="N1665">
            <v>0</v>
          </cell>
          <cell r="O1665">
            <v>0</v>
          </cell>
          <cell r="P1665">
            <v>105700</v>
          </cell>
          <cell r="Q1665">
            <v>700</v>
          </cell>
          <cell r="R1665">
            <v>0</v>
          </cell>
          <cell r="S1665">
            <v>105621.74</v>
          </cell>
          <cell r="T1665" t="str">
            <v>2018- -18PE014-64-21318-21-CALIN-BATI</v>
          </cell>
        </row>
        <row r="1666">
          <cell r="A1666" t="str">
            <v>28</v>
          </cell>
          <cell r="B1666" t="str">
            <v>D</v>
          </cell>
          <cell r="C1666" t="str">
            <v>R</v>
          </cell>
          <cell r="D1666" t="str">
            <v>I</v>
          </cell>
          <cell r="E1666" t="str">
            <v xml:space="preserve"> </v>
          </cell>
          <cell r="F1666" t="str">
            <v>18PE015</v>
          </cell>
          <cell r="G1666" t="str">
            <v>64</v>
          </cell>
          <cell r="H1666" t="str">
            <v>21318</v>
          </cell>
          <cell r="I1666" t="str">
            <v>21</v>
          </cell>
          <cell r="J1666" t="str">
            <v>CALIN</v>
          </cell>
          <cell r="K1666" t="str">
            <v>BATI</v>
          </cell>
          <cell r="L1666" t="str">
            <v>2018</v>
          </cell>
          <cell r="M1666">
            <v>7000</v>
          </cell>
          <cell r="N1666">
            <v>0</v>
          </cell>
          <cell r="O1666">
            <v>0</v>
          </cell>
          <cell r="P1666">
            <v>7000</v>
          </cell>
          <cell r="Q1666">
            <v>0</v>
          </cell>
          <cell r="R1666">
            <v>0</v>
          </cell>
          <cell r="S1666">
            <v>132</v>
          </cell>
          <cell r="T1666" t="str">
            <v>2018- -18PE015-64-21318-21-CALIN-BATI</v>
          </cell>
        </row>
        <row r="1667">
          <cell r="A1667" t="str">
            <v>28</v>
          </cell>
          <cell r="B1667" t="str">
            <v>D</v>
          </cell>
          <cell r="C1667" t="str">
            <v>R</v>
          </cell>
          <cell r="D1667" t="str">
            <v>I</v>
          </cell>
          <cell r="E1667" t="str">
            <v xml:space="preserve"> </v>
          </cell>
          <cell r="F1667" t="str">
            <v>18PE016</v>
          </cell>
          <cell r="G1667" t="str">
            <v>64</v>
          </cell>
          <cell r="H1667" t="str">
            <v>2188</v>
          </cell>
          <cell r="I1667" t="str">
            <v>21</v>
          </cell>
          <cell r="J1667" t="str">
            <v xml:space="preserve"> </v>
          </cell>
          <cell r="K1667" t="str">
            <v>ACHA</v>
          </cell>
          <cell r="L1667" t="str">
            <v>2018</v>
          </cell>
          <cell r="M1667">
            <v>0</v>
          </cell>
          <cell r="N1667">
            <v>3000</v>
          </cell>
          <cell r="O1667">
            <v>0</v>
          </cell>
          <cell r="P1667">
            <v>3865</v>
          </cell>
          <cell r="Q1667">
            <v>865</v>
          </cell>
          <cell r="R1667">
            <v>0</v>
          </cell>
          <cell r="S1667">
            <v>3861.17</v>
          </cell>
          <cell r="T1667" t="str">
            <v>2018- -18PE016-64-2188-21- -ACHA</v>
          </cell>
        </row>
        <row r="1668">
          <cell r="A1668" t="str">
            <v>28</v>
          </cell>
          <cell r="B1668" t="str">
            <v>D</v>
          </cell>
          <cell r="C1668" t="str">
            <v>R</v>
          </cell>
          <cell r="D1668" t="str">
            <v>I</v>
          </cell>
          <cell r="E1668" t="str">
            <v>BAT ECO</v>
          </cell>
          <cell r="F1668" t="str">
            <v>18EC001</v>
          </cell>
          <cell r="G1668" t="str">
            <v>64</v>
          </cell>
          <cell r="H1668" t="str">
            <v>21318</v>
          </cell>
          <cell r="I1668" t="str">
            <v>21</v>
          </cell>
          <cell r="J1668" t="str">
            <v>CASTOR</v>
          </cell>
          <cell r="K1668" t="str">
            <v>BATI</v>
          </cell>
          <cell r="L1668" t="str">
            <v>2018</v>
          </cell>
          <cell r="M1668">
            <v>0</v>
          </cell>
          <cell r="N1668">
            <v>0</v>
          </cell>
          <cell r="O1668">
            <v>0</v>
          </cell>
          <cell r="P1668">
            <v>2100</v>
          </cell>
          <cell r="Q1668">
            <v>2100</v>
          </cell>
          <cell r="R1668">
            <v>0</v>
          </cell>
          <cell r="S1668">
            <v>2071.1799999999998</v>
          </cell>
          <cell r="T1668" t="str">
            <v>2018-BAT ECO-18EC001-64-21318-21-CASTOR-BATI</v>
          </cell>
        </row>
        <row r="1669">
          <cell r="A1669" t="str">
            <v>28</v>
          </cell>
          <cell r="B1669" t="str">
            <v>D</v>
          </cell>
          <cell r="C1669" t="str">
            <v>R</v>
          </cell>
          <cell r="D1669" t="str">
            <v>I</v>
          </cell>
          <cell r="E1669" t="str">
            <v>BAT ECO</v>
          </cell>
          <cell r="F1669" t="str">
            <v>18EC001</v>
          </cell>
          <cell r="G1669" t="str">
            <v>64</v>
          </cell>
          <cell r="H1669" t="str">
            <v>21318</v>
          </cell>
          <cell r="I1669" t="str">
            <v>21</v>
          </cell>
          <cell r="J1669" t="str">
            <v>DIABLOTINS</v>
          </cell>
          <cell r="K1669" t="str">
            <v>BATI</v>
          </cell>
          <cell r="L1669" t="str">
            <v>2018</v>
          </cell>
          <cell r="M1669">
            <v>0</v>
          </cell>
          <cell r="N1669">
            <v>0</v>
          </cell>
          <cell r="O1669">
            <v>0</v>
          </cell>
          <cell r="P1669">
            <v>1100</v>
          </cell>
          <cell r="Q1669">
            <v>1100</v>
          </cell>
          <cell r="R1669">
            <v>0</v>
          </cell>
          <cell r="S1669">
            <v>1040.04</v>
          </cell>
          <cell r="T1669" t="str">
            <v>2018-BAT ECO-18EC001-64-21318-21-DIABLOTINS-BATI</v>
          </cell>
        </row>
        <row r="1670">
          <cell r="A1670" t="str">
            <v>28</v>
          </cell>
          <cell r="B1670" t="str">
            <v>D</v>
          </cell>
          <cell r="C1670" t="str">
            <v>R</v>
          </cell>
          <cell r="D1670" t="str">
            <v>I</v>
          </cell>
          <cell r="E1670" t="str">
            <v>BAT SECU</v>
          </cell>
          <cell r="F1670" t="str">
            <v>18AI002</v>
          </cell>
          <cell r="G1670" t="str">
            <v>64</v>
          </cell>
          <cell r="H1670" t="str">
            <v>2188</v>
          </cell>
          <cell r="I1670" t="str">
            <v>21</v>
          </cell>
          <cell r="J1670" t="str">
            <v xml:space="preserve"> </v>
          </cell>
          <cell r="K1670" t="str">
            <v>BATI</v>
          </cell>
          <cell r="L1670" t="str">
            <v>2018</v>
          </cell>
          <cell r="M1670">
            <v>2000</v>
          </cell>
          <cell r="N1670">
            <v>0</v>
          </cell>
          <cell r="O1670">
            <v>0</v>
          </cell>
          <cell r="P1670">
            <v>1308.2</v>
          </cell>
          <cell r="Q1670">
            <v>-691.8</v>
          </cell>
          <cell r="R1670">
            <v>0</v>
          </cell>
          <cell r="S1670">
            <v>345.9</v>
          </cell>
          <cell r="T1670" t="str">
            <v>2018-BAT SECU-18AI002-64-2188-21- -BATI</v>
          </cell>
        </row>
        <row r="1671">
          <cell r="A1671" t="str">
            <v>28</v>
          </cell>
          <cell r="B1671" t="str">
            <v>D</v>
          </cell>
          <cell r="C1671" t="str">
            <v>R</v>
          </cell>
          <cell r="D1671" t="str">
            <v>I</v>
          </cell>
          <cell r="E1671" t="str">
            <v>BAT SECU</v>
          </cell>
          <cell r="F1671" t="str">
            <v>18AI002</v>
          </cell>
          <cell r="G1671" t="str">
            <v>64</v>
          </cell>
          <cell r="H1671" t="str">
            <v>2188</v>
          </cell>
          <cell r="I1671" t="str">
            <v>21</v>
          </cell>
          <cell r="J1671" t="str">
            <v>FARANDOLE</v>
          </cell>
          <cell r="K1671" t="str">
            <v>BATI</v>
          </cell>
          <cell r="L1671" t="str">
            <v>2018</v>
          </cell>
          <cell r="M1671">
            <v>0</v>
          </cell>
          <cell r="N1671">
            <v>0</v>
          </cell>
          <cell r="O1671">
            <v>0</v>
          </cell>
          <cell r="P1671">
            <v>634.62</v>
          </cell>
          <cell r="Q1671">
            <v>634.62</v>
          </cell>
          <cell r="R1671">
            <v>0</v>
          </cell>
          <cell r="S1671">
            <v>634.62</v>
          </cell>
          <cell r="T1671" t="str">
            <v>2018-BAT SECU-18AI002-64-2188-21-FARANDOLE-BATI</v>
          </cell>
        </row>
        <row r="1672">
          <cell r="A1672" t="str">
            <v>28</v>
          </cell>
          <cell r="B1672" t="str">
            <v>D</v>
          </cell>
          <cell r="C1672" t="str">
            <v>R</v>
          </cell>
          <cell r="D1672" t="str">
            <v>I</v>
          </cell>
          <cell r="E1672" t="str">
            <v>BAT SECU</v>
          </cell>
          <cell r="F1672" t="str">
            <v>18AI002</v>
          </cell>
          <cell r="G1672" t="str">
            <v>64</v>
          </cell>
          <cell r="H1672" t="str">
            <v>2188</v>
          </cell>
          <cell r="I1672" t="str">
            <v>21</v>
          </cell>
          <cell r="J1672" t="str">
            <v>POUSSINS</v>
          </cell>
          <cell r="K1672" t="str">
            <v>BATI</v>
          </cell>
          <cell r="L1672" t="str">
            <v>2018</v>
          </cell>
          <cell r="M1672">
            <v>0</v>
          </cell>
          <cell r="N1672">
            <v>0</v>
          </cell>
          <cell r="O1672">
            <v>0</v>
          </cell>
          <cell r="P1672">
            <v>57.18</v>
          </cell>
          <cell r="Q1672">
            <v>57.18</v>
          </cell>
          <cell r="R1672">
            <v>0</v>
          </cell>
          <cell r="S1672">
            <v>57.18</v>
          </cell>
          <cell r="T1672" t="str">
            <v>2018-BAT SECU-18AI002-64-2188-21-POUSSINS-BATI</v>
          </cell>
        </row>
        <row r="1673">
          <cell r="A1673" t="str">
            <v>28</v>
          </cell>
          <cell r="B1673" t="str">
            <v>D</v>
          </cell>
          <cell r="C1673" t="str">
            <v>R</v>
          </cell>
          <cell r="D1673" t="str">
            <v>I</v>
          </cell>
          <cell r="E1673" t="str">
            <v>MOY TECH</v>
          </cell>
          <cell r="F1673" t="str">
            <v>18DA001</v>
          </cell>
          <cell r="G1673" t="str">
            <v>64</v>
          </cell>
          <cell r="H1673" t="str">
            <v>2182</v>
          </cell>
          <cell r="I1673" t="str">
            <v>21</v>
          </cell>
          <cell r="J1673" t="str">
            <v xml:space="preserve"> </v>
          </cell>
          <cell r="K1673" t="str">
            <v>MECA</v>
          </cell>
          <cell r="L1673" t="str">
            <v>2018</v>
          </cell>
          <cell r="M1673">
            <v>40000</v>
          </cell>
          <cell r="N1673">
            <v>0</v>
          </cell>
          <cell r="O1673">
            <v>0</v>
          </cell>
          <cell r="P1673">
            <v>40000</v>
          </cell>
          <cell r="Q1673">
            <v>0</v>
          </cell>
          <cell r="R1673">
            <v>0</v>
          </cell>
          <cell r="S1673">
            <v>0</v>
          </cell>
          <cell r="T1673" t="str">
            <v>2018-MOY TECH-18DA001-64-2182-21- -MECA</v>
          </cell>
        </row>
        <row r="1674">
          <cell r="A1674" t="str">
            <v>21</v>
          </cell>
          <cell r="B1674" t="str">
            <v>D</v>
          </cell>
          <cell r="C1674" t="str">
            <v>R</v>
          </cell>
          <cell r="D1674" t="str">
            <v>I</v>
          </cell>
          <cell r="E1674" t="str">
            <v xml:space="preserve"> </v>
          </cell>
          <cell r="F1674" t="str">
            <v xml:space="preserve"> </v>
          </cell>
          <cell r="G1674" t="str">
            <v>01</v>
          </cell>
          <cell r="H1674" t="str">
            <v>2313</v>
          </cell>
          <cell r="I1674" t="str">
            <v>23</v>
          </cell>
          <cell r="J1674" t="str">
            <v>ARCHEO</v>
          </cell>
          <cell r="K1674" t="str">
            <v>FINA</v>
          </cell>
          <cell r="L1674" t="str">
            <v>2015</v>
          </cell>
          <cell r="M1674">
            <v>175000</v>
          </cell>
          <cell r="N1674">
            <v>0</v>
          </cell>
          <cell r="O1674">
            <v>0</v>
          </cell>
          <cell r="P1674">
            <v>130000</v>
          </cell>
          <cell r="Q1674">
            <v>0</v>
          </cell>
          <cell r="R1674">
            <v>0</v>
          </cell>
          <cell r="S1674">
            <v>0</v>
          </cell>
          <cell r="T1674" t="str">
            <v>2018- - -01-2313-23-ARCHEO-FINA</v>
          </cell>
        </row>
        <row r="1675">
          <cell r="A1675" t="str">
            <v>21</v>
          </cell>
          <cell r="B1675" t="str">
            <v>D</v>
          </cell>
          <cell r="C1675" t="str">
            <v>R</v>
          </cell>
          <cell r="D1675" t="str">
            <v>I</v>
          </cell>
          <cell r="E1675" t="str">
            <v xml:space="preserve"> </v>
          </cell>
          <cell r="F1675" t="str">
            <v xml:space="preserve"> </v>
          </cell>
          <cell r="G1675" t="str">
            <v>024</v>
          </cell>
          <cell r="H1675" t="str">
            <v>2315</v>
          </cell>
          <cell r="I1675" t="str">
            <v>23</v>
          </cell>
          <cell r="J1675" t="str">
            <v xml:space="preserve"> </v>
          </cell>
          <cell r="K1675" t="str">
            <v>RSEC</v>
          </cell>
          <cell r="L1675" t="str">
            <v>2018</v>
          </cell>
          <cell r="M1675">
            <v>0</v>
          </cell>
          <cell r="N1675">
            <v>30000</v>
          </cell>
          <cell r="O1675">
            <v>0</v>
          </cell>
          <cell r="P1675">
            <v>30000</v>
          </cell>
          <cell r="Q1675">
            <v>0</v>
          </cell>
          <cell r="R1675">
            <v>0</v>
          </cell>
          <cell r="S1675">
            <v>0</v>
          </cell>
          <cell r="T1675" t="str">
            <v>2018- - -024-2315-23- -RSEC</v>
          </cell>
        </row>
        <row r="1676">
          <cell r="A1676" t="str">
            <v>21</v>
          </cell>
          <cell r="B1676" t="str">
            <v>D</v>
          </cell>
          <cell r="C1676" t="str">
            <v>R</v>
          </cell>
          <cell r="D1676" t="str">
            <v>I</v>
          </cell>
          <cell r="E1676" t="str">
            <v xml:space="preserve"> </v>
          </cell>
          <cell r="F1676" t="str">
            <v>03HD001</v>
          </cell>
          <cell r="G1676" t="str">
            <v>422</v>
          </cell>
          <cell r="H1676" t="str">
            <v>2313</v>
          </cell>
          <cell r="I1676" t="str">
            <v>23</v>
          </cell>
          <cell r="J1676" t="str">
            <v>DEMOLITION</v>
          </cell>
          <cell r="K1676" t="str">
            <v>AMEN</v>
          </cell>
          <cell r="L1676" t="str">
            <v>2014</v>
          </cell>
          <cell r="M1676">
            <v>0</v>
          </cell>
          <cell r="N1676">
            <v>256000</v>
          </cell>
          <cell r="O1676">
            <v>0</v>
          </cell>
          <cell r="P1676">
            <v>256000</v>
          </cell>
          <cell r="Q1676">
            <v>0</v>
          </cell>
          <cell r="R1676">
            <v>255614.04</v>
          </cell>
          <cell r="S1676">
            <v>0</v>
          </cell>
          <cell r="T1676" t="str">
            <v>2018- -03HD001-422-2313-23-DEMOLITION-AMEN</v>
          </cell>
        </row>
        <row r="1677">
          <cell r="A1677" t="str">
            <v>21</v>
          </cell>
          <cell r="B1677" t="str">
            <v>D</v>
          </cell>
          <cell r="C1677" t="str">
            <v>R</v>
          </cell>
          <cell r="D1677" t="str">
            <v>I</v>
          </cell>
          <cell r="E1677" t="str">
            <v xml:space="preserve"> </v>
          </cell>
          <cell r="F1677" t="str">
            <v>03HD001</v>
          </cell>
          <cell r="G1677" t="str">
            <v>422</v>
          </cell>
          <cell r="H1677" t="str">
            <v>2313</v>
          </cell>
          <cell r="I1677" t="str">
            <v>23</v>
          </cell>
          <cell r="J1677" t="str">
            <v>MPTB</v>
          </cell>
          <cell r="K1677" t="str">
            <v>AMEN</v>
          </cell>
          <cell r="L1677" t="str">
            <v>2014</v>
          </cell>
          <cell r="M1677">
            <v>0</v>
          </cell>
          <cell r="N1677">
            <v>22000</v>
          </cell>
          <cell r="O1677">
            <v>2744457.81</v>
          </cell>
          <cell r="P1677">
            <v>2766457.81</v>
          </cell>
          <cell r="Q1677">
            <v>0</v>
          </cell>
          <cell r="R1677">
            <v>2119002.75</v>
          </cell>
          <cell r="S1677">
            <v>0</v>
          </cell>
          <cell r="T1677" t="str">
            <v>2018- -03HD001-422-2313-23-MPTB-AMEN</v>
          </cell>
        </row>
        <row r="1678">
          <cell r="A1678" t="str">
            <v>21</v>
          </cell>
          <cell r="B1678" t="str">
            <v>D</v>
          </cell>
          <cell r="C1678" t="str">
            <v>R</v>
          </cell>
          <cell r="D1678" t="str">
            <v>I</v>
          </cell>
          <cell r="E1678" t="str">
            <v xml:space="preserve"> </v>
          </cell>
          <cell r="F1678" t="str">
            <v>03HD001</v>
          </cell>
          <cell r="G1678" t="str">
            <v>422</v>
          </cell>
          <cell r="H1678" t="str">
            <v>2313</v>
          </cell>
          <cell r="I1678" t="str">
            <v>23</v>
          </cell>
          <cell r="J1678" t="str">
            <v>MPTB</v>
          </cell>
          <cell r="K1678" t="str">
            <v>AMEN</v>
          </cell>
          <cell r="L1678" t="str">
            <v>2015</v>
          </cell>
          <cell r="M1678">
            <v>0</v>
          </cell>
          <cell r="N1678">
            <v>0</v>
          </cell>
          <cell r="O1678">
            <v>4460.1400000000003</v>
          </cell>
          <cell r="P1678">
            <v>39760.14</v>
          </cell>
          <cell r="Q1678">
            <v>0</v>
          </cell>
          <cell r="R1678">
            <v>36991.51</v>
          </cell>
          <cell r="S1678">
            <v>0</v>
          </cell>
          <cell r="T1678" t="str">
            <v>2018- -03HD001-422-2313-23-MPTB-AMEN</v>
          </cell>
        </row>
        <row r="1679">
          <cell r="A1679" t="str">
            <v>21</v>
          </cell>
          <cell r="B1679" t="str">
            <v>D</v>
          </cell>
          <cell r="C1679" t="str">
            <v>R</v>
          </cell>
          <cell r="D1679" t="str">
            <v>I</v>
          </cell>
          <cell r="E1679" t="str">
            <v xml:space="preserve"> </v>
          </cell>
          <cell r="F1679" t="str">
            <v>03HD001</v>
          </cell>
          <cell r="G1679" t="str">
            <v>824</v>
          </cell>
          <cell r="H1679" t="str">
            <v>2313</v>
          </cell>
          <cell r="I1679" t="str">
            <v>23</v>
          </cell>
          <cell r="J1679" t="str">
            <v>DEMOLITION</v>
          </cell>
          <cell r="K1679" t="str">
            <v>BATI</v>
          </cell>
          <cell r="L1679" t="str">
            <v>2014</v>
          </cell>
          <cell r="M1679">
            <v>0</v>
          </cell>
          <cell r="N1679">
            <v>0</v>
          </cell>
          <cell r="O1679">
            <v>998.06</v>
          </cell>
          <cell r="P1679">
            <v>998.06</v>
          </cell>
          <cell r="Q1679">
            <v>0</v>
          </cell>
          <cell r="R1679">
            <v>0</v>
          </cell>
          <cell r="S1679">
            <v>0</v>
          </cell>
          <cell r="T1679" t="str">
            <v>2018- -03HD001-824-2313-23-DEMOLITION-BATI</v>
          </cell>
        </row>
        <row r="1680">
          <cell r="A1680" t="str">
            <v>21</v>
          </cell>
          <cell r="B1680" t="str">
            <v>D</v>
          </cell>
          <cell r="C1680" t="str">
            <v>R</v>
          </cell>
          <cell r="D1680" t="str">
            <v>I</v>
          </cell>
          <cell r="E1680" t="str">
            <v xml:space="preserve"> </v>
          </cell>
          <cell r="F1680" t="str">
            <v>03HD001</v>
          </cell>
          <cell r="G1680" t="str">
            <v>824</v>
          </cell>
          <cell r="H1680" t="str">
            <v>2313</v>
          </cell>
          <cell r="I1680" t="str">
            <v>23</v>
          </cell>
          <cell r="J1680" t="str">
            <v>GSN</v>
          </cell>
          <cell r="K1680" t="str">
            <v>BATI</v>
          </cell>
          <cell r="L1680" t="str">
            <v>2014</v>
          </cell>
          <cell r="M1680">
            <v>0</v>
          </cell>
          <cell r="N1680">
            <v>0</v>
          </cell>
          <cell r="O1680">
            <v>14603.08</v>
          </cell>
          <cell r="P1680">
            <v>14603.08</v>
          </cell>
          <cell r="Q1680">
            <v>0</v>
          </cell>
          <cell r="R1680">
            <v>0</v>
          </cell>
          <cell r="S1680">
            <v>0</v>
          </cell>
          <cell r="T1680" t="str">
            <v>2018- -03HD001-824-2313-23-GSN-BATI</v>
          </cell>
        </row>
        <row r="1681">
          <cell r="A1681" t="str">
            <v>21</v>
          </cell>
          <cell r="B1681" t="str">
            <v>D</v>
          </cell>
          <cell r="C1681" t="str">
            <v>R</v>
          </cell>
          <cell r="D1681" t="str">
            <v>I</v>
          </cell>
          <cell r="E1681" t="str">
            <v xml:space="preserve"> </v>
          </cell>
          <cell r="F1681" t="str">
            <v>03HD001</v>
          </cell>
          <cell r="G1681" t="str">
            <v>824</v>
          </cell>
          <cell r="H1681" t="str">
            <v>2313</v>
          </cell>
          <cell r="I1681" t="str">
            <v>23</v>
          </cell>
          <cell r="J1681" t="str">
            <v>GSN</v>
          </cell>
          <cell r="K1681" t="str">
            <v>BATI</v>
          </cell>
          <cell r="L1681" t="str">
            <v>2015</v>
          </cell>
          <cell r="M1681">
            <v>0</v>
          </cell>
          <cell r="N1681">
            <v>0</v>
          </cell>
          <cell r="O1681">
            <v>14603.08</v>
          </cell>
          <cell r="P1681">
            <v>14603.08</v>
          </cell>
          <cell r="Q1681">
            <v>0</v>
          </cell>
          <cell r="R1681">
            <v>0</v>
          </cell>
          <cell r="S1681">
            <v>0</v>
          </cell>
          <cell r="T1681" t="str">
            <v>2018- -03HD001-824-2313-23-GSN-BATI</v>
          </cell>
        </row>
        <row r="1682">
          <cell r="A1682" t="str">
            <v>21</v>
          </cell>
          <cell r="B1682" t="str">
            <v>D</v>
          </cell>
          <cell r="C1682" t="str">
            <v>R</v>
          </cell>
          <cell r="D1682" t="str">
            <v>I</v>
          </cell>
          <cell r="E1682" t="str">
            <v xml:space="preserve"> </v>
          </cell>
          <cell r="F1682" t="str">
            <v>03HD001</v>
          </cell>
          <cell r="G1682" t="str">
            <v>824</v>
          </cell>
          <cell r="H1682" t="str">
            <v>2313</v>
          </cell>
          <cell r="I1682" t="str">
            <v>23</v>
          </cell>
          <cell r="J1682" t="str">
            <v>GSN</v>
          </cell>
          <cell r="K1682" t="str">
            <v>BATI</v>
          </cell>
          <cell r="L1682" t="str">
            <v>2016</v>
          </cell>
          <cell r="M1682">
            <v>0</v>
          </cell>
          <cell r="N1682">
            <v>0</v>
          </cell>
          <cell r="O1682">
            <v>0</v>
          </cell>
          <cell r="P1682">
            <v>0</v>
          </cell>
          <cell r="Q1682">
            <v>0</v>
          </cell>
          <cell r="R1682">
            <v>4740</v>
          </cell>
          <cell r="S1682">
            <v>0</v>
          </cell>
          <cell r="T1682" t="str">
            <v>2018- -03HD001-824-2313-23-GSN-BATI</v>
          </cell>
        </row>
        <row r="1683">
          <cell r="A1683" t="str">
            <v>21</v>
          </cell>
          <cell r="B1683" t="str">
            <v>D</v>
          </cell>
          <cell r="C1683" t="str">
            <v>R</v>
          </cell>
          <cell r="D1683" t="str">
            <v>I</v>
          </cell>
          <cell r="E1683" t="str">
            <v xml:space="preserve"> </v>
          </cell>
          <cell r="F1683" t="str">
            <v>03HD001</v>
          </cell>
          <cell r="G1683" t="str">
            <v>824</v>
          </cell>
          <cell r="H1683" t="str">
            <v>2313</v>
          </cell>
          <cell r="I1683" t="str">
            <v>23</v>
          </cell>
          <cell r="J1683" t="str">
            <v>MOE</v>
          </cell>
          <cell r="K1683" t="str">
            <v>BATI</v>
          </cell>
          <cell r="L1683" t="str">
            <v>2014</v>
          </cell>
          <cell r="M1683">
            <v>0</v>
          </cell>
          <cell r="N1683">
            <v>0</v>
          </cell>
          <cell r="O1683">
            <v>310.94</v>
          </cell>
          <cell r="P1683">
            <v>310.94</v>
          </cell>
          <cell r="Q1683">
            <v>0</v>
          </cell>
          <cell r="R1683">
            <v>0</v>
          </cell>
          <cell r="S1683">
            <v>0</v>
          </cell>
          <cell r="T1683" t="str">
            <v>2018- -03HD001-824-2313-23-MOE-BATI</v>
          </cell>
        </row>
        <row r="1684">
          <cell r="A1684" t="str">
            <v>21</v>
          </cell>
          <cell r="B1684" t="str">
            <v>D</v>
          </cell>
          <cell r="C1684" t="str">
            <v>R</v>
          </cell>
          <cell r="D1684" t="str">
            <v>I</v>
          </cell>
          <cell r="E1684" t="str">
            <v xml:space="preserve"> </v>
          </cell>
          <cell r="F1684" t="str">
            <v>03HD001</v>
          </cell>
          <cell r="G1684" t="str">
            <v>824</v>
          </cell>
          <cell r="H1684" t="str">
            <v>2313</v>
          </cell>
          <cell r="I1684" t="str">
            <v>23</v>
          </cell>
          <cell r="J1684" t="str">
            <v>SPORTN</v>
          </cell>
          <cell r="K1684" t="str">
            <v>BATI</v>
          </cell>
          <cell r="L1684" t="str">
            <v>2014</v>
          </cell>
          <cell r="M1684">
            <v>0</v>
          </cell>
          <cell r="N1684">
            <v>0</v>
          </cell>
          <cell r="O1684">
            <v>2000</v>
          </cell>
          <cell r="P1684">
            <v>2000</v>
          </cell>
          <cell r="Q1684">
            <v>0</v>
          </cell>
          <cell r="R1684">
            <v>0</v>
          </cell>
          <cell r="S1684">
            <v>0</v>
          </cell>
          <cell r="T1684" t="str">
            <v>2018- -03HD001-824-2313-23-SPORTN-BATI</v>
          </cell>
        </row>
        <row r="1685">
          <cell r="A1685" t="str">
            <v>21</v>
          </cell>
          <cell r="B1685" t="str">
            <v>D</v>
          </cell>
          <cell r="C1685" t="str">
            <v>R</v>
          </cell>
          <cell r="D1685" t="str">
            <v>I</v>
          </cell>
          <cell r="E1685" t="str">
            <v xml:space="preserve"> </v>
          </cell>
          <cell r="F1685" t="str">
            <v>03HD001</v>
          </cell>
          <cell r="G1685" t="str">
            <v>824</v>
          </cell>
          <cell r="H1685" t="str">
            <v>2313</v>
          </cell>
          <cell r="I1685" t="str">
            <v>23</v>
          </cell>
          <cell r="J1685" t="str">
            <v>SPORTN</v>
          </cell>
          <cell r="K1685" t="str">
            <v>BATI</v>
          </cell>
          <cell r="L1685" t="str">
            <v>2015</v>
          </cell>
          <cell r="M1685">
            <v>0</v>
          </cell>
          <cell r="N1685">
            <v>0</v>
          </cell>
          <cell r="O1685">
            <v>2000</v>
          </cell>
          <cell r="P1685">
            <v>2000</v>
          </cell>
          <cell r="Q1685">
            <v>0</v>
          </cell>
          <cell r="R1685">
            <v>0</v>
          </cell>
          <cell r="S1685">
            <v>0</v>
          </cell>
          <cell r="T1685" t="str">
            <v>2018- -03HD001-824-2313-23-SPORTN-BATI</v>
          </cell>
        </row>
        <row r="1686">
          <cell r="A1686" t="str">
            <v>21</v>
          </cell>
          <cell r="B1686" t="str">
            <v>D</v>
          </cell>
          <cell r="C1686" t="str">
            <v>R</v>
          </cell>
          <cell r="D1686" t="str">
            <v>I</v>
          </cell>
          <cell r="E1686" t="str">
            <v xml:space="preserve"> </v>
          </cell>
          <cell r="F1686" t="str">
            <v>03HD001</v>
          </cell>
          <cell r="G1686" t="str">
            <v>824</v>
          </cell>
          <cell r="H1686" t="str">
            <v>2313</v>
          </cell>
          <cell r="I1686" t="str">
            <v>23</v>
          </cell>
          <cell r="J1686" t="str">
            <v>SPORTS</v>
          </cell>
          <cell r="K1686" t="str">
            <v>BATI</v>
          </cell>
          <cell r="L1686" t="str">
            <v>2014</v>
          </cell>
          <cell r="M1686">
            <v>0</v>
          </cell>
          <cell r="N1686">
            <v>0</v>
          </cell>
          <cell r="O1686">
            <v>5436.26</v>
          </cell>
          <cell r="P1686">
            <v>5436.26</v>
          </cell>
          <cell r="Q1686">
            <v>0</v>
          </cell>
          <cell r="R1686">
            <v>5454.44</v>
          </cell>
          <cell r="S1686">
            <v>0</v>
          </cell>
          <cell r="T1686" t="str">
            <v>2018- -03HD001-824-2313-23-SPORTS-BATI</v>
          </cell>
        </row>
        <row r="1687">
          <cell r="A1687" t="str">
            <v>21</v>
          </cell>
          <cell r="B1687" t="str">
            <v>D</v>
          </cell>
          <cell r="C1687" t="str">
            <v>R</v>
          </cell>
          <cell r="D1687" t="str">
            <v>I</v>
          </cell>
          <cell r="E1687" t="str">
            <v xml:space="preserve"> </v>
          </cell>
          <cell r="F1687" t="str">
            <v>05BA010</v>
          </cell>
          <cell r="G1687" t="str">
            <v>822</v>
          </cell>
          <cell r="H1687" t="str">
            <v>2315</v>
          </cell>
          <cell r="I1687" t="str">
            <v>23</v>
          </cell>
          <cell r="J1687" t="str">
            <v xml:space="preserve"> </v>
          </cell>
          <cell r="K1687" t="str">
            <v>EXTE</v>
          </cell>
          <cell r="L1687" t="str">
            <v>2014</v>
          </cell>
          <cell r="M1687">
            <v>0</v>
          </cell>
          <cell r="N1687">
            <v>0</v>
          </cell>
          <cell r="O1687">
            <v>4736.16</v>
          </cell>
          <cell r="P1687">
            <v>4736.16</v>
          </cell>
          <cell r="Q1687">
            <v>0</v>
          </cell>
          <cell r="R1687">
            <v>0</v>
          </cell>
          <cell r="S1687">
            <v>0</v>
          </cell>
          <cell r="T1687" t="str">
            <v>2018- -05BA010-822-2315-23- -EXTE</v>
          </cell>
        </row>
        <row r="1688">
          <cell r="A1688" t="str">
            <v>21</v>
          </cell>
          <cell r="B1688" t="str">
            <v>D</v>
          </cell>
          <cell r="C1688" t="str">
            <v>R</v>
          </cell>
          <cell r="D1688" t="str">
            <v>I</v>
          </cell>
          <cell r="E1688" t="str">
            <v xml:space="preserve"> </v>
          </cell>
          <cell r="F1688" t="str">
            <v>05IJ004</v>
          </cell>
          <cell r="G1688" t="str">
            <v>822</v>
          </cell>
          <cell r="H1688" t="str">
            <v>2315</v>
          </cell>
          <cell r="I1688" t="str">
            <v>23</v>
          </cell>
          <cell r="J1688" t="str">
            <v xml:space="preserve"> </v>
          </cell>
          <cell r="K1688" t="str">
            <v>EXTE</v>
          </cell>
          <cell r="L1688" t="str">
            <v>2014</v>
          </cell>
          <cell r="M1688">
            <v>0</v>
          </cell>
          <cell r="N1688">
            <v>0</v>
          </cell>
          <cell r="O1688">
            <v>3430.48</v>
          </cell>
          <cell r="P1688">
            <v>3430.48</v>
          </cell>
          <cell r="Q1688">
            <v>0</v>
          </cell>
          <cell r="R1688">
            <v>0</v>
          </cell>
          <cell r="S1688">
            <v>0</v>
          </cell>
          <cell r="T1688" t="str">
            <v>2018- -05IJ004-822-2315-23- -EXTE</v>
          </cell>
        </row>
        <row r="1689">
          <cell r="A1689" t="str">
            <v>21</v>
          </cell>
          <cell r="B1689" t="str">
            <v>D</v>
          </cell>
          <cell r="C1689" t="str">
            <v>R</v>
          </cell>
          <cell r="D1689" t="str">
            <v>I</v>
          </cell>
          <cell r="E1689" t="str">
            <v xml:space="preserve"> </v>
          </cell>
          <cell r="F1689" t="str">
            <v>06JA009</v>
          </cell>
          <cell r="G1689" t="str">
            <v>822</v>
          </cell>
          <cell r="H1689" t="str">
            <v>2315</v>
          </cell>
          <cell r="I1689" t="str">
            <v>23</v>
          </cell>
          <cell r="J1689" t="str">
            <v xml:space="preserve"> </v>
          </cell>
          <cell r="K1689" t="str">
            <v>EXTE</v>
          </cell>
          <cell r="L1689" t="str">
            <v>2014</v>
          </cell>
          <cell r="M1689">
            <v>0</v>
          </cell>
          <cell r="N1689">
            <v>0</v>
          </cell>
          <cell r="O1689">
            <v>19375.2</v>
          </cell>
          <cell r="P1689">
            <v>19375.2</v>
          </cell>
          <cell r="Q1689">
            <v>0</v>
          </cell>
          <cell r="R1689">
            <v>0</v>
          </cell>
          <cell r="S1689">
            <v>0</v>
          </cell>
          <cell r="T1689" t="str">
            <v>2018- -06JA009-822-2315-23- -EXTE</v>
          </cell>
        </row>
        <row r="1690">
          <cell r="A1690" t="str">
            <v>21</v>
          </cell>
          <cell r="B1690" t="str">
            <v>D</v>
          </cell>
          <cell r="C1690" t="str">
            <v>R</v>
          </cell>
          <cell r="D1690" t="str">
            <v>I</v>
          </cell>
          <cell r="E1690" t="str">
            <v xml:space="preserve"> </v>
          </cell>
          <cell r="F1690" t="str">
            <v>07LA004</v>
          </cell>
          <cell r="G1690" t="str">
            <v>824</v>
          </cell>
          <cell r="H1690" t="str">
            <v>2318</v>
          </cell>
          <cell r="I1690" t="str">
            <v>23</v>
          </cell>
          <cell r="J1690" t="str">
            <v xml:space="preserve"> </v>
          </cell>
          <cell r="K1690" t="str">
            <v>AMEN</v>
          </cell>
          <cell r="L1690" t="str">
            <v>2014</v>
          </cell>
          <cell r="M1690">
            <v>0</v>
          </cell>
          <cell r="N1690">
            <v>0</v>
          </cell>
          <cell r="O1690">
            <v>1700</v>
          </cell>
          <cell r="P1690">
            <v>1700</v>
          </cell>
          <cell r="Q1690">
            <v>0</v>
          </cell>
          <cell r="R1690">
            <v>0</v>
          </cell>
          <cell r="S1690">
            <v>0</v>
          </cell>
          <cell r="T1690" t="str">
            <v>2018- -07LA004-824-2318-23- -AMEN</v>
          </cell>
        </row>
        <row r="1691">
          <cell r="A1691" t="str">
            <v>21</v>
          </cell>
          <cell r="B1691" t="str">
            <v>D</v>
          </cell>
          <cell r="C1691" t="str">
            <v>R</v>
          </cell>
          <cell r="D1691" t="str">
            <v>I</v>
          </cell>
          <cell r="E1691" t="str">
            <v xml:space="preserve"> </v>
          </cell>
          <cell r="F1691" t="str">
            <v>07LQ003</v>
          </cell>
          <cell r="G1691" t="str">
            <v>822</v>
          </cell>
          <cell r="H1691" t="str">
            <v>2315</v>
          </cell>
          <cell r="I1691" t="str">
            <v>23</v>
          </cell>
          <cell r="J1691" t="str">
            <v xml:space="preserve"> </v>
          </cell>
          <cell r="K1691" t="str">
            <v>EXTE</v>
          </cell>
          <cell r="L1691" t="str">
            <v>2014</v>
          </cell>
          <cell r="M1691">
            <v>0</v>
          </cell>
          <cell r="N1691">
            <v>0</v>
          </cell>
          <cell r="O1691">
            <v>2320.7199999999998</v>
          </cell>
          <cell r="P1691">
            <v>2320.7199999999998</v>
          </cell>
          <cell r="Q1691">
            <v>0</v>
          </cell>
          <cell r="R1691">
            <v>0</v>
          </cell>
          <cell r="S1691">
            <v>0</v>
          </cell>
          <cell r="T1691" t="str">
            <v>2018- -07LQ003-822-2315-23- -EXTE</v>
          </cell>
        </row>
        <row r="1692">
          <cell r="A1692" t="str">
            <v>21</v>
          </cell>
          <cell r="B1692" t="str">
            <v>D</v>
          </cell>
          <cell r="C1692" t="str">
            <v>R</v>
          </cell>
          <cell r="D1692" t="str">
            <v>I</v>
          </cell>
          <cell r="E1692" t="str">
            <v xml:space="preserve"> </v>
          </cell>
          <cell r="F1692" t="str">
            <v>08MI001</v>
          </cell>
          <cell r="G1692" t="str">
            <v>422</v>
          </cell>
          <cell r="H1692" t="str">
            <v>2313</v>
          </cell>
          <cell r="I1692" t="str">
            <v>23</v>
          </cell>
          <cell r="J1692" t="str">
            <v xml:space="preserve"> </v>
          </cell>
          <cell r="K1692" t="str">
            <v>BATI</v>
          </cell>
          <cell r="L1692" t="str">
            <v>2014</v>
          </cell>
          <cell r="M1692">
            <v>0</v>
          </cell>
          <cell r="N1692">
            <v>0</v>
          </cell>
          <cell r="O1692">
            <v>35459.599999999999</v>
          </cell>
          <cell r="P1692">
            <v>35459.599999999999</v>
          </cell>
          <cell r="Q1692">
            <v>0</v>
          </cell>
          <cell r="R1692">
            <v>14043.08</v>
          </cell>
          <cell r="S1692">
            <v>0</v>
          </cell>
          <cell r="T1692" t="str">
            <v>2018- -08MI001-422-2313-23- -BATI</v>
          </cell>
        </row>
        <row r="1693">
          <cell r="A1693" t="str">
            <v>21</v>
          </cell>
          <cell r="B1693" t="str">
            <v>D</v>
          </cell>
          <cell r="C1693" t="str">
            <v>R</v>
          </cell>
          <cell r="D1693" t="str">
            <v>I</v>
          </cell>
          <cell r="E1693" t="str">
            <v xml:space="preserve"> </v>
          </cell>
          <cell r="F1693" t="str">
            <v>08MI001</v>
          </cell>
          <cell r="G1693" t="str">
            <v>422</v>
          </cell>
          <cell r="H1693" t="str">
            <v>2313</v>
          </cell>
          <cell r="I1693" t="str">
            <v>23</v>
          </cell>
          <cell r="J1693" t="str">
            <v xml:space="preserve"> </v>
          </cell>
          <cell r="K1693" t="str">
            <v>BATI</v>
          </cell>
          <cell r="L1693" t="str">
            <v>2015</v>
          </cell>
          <cell r="M1693">
            <v>0</v>
          </cell>
          <cell r="N1693">
            <v>0</v>
          </cell>
          <cell r="O1693">
            <v>4723.22</v>
          </cell>
          <cell r="P1693">
            <v>4723.22</v>
          </cell>
          <cell r="Q1693">
            <v>0</v>
          </cell>
          <cell r="R1693">
            <v>8180.44</v>
          </cell>
          <cell r="S1693">
            <v>0</v>
          </cell>
          <cell r="T1693" t="str">
            <v>2018- -08MI001-422-2313-23- -BATI</v>
          </cell>
        </row>
        <row r="1694">
          <cell r="A1694" t="str">
            <v>21</v>
          </cell>
          <cell r="B1694" t="str">
            <v>D</v>
          </cell>
          <cell r="C1694" t="str">
            <v>R</v>
          </cell>
          <cell r="D1694" t="str">
            <v>I</v>
          </cell>
          <cell r="E1694" t="str">
            <v xml:space="preserve"> </v>
          </cell>
          <cell r="F1694" t="str">
            <v>08MN001</v>
          </cell>
          <cell r="G1694" t="str">
            <v>824</v>
          </cell>
          <cell r="H1694" t="str">
            <v>2318</v>
          </cell>
          <cell r="I1694" t="str">
            <v>23</v>
          </cell>
          <cell r="J1694" t="str">
            <v xml:space="preserve"> </v>
          </cell>
          <cell r="K1694" t="str">
            <v>EXTE</v>
          </cell>
          <cell r="L1694" t="str">
            <v>2014</v>
          </cell>
          <cell r="M1694">
            <v>0</v>
          </cell>
          <cell r="N1694">
            <v>0</v>
          </cell>
          <cell r="O1694">
            <v>23556.7</v>
          </cell>
          <cell r="P1694">
            <v>23556.7</v>
          </cell>
          <cell r="Q1694">
            <v>0</v>
          </cell>
          <cell r="R1694">
            <v>0</v>
          </cell>
          <cell r="S1694">
            <v>0</v>
          </cell>
          <cell r="T1694" t="str">
            <v>2018- -08MN001-824-2318-23- -EXTE</v>
          </cell>
        </row>
        <row r="1695">
          <cell r="A1695" t="str">
            <v>21</v>
          </cell>
          <cell r="B1695" t="str">
            <v>D</v>
          </cell>
          <cell r="C1695" t="str">
            <v>R</v>
          </cell>
          <cell r="D1695" t="str">
            <v>I</v>
          </cell>
          <cell r="E1695" t="str">
            <v xml:space="preserve"> </v>
          </cell>
          <cell r="F1695" t="str">
            <v>08MS003</v>
          </cell>
          <cell r="G1695" t="str">
            <v>822</v>
          </cell>
          <cell r="H1695" t="str">
            <v>2318</v>
          </cell>
          <cell r="I1695" t="str">
            <v>23</v>
          </cell>
          <cell r="J1695" t="str">
            <v xml:space="preserve"> </v>
          </cell>
          <cell r="K1695" t="str">
            <v>EXTE</v>
          </cell>
          <cell r="L1695" t="str">
            <v>2014</v>
          </cell>
          <cell r="M1695">
            <v>0</v>
          </cell>
          <cell r="N1695">
            <v>0</v>
          </cell>
          <cell r="O1695">
            <v>194.44</v>
          </cell>
          <cell r="P1695">
            <v>194.44</v>
          </cell>
          <cell r="Q1695">
            <v>0</v>
          </cell>
          <cell r="R1695">
            <v>0</v>
          </cell>
          <cell r="S1695">
            <v>0</v>
          </cell>
          <cell r="T1695" t="str">
            <v>2018- -08MS003-822-2318-23- -EXTE</v>
          </cell>
        </row>
        <row r="1696">
          <cell r="A1696" t="str">
            <v>21</v>
          </cell>
          <cell r="B1696" t="str">
            <v>D</v>
          </cell>
          <cell r="C1696" t="str">
            <v>R</v>
          </cell>
          <cell r="D1696" t="str">
            <v>I</v>
          </cell>
          <cell r="E1696" t="str">
            <v xml:space="preserve"> </v>
          </cell>
          <cell r="F1696" t="str">
            <v>09NE001</v>
          </cell>
          <cell r="G1696" t="str">
            <v>324</v>
          </cell>
          <cell r="H1696" t="str">
            <v>2313</v>
          </cell>
          <cell r="I1696" t="str">
            <v>23</v>
          </cell>
          <cell r="J1696" t="str">
            <v xml:space="preserve"> </v>
          </cell>
          <cell r="K1696" t="str">
            <v>BATI</v>
          </cell>
          <cell r="L1696" t="str">
            <v>2014</v>
          </cell>
          <cell r="M1696">
            <v>0</v>
          </cell>
          <cell r="N1696">
            <v>50000</v>
          </cell>
          <cell r="O1696">
            <v>164300.03</v>
          </cell>
          <cell r="P1696">
            <v>214300.03</v>
          </cell>
          <cell r="Q1696">
            <v>0</v>
          </cell>
          <cell r="R1696">
            <v>167908.21</v>
          </cell>
          <cell r="S1696">
            <v>0</v>
          </cell>
          <cell r="T1696" t="str">
            <v>2018- -09NE001-324-2313-23- -BATI</v>
          </cell>
        </row>
        <row r="1697">
          <cell r="A1697" t="str">
            <v>21</v>
          </cell>
          <cell r="B1697" t="str">
            <v>D</v>
          </cell>
          <cell r="C1697" t="str">
            <v>R</v>
          </cell>
          <cell r="D1697" t="str">
            <v>I</v>
          </cell>
          <cell r="E1697" t="str">
            <v xml:space="preserve"> </v>
          </cell>
          <cell r="F1697" t="str">
            <v>09NE001</v>
          </cell>
          <cell r="G1697" t="str">
            <v>324</v>
          </cell>
          <cell r="H1697" t="str">
            <v>2313</v>
          </cell>
          <cell r="I1697" t="str">
            <v>23</v>
          </cell>
          <cell r="J1697" t="str">
            <v xml:space="preserve"> </v>
          </cell>
          <cell r="K1697" t="str">
            <v>BATI</v>
          </cell>
          <cell r="L1697" t="str">
            <v>2015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0</v>
          </cell>
          <cell r="R1697">
            <v>933.66</v>
          </cell>
          <cell r="S1697">
            <v>0</v>
          </cell>
          <cell r="T1697" t="str">
            <v>2018- -09NE001-324-2313-23- -BATI</v>
          </cell>
        </row>
        <row r="1698">
          <cell r="A1698" t="str">
            <v>21</v>
          </cell>
          <cell r="B1698" t="str">
            <v>D</v>
          </cell>
          <cell r="C1698" t="str">
            <v>R</v>
          </cell>
          <cell r="D1698" t="str">
            <v>I</v>
          </cell>
          <cell r="E1698" t="str">
            <v xml:space="preserve"> </v>
          </cell>
          <cell r="F1698" t="str">
            <v>10AF001</v>
          </cell>
          <cell r="G1698" t="str">
            <v>30</v>
          </cell>
          <cell r="H1698" t="str">
            <v>2313</v>
          </cell>
          <cell r="I1698" t="str">
            <v>23</v>
          </cell>
          <cell r="J1698" t="str">
            <v xml:space="preserve"> </v>
          </cell>
          <cell r="K1698" t="str">
            <v>BATI</v>
          </cell>
          <cell r="L1698" t="str">
            <v>2014</v>
          </cell>
          <cell r="M1698">
            <v>0</v>
          </cell>
          <cell r="N1698">
            <v>0</v>
          </cell>
          <cell r="O1698">
            <v>14352</v>
          </cell>
          <cell r="P1698">
            <v>14352</v>
          </cell>
          <cell r="Q1698">
            <v>0</v>
          </cell>
          <cell r="R1698">
            <v>0</v>
          </cell>
          <cell r="S1698">
            <v>0</v>
          </cell>
          <cell r="T1698" t="str">
            <v>2018- -10AF001-30-2313-23- -BATI</v>
          </cell>
        </row>
        <row r="1699">
          <cell r="A1699" t="str">
            <v>21</v>
          </cell>
          <cell r="B1699" t="str">
            <v>D</v>
          </cell>
          <cell r="C1699" t="str">
            <v>R</v>
          </cell>
          <cell r="D1699" t="str">
            <v>I</v>
          </cell>
          <cell r="E1699" t="str">
            <v xml:space="preserve"> </v>
          </cell>
          <cell r="F1699" t="str">
            <v>10PE001</v>
          </cell>
          <cell r="G1699" t="str">
            <v>324</v>
          </cell>
          <cell r="H1699" t="str">
            <v>2313</v>
          </cell>
          <cell r="I1699" t="str">
            <v>23</v>
          </cell>
          <cell r="J1699" t="str">
            <v xml:space="preserve"> </v>
          </cell>
          <cell r="K1699" t="str">
            <v>BATI</v>
          </cell>
          <cell r="L1699" t="str">
            <v>2014</v>
          </cell>
          <cell r="M1699">
            <v>0</v>
          </cell>
          <cell r="N1699">
            <v>0</v>
          </cell>
          <cell r="O1699">
            <v>44410.33</v>
          </cell>
          <cell r="P1699">
            <v>44410.33</v>
          </cell>
          <cell r="Q1699">
            <v>0</v>
          </cell>
          <cell r="R1699">
            <v>44265.53</v>
          </cell>
          <cell r="S1699">
            <v>0</v>
          </cell>
          <cell r="T1699" t="str">
            <v>2018- -10PE001-324-2313-23- -BATI</v>
          </cell>
        </row>
        <row r="1700">
          <cell r="A1700" t="str">
            <v>21</v>
          </cell>
          <cell r="B1700" t="str">
            <v>D</v>
          </cell>
          <cell r="C1700" t="str">
            <v>R</v>
          </cell>
          <cell r="D1700" t="str">
            <v>I</v>
          </cell>
          <cell r="E1700" t="str">
            <v xml:space="preserve"> </v>
          </cell>
          <cell r="F1700" t="str">
            <v>10PF001</v>
          </cell>
          <cell r="G1700" t="str">
            <v>324</v>
          </cell>
          <cell r="H1700" t="str">
            <v>2313</v>
          </cell>
          <cell r="I1700" t="str">
            <v>23</v>
          </cell>
          <cell r="J1700" t="str">
            <v xml:space="preserve"> </v>
          </cell>
          <cell r="K1700" t="str">
            <v>BATI</v>
          </cell>
          <cell r="L1700" t="str">
            <v>2014</v>
          </cell>
          <cell r="M1700">
            <v>0</v>
          </cell>
          <cell r="N1700">
            <v>0</v>
          </cell>
          <cell r="O1700">
            <v>3190.93</v>
          </cell>
          <cell r="P1700">
            <v>3190.93</v>
          </cell>
          <cell r="Q1700">
            <v>0</v>
          </cell>
          <cell r="R1700">
            <v>4144.2700000000004</v>
          </cell>
          <cell r="S1700">
            <v>0</v>
          </cell>
          <cell r="T1700" t="str">
            <v>2018- -10PF001-324-2313-23- -BATI</v>
          </cell>
        </row>
        <row r="1701">
          <cell r="A1701" t="str">
            <v>21</v>
          </cell>
          <cell r="B1701" t="str">
            <v>D</v>
          </cell>
          <cell r="C1701" t="str">
            <v>R</v>
          </cell>
          <cell r="D1701" t="str">
            <v>I</v>
          </cell>
          <cell r="E1701" t="str">
            <v xml:space="preserve"> </v>
          </cell>
          <cell r="F1701" t="str">
            <v>10PF001</v>
          </cell>
          <cell r="G1701" t="str">
            <v>324</v>
          </cell>
          <cell r="H1701" t="str">
            <v>2313</v>
          </cell>
          <cell r="I1701" t="str">
            <v>23</v>
          </cell>
          <cell r="J1701" t="str">
            <v xml:space="preserve"> </v>
          </cell>
          <cell r="K1701" t="str">
            <v>BATI</v>
          </cell>
          <cell r="L1701" t="str">
            <v>2015</v>
          </cell>
          <cell r="M1701">
            <v>0</v>
          </cell>
          <cell r="N1701">
            <v>0</v>
          </cell>
          <cell r="O1701">
            <v>101.66</v>
          </cell>
          <cell r="P1701">
            <v>101.66</v>
          </cell>
          <cell r="Q1701">
            <v>0</v>
          </cell>
          <cell r="R1701">
            <v>1324.85</v>
          </cell>
          <cell r="S1701">
            <v>0</v>
          </cell>
          <cell r="T1701" t="str">
            <v>2018- -10PF001-324-2313-23- -BATI</v>
          </cell>
        </row>
        <row r="1702">
          <cell r="A1702" t="str">
            <v>21</v>
          </cell>
          <cell r="B1702" t="str">
            <v>D</v>
          </cell>
          <cell r="C1702" t="str">
            <v>R</v>
          </cell>
          <cell r="D1702" t="str">
            <v>I</v>
          </cell>
          <cell r="E1702" t="str">
            <v xml:space="preserve"> </v>
          </cell>
          <cell r="F1702" t="str">
            <v>10PG001</v>
          </cell>
          <cell r="G1702" t="str">
            <v>313</v>
          </cell>
          <cell r="H1702" t="str">
            <v>2313</v>
          </cell>
          <cell r="I1702" t="str">
            <v>23</v>
          </cell>
          <cell r="J1702" t="str">
            <v xml:space="preserve"> </v>
          </cell>
          <cell r="K1702" t="str">
            <v>BATI</v>
          </cell>
          <cell r="L1702" t="str">
            <v>2014</v>
          </cell>
          <cell r="M1702">
            <v>0</v>
          </cell>
          <cell r="N1702">
            <v>0</v>
          </cell>
          <cell r="O1702">
            <v>1614.6</v>
          </cell>
          <cell r="P1702">
            <v>1614.6</v>
          </cell>
          <cell r="Q1702">
            <v>0</v>
          </cell>
          <cell r="R1702">
            <v>0</v>
          </cell>
          <cell r="S1702">
            <v>0</v>
          </cell>
          <cell r="T1702" t="str">
            <v>2018- -10PG001-313-2313-23- -BATI</v>
          </cell>
        </row>
        <row r="1703">
          <cell r="A1703" t="str">
            <v>21</v>
          </cell>
          <cell r="B1703" t="str">
            <v>D</v>
          </cell>
          <cell r="C1703" t="str">
            <v>R</v>
          </cell>
          <cell r="D1703" t="str">
            <v>I</v>
          </cell>
          <cell r="E1703" t="str">
            <v xml:space="preserve"> </v>
          </cell>
          <cell r="F1703" t="str">
            <v>10PG001</v>
          </cell>
          <cell r="G1703" t="str">
            <v>313</v>
          </cell>
          <cell r="H1703" t="str">
            <v>2313</v>
          </cell>
          <cell r="I1703" t="str">
            <v>23</v>
          </cell>
          <cell r="J1703" t="str">
            <v xml:space="preserve"> </v>
          </cell>
          <cell r="K1703" t="str">
            <v>BATI</v>
          </cell>
          <cell r="L1703" t="str">
            <v>2015</v>
          </cell>
          <cell r="M1703">
            <v>0</v>
          </cell>
          <cell r="N1703">
            <v>0</v>
          </cell>
          <cell r="O1703">
            <v>1614.6</v>
          </cell>
          <cell r="P1703">
            <v>1614.6</v>
          </cell>
          <cell r="Q1703">
            <v>0</v>
          </cell>
          <cell r="R1703">
            <v>0</v>
          </cell>
          <cell r="S1703">
            <v>0</v>
          </cell>
          <cell r="T1703" t="str">
            <v>2018- -10PG001-313-2313-23- -BATI</v>
          </cell>
        </row>
        <row r="1704">
          <cell r="A1704" t="str">
            <v>21</v>
          </cell>
          <cell r="B1704" t="str">
            <v>D</v>
          </cell>
          <cell r="C1704" t="str">
            <v>R</v>
          </cell>
          <cell r="D1704" t="str">
            <v>I</v>
          </cell>
          <cell r="E1704" t="str">
            <v xml:space="preserve"> </v>
          </cell>
          <cell r="F1704" t="str">
            <v>10PH001</v>
          </cell>
          <cell r="G1704" t="str">
            <v>212</v>
          </cell>
          <cell r="H1704" t="str">
            <v>2313</v>
          </cell>
          <cell r="I1704" t="str">
            <v>23</v>
          </cell>
          <cell r="J1704" t="str">
            <v xml:space="preserve"> </v>
          </cell>
          <cell r="K1704" t="str">
            <v>BATI</v>
          </cell>
          <cell r="L1704" t="str">
            <v>2014</v>
          </cell>
          <cell r="M1704">
            <v>0</v>
          </cell>
          <cell r="N1704">
            <v>0</v>
          </cell>
          <cell r="O1704">
            <v>4250.34</v>
          </cell>
          <cell r="P1704">
            <v>4250.34</v>
          </cell>
          <cell r="Q1704">
            <v>0</v>
          </cell>
          <cell r="R1704">
            <v>0</v>
          </cell>
          <cell r="S1704">
            <v>0</v>
          </cell>
          <cell r="T1704" t="str">
            <v>2018- -10PH001-212-2313-23- -BATI</v>
          </cell>
        </row>
        <row r="1705">
          <cell r="A1705" t="str">
            <v>21</v>
          </cell>
          <cell r="B1705" t="str">
            <v>D</v>
          </cell>
          <cell r="C1705" t="str">
            <v>R</v>
          </cell>
          <cell r="D1705" t="str">
            <v>I</v>
          </cell>
          <cell r="E1705" t="str">
            <v xml:space="preserve"> </v>
          </cell>
          <cell r="F1705" t="str">
            <v>10PP003</v>
          </cell>
          <cell r="G1705" t="str">
            <v>822</v>
          </cell>
          <cell r="H1705" t="str">
            <v>2315</v>
          </cell>
          <cell r="I1705" t="str">
            <v>23</v>
          </cell>
          <cell r="J1705" t="str">
            <v xml:space="preserve"> </v>
          </cell>
          <cell r="K1705" t="str">
            <v>EXTE</v>
          </cell>
          <cell r="L1705" t="str">
            <v>2014</v>
          </cell>
          <cell r="M1705">
            <v>0</v>
          </cell>
          <cell r="N1705">
            <v>0</v>
          </cell>
          <cell r="O1705">
            <v>717.6</v>
          </cell>
          <cell r="P1705">
            <v>717.6</v>
          </cell>
          <cell r="Q1705">
            <v>0</v>
          </cell>
          <cell r="R1705">
            <v>0</v>
          </cell>
          <cell r="S1705">
            <v>0</v>
          </cell>
          <cell r="T1705" t="str">
            <v>2018- -10PP003-822-2315-23- -EXTE</v>
          </cell>
        </row>
        <row r="1706">
          <cell r="A1706" t="str">
            <v>21</v>
          </cell>
          <cell r="B1706" t="str">
            <v>D</v>
          </cell>
          <cell r="C1706" t="str">
            <v>R</v>
          </cell>
          <cell r="D1706" t="str">
            <v>I</v>
          </cell>
          <cell r="E1706" t="str">
            <v xml:space="preserve"> </v>
          </cell>
          <cell r="F1706" t="str">
            <v>10PS001</v>
          </cell>
          <cell r="G1706" t="str">
            <v>824</v>
          </cell>
          <cell r="H1706" t="str">
            <v>2313</v>
          </cell>
          <cell r="I1706" t="str">
            <v>23</v>
          </cell>
          <cell r="J1706" t="str">
            <v xml:space="preserve"> </v>
          </cell>
          <cell r="K1706" t="str">
            <v>EXTE</v>
          </cell>
          <cell r="L1706" t="str">
            <v>2014</v>
          </cell>
          <cell r="M1706">
            <v>0</v>
          </cell>
          <cell r="N1706">
            <v>0</v>
          </cell>
          <cell r="O1706">
            <v>2281.39</v>
          </cell>
          <cell r="P1706">
            <v>2281.39</v>
          </cell>
          <cell r="Q1706">
            <v>0</v>
          </cell>
          <cell r="R1706">
            <v>0</v>
          </cell>
          <cell r="S1706">
            <v>0</v>
          </cell>
          <cell r="T1706" t="str">
            <v>2018- -10PS001-824-2313-23- -EXTE</v>
          </cell>
        </row>
        <row r="1707">
          <cell r="A1707" t="str">
            <v>21</v>
          </cell>
          <cell r="B1707" t="str">
            <v>D</v>
          </cell>
          <cell r="C1707" t="str">
            <v>R</v>
          </cell>
          <cell r="D1707" t="str">
            <v>I</v>
          </cell>
          <cell r="E1707" t="str">
            <v xml:space="preserve"> </v>
          </cell>
          <cell r="F1707" t="str">
            <v>10PT001</v>
          </cell>
          <cell r="G1707" t="str">
            <v>824</v>
          </cell>
          <cell r="H1707" t="str">
            <v>2313</v>
          </cell>
          <cell r="I1707" t="str">
            <v>23</v>
          </cell>
          <cell r="J1707" t="str">
            <v xml:space="preserve"> </v>
          </cell>
          <cell r="K1707" t="str">
            <v>BATI</v>
          </cell>
          <cell r="L1707" t="str">
            <v>2014</v>
          </cell>
          <cell r="M1707">
            <v>0</v>
          </cell>
          <cell r="N1707">
            <v>0</v>
          </cell>
          <cell r="O1707">
            <v>1196</v>
          </cell>
          <cell r="P1707">
            <v>1196</v>
          </cell>
          <cell r="Q1707">
            <v>0</v>
          </cell>
          <cell r="R1707">
            <v>0</v>
          </cell>
          <cell r="S1707">
            <v>0</v>
          </cell>
          <cell r="T1707" t="str">
            <v>2018- -10PT001-824-2313-23- -BATI</v>
          </cell>
        </row>
        <row r="1708">
          <cell r="A1708" t="str">
            <v>21</v>
          </cell>
          <cell r="B1708" t="str">
            <v>D</v>
          </cell>
          <cell r="C1708" t="str">
            <v>R</v>
          </cell>
          <cell r="D1708" t="str">
            <v>I</v>
          </cell>
          <cell r="E1708" t="str">
            <v xml:space="preserve"> </v>
          </cell>
          <cell r="F1708" t="str">
            <v>11AA004</v>
          </cell>
          <cell r="G1708" t="str">
            <v>020</v>
          </cell>
          <cell r="H1708" t="str">
            <v>2313</v>
          </cell>
          <cell r="I1708" t="str">
            <v>23</v>
          </cell>
          <cell r="J1708" t="str">
            <v xml:space="preserve"> </v>
          </cell>
          <cell r="K1708" t="str">
            <v>BATI</v>
          </cell>
          <cell r="L1708" t="str">
            <v>2014</v>
          </cell>
          <cell r="M1708">
            <v>0</v>
          </cell>
          <cell r="N1708">
            <v>0</v>
          </cell>
          <cell r="O1708">
            <v>34001.31</v>
          </cell>
          <cell r="P1708">
            <v>34001.31</v>
          </cell>
          <cell r="Q1708">
            <v>0</v>
          </cell>
          <cell r="R1708">
            <v>11533.32</v>
          </cell>
          <cell r="S1708">
            <v>0</v>
          </cell>
          <cell r="T1708" t="str">
            <v>2018- -11AA004-020-2313-23- -BATI</v>
          </cell>
        </row>
        <row r="1709">
          <cell r="A1709" t="str">
            <v>21</v>
          </cell>
          <cell r="B1709" t="str">
            <v>D</v>
          </cell>
          <cell r="C1709" t="str">
            <v>R</v>
          </cell>
          <cell r="D1709" t="str">
            <v>I</v>
          </cell>
          <cell r="E1709" t="str">
            <v xml:space="preserve"> </v>
          </cell>
          <cell r="F1709" t="str">
            <v>11AA005</v>
          </cell>
          <cell r="G1709" t="str">
            <v>820</v>
          </cell>
          <cell r="H1709" t="str">
            <v>2313</v>
          </cell>
          <cell r="I1709" t="str">
            <v>23</v>
          </cell>
          <cell r="J1709" t="str">
            <v xml:space="preserve"> </v>
          </cell>
          <cell r="K1709" t="str">
            <v>BATI</v>
          </cell>
          <cell r="L1709" t="str">
            <v>2014</v>
          </cell>
          <cell r="M1709">
            <v>0</v>
          </cell>
          <cell r="N1709">
            <v>0</v>
          </cell>
          <cell r="O1709">
            <v>4865.8599999999997</v>
          </cell>
          <cell r="P1709">
            <v>4865.8599999999997</v>
          </cell>
          <cell r="Q1709">
            <v>0</v>
          </cell>
          <cell r="R1709">
            <v>150</v>
          </cell>
          <cell r="S1709">
            <v>0</v>
          </cell>
          <cell r="T1709" t="str">
            <v>2018- -11AA005-820-2313-23- -BATI</v>
          </cell>
        </row>
        <row r="1710">
          <cell r="A1710" t="str">
            <v>21</v>
          </cell>
          <cell r="B1710" t="str">
            <v>D</v>
          </cell>
          <cell r="C1710" t="str">
            <v>R</v>
          </cell>
          <cell r="D1710" t="str">
            <v>I</v>
          </cell>
          <cell r="E1710" t="str">
            <v xml:space="preserve"> </v>
          </cell>
          <cell r="F1710" t="str">
            <v>11AF004</v>
          </cell>
          <cell r="G1710" t="str">
            <v>322</v>
          </cell>
          <cell r="H1710" t="str">
            <v>2313</v>
          </cell>
          <cell r="I1710" t="str">
            <v>23</v>
          </cell>
          <cell r="J1710" t="str">
            <v xml:space="preserve"> </v>
          </cell>
          <cell r="K1710" t="str">
            <v>BATI</v>
          </cell>
          <cell r="L1710" t="str">
            <v>2014</v>
          </cell>
          <cell r="M1710">
            <v>0</v>
          </cell>
          <cell r="N1710">
            <v>0</v>
          </cell>
          <cell r="O1710">
            <v>42655.15</v>
          </cell>
          <cell r="P1710">
            <v>42655.15</v>
          </cell>
          <cell r="Q1710">
            <v>0</v>
          </cell>
          <cell r="R1710">
            <v>0</v>
          </cell>
          <cell r="S1710">
            <v>0</v>
          </cell>
          <cell r="T1710" t="str">
            <v>2018- -11AF004-322-2313-23- -BATI</v>
          </cell>
        </row>
        <row r="1711">
          <cell r="A1711" t="str">
            <v>21</v>
          </cell>
          <cell r="B1711" t="str">
            <v>D</v>
          </cell>
          <cell r="C1711" t="str">
            <v>R</v>
          </cell>
          <cell r="D1711" t="str">
            <v>I</v>
          </cell>
          <cell r="E1711" t="str">
            <v xml:space="preserve"> </v>
          </cell>
          <cell r="F1711" t="str">
            <v>11AH001</v>
          </cell>
          <cell r="G1711" t="str">
            <v>61</v>
          </cell>
          <cell r="H1711" t="str">
            <v>2313</v>
          </cell>
          <cell r="I1711" t="str">
            <v>23</v>
          </cell>
          <cell r="J1711" t="str">
            <v xml:space="preserve"> </v>
          </cell>
          <cell r="K1711" t="str">
            <v>BATI</v>
          </cell>
          <cell r="L1711" t="str">
            <v>2014</v>
          </cell>
          <cell r="M1711">
            <v>0</v>
          </cell>
          <cell r="N1711">
            <v>0</v>
          </cell>
          <cell r="O1711">
            <v>25000</v>
          </cell>
          <cell r="P1711">
            <v>25000</v>
          </cell>
          <cell r="Q1711">
            <v>0</v>
          </cell>
          <cell r="R1711">
            <v>0</v>
          </cell>
          <cell r="S1711">
            <v>0</v>
          </cell>
          <cell r="T1711" t="str">
            <v>2018- -11AH001-61-2313-23- -BATI</v>
          </cell>
        </row>
        <row r="1712">
          <cell r="A1712" t="str">
            <v>21</v>
          </cell>
          <cell r="B1712" t="str">
            <v>D</v>
          </cell>
          <cell r="C1712" t="str">
            <v>R</v>
          </cell>
          <cell r="D1712" t="str">
            <v>I</v>
          </cell>
          <cell r="E1712" t="str">
            <v xml:space="preserve"> </v>
          </cell>
          <cell r="F1712" t="str">
            <v>11BB002</v>
          </cell>
          <cell r="G1712" t="str">
            <v>814</v>
          </cell>
          <cell r="H1712" t="str">
            <v>2315</v>
          </cell>
          <cell r="I1712" t="str">
            <v>23</v>
          </cell>
          <cell r="J1712" t="str">
            <v xml:space="preserve"> </v>
          </cell>
          <cell r="K1712" t="str">
            <v>EXTE</v>
          </cell>
          <cell r="L1712" t="str">
            <v>2014</v>
          </cell>
          <cell r="M1712">
            <v>0</v>
          </cell>
          <cell r="N1712">
            <v>0</v>
          </cell>
          <cell r="O1712">
            <v>2141.16</v>
          </cell>
          <cell r="P1712">
            <v>2141.16</v>
          </cell>
          <cell r="Q1712">
            <v>0</v>
          </cell>
          <cell r="R1712">
            <v>0</v>
          </cell>
          <cell r="S1712">
            <v>0</v>
          </cell>
          <cell r="T1712" t="str">
            <v>2018- -11BB002-814-2315-23- -EXTE</v>
          </cell>
        </row>
        <row r="1713">
          <cell r="A1713" t="str">
            <v>21</v>
          </cell>
          <cell r="B1713" t="str">
            <v>D</v>
          </cell>
          <cell r="C1713" t="str">
            <v>R</v>
          </cell>
          <cell r="D1713" t="str">
            <v>I</v>
          </cell>
          <cell r="E1713" t="str">
            <v xml:space="preserve"> </v>
          </cell>
          <cell r="F1713" t="str">
            <v>11BB003</v>
          </cell>
          <cell r="G1713" t="str">
            <v>814</v>
          </cell>
          <cell r="H1713" t="str">
            <v>2315</v>
          </cell>
          <cell r="I1713" t="str">
            <v>23</v>
          </cell>
          <cell r="J1713" t="str">
            <v xml:space="preserve"> </v>
          </cell>
          <cell r="K1713" t="str">
            <v>EXTE</v>
          </cell>
          <cell r="L1713" t="str">
            <v>2014</v>
          </cell>
          <cell r="M1713">
            <v>0</v>
          </cell>
          <cell r="N1713">
            <v>0</v>
          </cell>
          <cell r="O1713">
            <v>4223.1499999999996</v>
          </cell>
          <cell r="P1713">
            <v>4223.1499999999996</v>
          </cell>
          <cell r="Q1713">
            <v>0</v>
          </cell>
          <cell r="R1713">
            <v>0</v>
          </cell>
          <cell r="S1713">
            <v>0</v>
          </cell>
          <cell r="T1713" t="str">
            <v>2018- -11BB003-814-2315-23- -EXTE</v>
          </cell>
        </row>
        <row r="1714">
          <cell r="A1714" t="str">
            <v>21</v>
          </cell>
          <cell r="B1714" t="str">
            <v>D</v>
          </cell>
          <cell r="C1714" t="str">
            <v>R</v>
          </cell>
          <cell r="D1714" t="str">
            <v>I</v>
          </cell>
          <cell r="E1714" t="str">
            <v xml:space="preserve"> </v>
          </cell>
          <cell r="F1714" t="str">
            <v>11RD003</v>
          </cell>
          <cell r="G1714" t="str">
            <v>213</v>
          </cell>
          <cell r="H1714" t="str">
            <v>2313</v>
          </cell>
          <cell r="I1714" t="str">
            <v>23</v>
          </cell>
          <cell r="J1714" t="str">
            <v xml:space="preserve"> </v>
          </cell>
          <cell r="K1714" t="str">
            <v>BATI</v>
          </cell>
          <cell r="L1714" t="str">
            <v>2014</v>
          </cell>
          <cell r="M1714">
            <v>0</v>
          </cell>
          <cell r="N1714">
            <v>0</v>
          </cell>
          <cell r="O1714">
            <v>80513.45</v>
          </cell>
          <cell r="P1714">
            <v>80513.45</v>
          </cell>
          <cell r="Q1714">
            <v>0</v>
          </cell>
          <cell r="R1714">
            <v>79676.45</v>
          </cell>
          <cell r="S1714">
            <v>0</v>
          </cell>
          <cell r="T1714" t="str">
            <v>2018- -11RD003-213-2313-23- -BATI</v>
          </cell>
        </row>
        <row r="1715">
          <cell r="A1715" t="str">
            <v>21</v>
          </cell>
          <cell r="B1715" t="str">
            <v>D</v>
          </cell>
          <cell r="C1715" t="str">
            <v>R</v>
          </cell>
          <cell r="D1715" t="str">
            <v>I</v>
          </cell>
          <cell r="E1715" t="str">
            <v xml:space="preserve"> </v>
          </cell>
          <cell r="F1715" t="str">
            <v>11RD003</v>
          </cell>
          <cell r="G1715" t="str">
            <v>213</v>
          </cell>
          <cell r="H1715" t="str">
            <v>2313</v>
          </cell>
          <cell r="I1715" t="str">
            <v>23</v>
          </cell>
          <cell r="J1715" t="str">
            <v xml:space="preserve"> </v>
          </cell>
          <cell r="K1715" t="str">
            <v>BATI</v>
          </cell>
          <cell r="L1715" t="str">
            <v>2015</v>
          </cell>
          <cell r="M1715">
            <v>0</v>
          </cell>
          <cell r="N1715">
            <v>0</v>
          </cell>
          <cell r="O1715">
            <v>0</v>
          </cell>
          <cell r="P1715">
            <v>0</v>
          </cell>
          <cell r="Q1715">
            <v>0</v>
          </cell>
          <cell r="R1715">
            <v>122.59</v>
          </cell>
          <cell r="S1715">
            <v>0</v>
          </cell>
          <cell r="T1715" t="str">
            <v>2018- -11RD003-213-2313-23- -BATI</v>
          </cell>
        </row>
        <row r="1716">
          <cell r="A1716" t="str">
            <v>21</v>
          </cell>
          <cell r="B1716" t="str">
            <v>D</v>
          </cell>
          <cell r="C1716" t="str">
            <v>R</v>
          </cell>
          <cell r="D1716" t="str">
            <v>I</v>
          </cell>
          <cell r="E1716" t="str">
            <v xml:space="preserve"> </v>
          </cell>
          <cell r="F1716" t="str">
            <v>11RD004</v>
          </cell>
          <cell r="G1716" t="str">
            <v>213</v>
          </cell>
          <cell r="H1716" t="str">
            <v>2313</v>
          </cell>
          <cell r="I1716" t="str">
            <v>23</v>
          </cell>
          <cell r="J1716" t="str">
            <v xml:space="preserve"> </v>
          </cell>
          <cell r="K1716" t="str">
            <v>BATI</v>
          </cell>
          <cell r="L1716" t="str">
            <v>2014</v>
          </cell>
          <cell r="M1716">
            <v>0</v>
          </cell>
          <cell r="N1716">
            <v>0</v>
          </cell>
          <cell r="O1716">
            <v>7524.47</v>
          </cell>
          <cell r="P1716">
            <v>7524.47</v>
          </cell>
          <cell r="Q1716">
            <v>0</v>
          </cell>
          <cell r="R1716">
            <v>0</v>
          </cell>
          <cell r="S1716">
            <v>0</v>
          </cell>
          <cell r="T1716" t="str">
            <v>2018- -11RD004-213-2313-23- -BATI</v>
          </cell>
        </row>
        <row r="1717">
          <cell r="A1717" t="str">
            <v>21</v>
          </cell>
          <cell r="B1717" t="str">
            <v>D</v>
          </cell>
          <cell r="C1717" t="str">
            <v>R</v>
          </cell>
          <cell r="D1717" t="str">
            <v>I</v>
          </cell>
          <cell r="E1717" t="str">
            <v xml:space="preserve"> </v>
          </cell>
          <cell r="F1717" t="str">
            <v>11RD004</v>
          </cell>
          <cell r="G1717" t="str">
            <v>213</v>
          </cell>
          <cell r="H1717" t="str">
            <v>2313</v>
          </cell>
          <cell r="I1717" t="str">
            <v>23</v>
          </cell>
          <cell r="J1717" t="str">
            <v xml:space="preserve"> </v>
          </cell>
          <cell r="K1717" t="str">
            <v>BATI</v>
          </cell>
          <cell r="L1717" t="str">
            <v>2015</v>
          </cell>
          <cell r="M1717">
            <v>0</v>
          </cell>
          <cell r="N1717">
            <v>0</v>
          </cell>
          <cell r="O1717">
            <v>7524.47</v>
          </cell>
          <cell r="P1717">
            <v>7524.47</v>
          </cell>
          <cell r="Q1717">
            <v>0</v>
          </cell>
          <cell r="R1717">
            <v>0</v>
          </cell>
          <cell r="S1717">
            <v>0</v>
          </cell>
          <cell r="T1717" t="str">
            <v>2018- -11RD004-213-2313-23- -BATI</v>
          </cell>
        </row>
        <row r="1718">
          <cell r="A1718" t="str">
            <v>21</v>
          </cell>
          <cell r="B1718" t="str">
            <v>D</v>
          </cell>
          <cell r="C1718" t="str">
            <v>R</v>
          </cell>
          <cell r="D1718" t="str">
            <v>I</v>
          </cell>
          <cell r="E1718" t="str">
            <v xml:space="preserve"> </v>
          </cell>
          <cell r="F1718" t="str">
            <v>11RG001</v>
          </cell>
          <cell r="G1718" t="str">
            <v>020</v>
          </cell>
          <cell r="H1718" t="str">
            <v>2313</v>
          </cell>
          <cell r="I1718" t="str">
            <v>23</v>
          </cell>
          <cell r="J1718" t="str">
            <v xml:space="preserve"> </v>
          </cell>
          <cell r="K1718" t="str">
            <v>ACHA</v>
          </cell>
          <cell r="L1718" t="str">
            <v>2017</v>
          </cell>
          <cell r="M1718">
            <v>126000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 t="str">
            <v>2018- -11RG001-020-2313-23- -ACHA</v>
          </cell>
        </row>
        <row r="1719">
          <cell r="A1719" t="str">
            <v>21</v>
          </cell>
          <cell r="B1719" t="str">
            <v>D</v>
          </cell>
          <cell r="C1719" t="str">
            <v>R</v>
          </cell>
          <cell r="D1719" t="str">
            <v>I</v>
          </cell>
          <cell r="E1719" t="str">
            <v xml:space="preserve"> </v>
          </cell>
          <cell r="F1719" t="str">
            <v>11RG001</v>
          </cell>
          <cell r="G1719" t="str">
            <v>020</v>
          </cell>
          <cell r="H1719" t="str">
            <v>2313</v>
          </cell>
          <cell r="I1719" t="str">
            <v>23</v>
          </cell>
          <cell r="J1719" t="str">
            <v xml:space="preserve"> </v>
          </cell>
          <cell r="K1719" t="str">
            <v>ASSU</v>
          </cell>
          <cell r="L1719" t="str">
            <v>2014</v>
          </cell>
          <cell r="M1719">
            <v>700000</v>
          </cell>
          <cell r="N1719">
            <v>0</v>
          </cell>
          <cell r="O1719">
            <v>0</v>
          </cell>
          <cell r="P1719">
            <v>0</v>
          </cell>
          <cell r="Q1719">
            <v>0</v>
          </cell>
          <cell r="R1719">
            <v>0</v>
          </cell>
          <cell r="S1719">
            <v>0</v>
          </cell>
          <cell r="T1719" t="str">
            <v>2018- -11RG001-020-2313-23- -ASSU</v>
          </cell>
        </row>
        <row r="1720">
          <cell r="A1720" t="str">
            <v>21</v>
          </cell>
          <cell r="B1720" t="str">
            <v>D</v>
          </cell>
          <cell r="C1720" t="str">
            <v>R</v>
          </cell>
          <cell r="D1720" t="str">
            <v>I</v>
          </cell>
          <cell r="E1720" t="str">
            <v xml:space="preserve"> </v>
          </cell>
          <cell r="F1720" t="str">
            <v>11RG001</v>
          </cell>
          <cell r="G1720" t="str">
            <v>020</v>
          </cell>
          <cell r="H1720" t="str">
            <v>2313</v>
          </cell>
          <cell r="I1720" t="str">
            <v>23</v>
          </cell>
          <cell r="J1720" t="str">
            <v xml:space="preserve"> </v>
          </cell>
          <cell r="K1720" t="str">
            <v>ASSU</v>
          </cell>
          <cell r="L1720" t="str">
            <v>2015</v>
          </cell>
          <cell r="M1720">
            <v>850000</v>
          </cell>
          <cell r="N1720">
            <v>0</v>
          </cell>
          <cell r="O1720">
            <v>0</v>
          </cell>
          <cell r="P1720">
            <v>850000</v>
          </cell>
          <cell r="Q1720">
            <v>0</v>
          </cell>
          <cell r="R1720">
            <v>0</v>
          </cell>
          <cell r="S1720">
            <v>0</v>
          </cell>
          <cell r="T1720" t="str">
            <v>2018- -11RG001-020-2313-23- -ASSU</v>
          </cell>
        </row>
        <row r="1721">
          <cell r="A1721" t="str">
            <v>21</v>
          </cell>
          <cell r="B1721" t="str">
            <v>D</v>
          </cell>
          <cell r="C1721" t="str">
            <v>R</v>
          </cell>
          <cell r="D1721" t="str">
            <v>I</v>
          </cell>
          <cell r="E1721" t="str">
            <v xml:space="preserve"> </v>
          </cell>
          <cell r="F1721" t="str">
            <v>11RG001</v>
          </cell>
          <cell r="G1721" t="str">
            <v>020</v>
          </cell>
          <cell r="H1721" t="str">
            <v>2313</v>
          </cell>
          <cell r="I1721" t="str">
            <v>23</v>
          </cell>
          <cell r="J1721" t="str">
            <v xml:space="preserve"> </v>
          </cell>
          <cell r="K1721" t="str">
            <v>ASSU</v>
          </cell>
          <cell r="L1721" t="str">
            <v>2016</v>
          </cell>
          <cell r="M1721">
            <v>200000</v>
          </cell>
          <cell r="N1721">
            <v>0</v>
          </cell>
          <cell r="O1721">
            <v>0</v>
          </cell>
          <cell r="P1721">
            <v>200000</v>
          </cell>
          <cell r="Q1721">
            <v>0</v>
          </cell>
          <cell r="R1721">
            <v>2124.36</v>
          </cell>
          <cell r="S1721">
            <v>0</v>
          </cell>
          <cell r="T1721" t="str">
            <v>2018- -11RG001-020-2313-23- -ASSU</v>
          </cell>
        </row>
        <row r="1722">
          <cell r="A1722" t="str">
            <v>21</v>
          </cell>
          <cell r="B1722" t="str">
            <v>D</v>
          </cell>
          <cell r="C1722" t="str">
            <v>R</v>
          </cell>
          <cell r="D1722" t="str">
            <v>I</v>
          </cell>
          <cell r="E1722" t="str">
            <v xml:space="preserve"> </v>
          </cell>
          <cell r="F1722" t="str">
            <v>11RG001</v>
          </cell>
          <cell r="G1722" t="str">
            <v>020</v>
          </cell>
          <cell r="H1722" t="str">
            <v>2313</v>
          </cell>
          <cell r="I1722" t="str">
            <v>23</v>
          </cell>
          <cell r="J1722" t="str">
            <v xml:space="preserve"> </v>
          </cell>
          <cell r="K1722" t="str">
            <v>ASSU</v>
          </cell>
          <cell r="L1722" t="str">
            <v>2017</v>
          </cell>
          <cell r="M1722">
            <v>0</v>
          </cell>
          <cell r="N1722">
            <v>0</v>
          </cell>
          <cell r="O1722">
            <v>101275.72</v>
          </cell>
          <cell r="P1722">
            <v>101275.72</v>
          </cell>
          <cell r="Q1722">
            <v>0</v>
          </cell>
          <cell r="R1722">
            <v>101275.72</v>
          </cell>
          <cell r="S1722">
            <v>0</v>
          </cell>
          <cell r="T1722" t="str">
            <v>2018- -11RG001-020-2313-23- -ASSU</v>
          </cell>
        </row>
        <row r="1723">
          <cell r="A1723" t="str">
            <v>21</v>
          </cell>
          <cell r="B1723" t="str">
            <v>D</v>
          </cell>
          <cell r="C1723" t="str">
            <v>R</v>
          </cell>
          <cell r="D1723" t="str">
            <v>I</v>
          </cell>
          <cell r="E1723" t="str">
            <v xml:space="preserve"> </v>
          </cell>
          <cell r="F1723" t="str">
            <v>11RG001</v>
          </cell>
          <cell r="G1723" t="str">
            <v>020</v>
          </cell>
          <cell r="H1723" t="str">
            <v>2313</v>
          </cell>
          <cell r="I1723" t="str">
            <v>23</v>
          </cell>
          <cell r="J1723" t="str">
            <v xml:space="preserve"> </v>
          </cell>
          <cell r="K1723" t="str">
            <v>ASSU</v>
          </cell>
          <cell r="L1723" t="str">
            <v>2018</v>
          </cell>
          <cell r="M1723">
            <v>9500</v>
          </cell>
          <cell r="N1723">
            <v>0</v>
          </cell>
          <cell r="O1723">
            <v>0</v>
          </cell>
          <cell r="P1723">
            <v>9500</v>
          </cell>
          <cell r="Q1723">
            <v>0</v>
          </cell>
          <cell r="R1723">
            <v>0</v>
          </cell>
          <cell r="S1723">
            <v>0</v>
          </cell>
          <cell r="T1723" t="str">
            <v>2018- -11RG001-020-2313-23- -ASSU</v>
          </cell>
        </row>
        <row r="1724">
          <cell r="A1724" t="str">
            <v>21</v>
          </cell>
          <cell r="B1724" t="str">
            <v>D</v>
          </cell>
          <cell r="C1724" t="str">
            <v>R</v>
          </cell>
          <cell r="D1724" t="str">
            <v>I</v>
          </cell>
          <cell r="E1724" t="str">
            <v xml:space="preserve"> </v>
          </cell>
          <cell r="F1724" t="str">
            <v>11RG001</v>
          </cell>
          <cell r="G1724" t="str">
            <v>020</v>
          </cell>
          <cell r="H1724" t="str">
            <v>2313</v>
          </cell>
          <cell r="I1724" t="str">
            <v>23</v>
          </cell>
          <cell r="J1724" t="str">
            <v xml:space="preserve"> </v>
          </cell>
          <cell r="K1724" t="str">
            <v>BATI</v>
          </cell>
          <cell r="L1724" t="str">
            <v>2014</v>
          </cell>
          <cell r="M1724">
            <v>0</v>
          </cell>
          <cell r="N1724">
            <v>-4100</v>
          </cell>
          <cell r="O1724">
            <v>0</v>
          </cell>
          <cell r="P1724">
            <v>-4100</v>
          </cell>
          <cell r="Q1724">
            <v>0</v>
          </cell>
          <cell r="R1724">
            <v>2184</v>
          </cell>
          <cell r="S1724">
            <v>0</v>
          </cell>
          <cell r="T1724" t="str">
            <v>2018- -11RG001-020-2313-23- -BATI</v>
          </cell>
        </row>
        <row r="1725">
          <cell r="A1725" t="str">
            <v>21</v>
          </cell>
          <cell r="B1725" t="str">
            <v>D</v>
          </cell>
          <cell r="C1725" t="str">
            <v>R</v>
          </cell>
          <cell r="D1725" t="str">
            <v>I</v>
          </cell>
          <cell r="E1725" t="str">
            <v xml:space="preserve"> </v>
          </cell>
          <cell r="F1725" t="str">
            <v>11RG001</v>
          </cell>
          <cell r="G1725" t="str">
            <v>020</v>
          </cell>
          <cell r="H1725" t="str">
            <v>2313</v>
          </cell>
          <cell r="I1725" t="str">
            <v>23</v>
          </cell>
          <cell r="J1725" t="str">
            <v xml:space="preserve"> </v>
          </cell>
          <cell r="K1725" t="str">
            <v>BATI</v>
          </cell>
          <cell r="L1725" t="str">
            <v>2017</v>
          </cell>
          <cell r="M1725">
            <v>170000</v>
          </cell>
          <cell r="N1725">
            <v>-60000</v>
          </cell>
          <cell r="O1725">
            <v>0</v>
          </cell>
          <cell r="P1725">
            <v>110000</v>
          </cell>
          <cell r="Q1725">
            <v>0</v>
          </cell>
          <cell r="R1725">
            <v>0</v>
          </cell>
          <cell r="S1725">
            <v>0</v>
          </cell>
          <cell r="T1725" t="str">
            <v>2018- -11RG001-020-2313-23- -BATI</v>
          </cell>
        </row>
        <row r="1726">
          <cell r="A1726" t="str">
            <v>21</v>
          </cell>
          <cell r="B1726" t="str">
            <v>D</v>
          </cell>
          <cell r="C1726" t="str">
            <v>R</v>
          </cell>
          <cell r="D1726" t="str">
            <v>I</v>
          </cell>
          <cell r="E1726" t="str">
            <v xml:space="preserve"> </v>
          </cell>
          <cell r="F1726" t="str">
            <v>11RG001</v>
          </cell>
          <cell r="G1726" t="str">
            <v>020</v>
          </cell>
          <cell r="H1726" t="str">
            <v>2313</v>
          </cell>
          <cell r="I1726" t="str">
            <v>23</v>
          </cell>
          <cell r="J1726" t="str">
            <v xml:space="preserve"> </v>
          </cell>
          <cell r="K1726" t="str">
            <v>BATI</v>
          </cell>
          <cell r="L1726" t="str">
            <v>2018</v>
          </cell>
          <cell r="M1726">
            <v>200000</v>
          </cell>
          <cell r="N1726">
            <v>0</v>
          </cell>
          <cell r="O1726">
            <v>0</v>
          </cell>
          <cell r="P1726">
            <v>187792</v>
          </cell>
          <cell r="Q1726">
            <v>-12208</v>
          </cell>
          <cell r="R1726">
            <v>3360</v>
          </cell>
          <cell r="S1726">
            <v>0</v>
          </cell>
          <cell r="T1726" t="str">
            <v>2018- -11RG001-020-2313-23- -BATI</v>
          </cell>
        </row>
        <row r="1727">
          <cell r="A1727" t="str">
            <v>21</v>
          </cell>
          <cell r="B1727" t="str">
            <v>D</v>
          </cell>
          <cell r="C1727" t="str">
            <v>R</v>
          </cell>
          <cell r="D1727" t="str">
            <v>I</v>
          </cell>
          <cell r="E1727" t="str">
            <v xml:space="preserve"> </v>
          </cell>
          <cell r="F1727" t="str">
            <v>11RG001</v>
          </cell>
          <cell r="G1727" t="str">
            <v>020</v>
          </cell>
          <cell r="H1727" t="str">
            <v>2313</v>
          </cell>
          <cell r="I1727" t="str">
            <v>23</v>
          </cell>
          <cell r="J1727" t="str">
            <v>BIJ</v>
          </cell>
          <cell r="K1727" t="str">
            <v>BATI</v>
          </cell>
          <cell r="L1727" t="str">
            <v>2014</v>
          </cell>
          <cell r="M1727">
            <v>0</v>
          </cell>
          <cell r="N1727">
            <v>0</v>
          </cell>
          <cell r="O1727">
            <v>23023.599999999999</v>
          </cell>
          <cell r="P1727">
            <v>23023.599999999999</v>
          </cell>
          <cell r="Q1727">
            <v>0</v>
          </cell>
          <cell r="R1727">
            <v>22181.66</v>
          </cell>
          <cell r="S1727">
            <v>0</v>
          </cell>
          <cell r="T1727" t="str">
            <v>2018- -11RG001-020-2313-23-BIJ-BATI</v>
          </cell>
        </row>
        <row r="1728">
          <cell r="A1728" t="str">
            <v>21</v>
          </cell>
          <cell r="B1728" t="str">
            <v>D</v>
          </cell>
          <cell r="C1728" t="str">
            <v>R</v>
          </cell>
          <cell r="D1728" t="str">
            <v>I</v>
          </cell>
          <cell r="E1728" t="str">
            <v xml:space="preserve"> </v>
          </cell>
          <cell r="F1728" t="str">
            <v>11RG001</v>
          </cell>
          <cell r="G1728" t="str">
            <v>020</v>
          </cell>
          <cell r="H1728" t="str">
            <v>2313</v>
          </cell>
          <cell r="I1728" t="str">
            <v>23</v>
          </cell>
          <cell r="J1728" t="str">
            <v>DEMENAG</v>
          </cell>
          <cell r="K1728" t="str">
            <v>BATI</v>
          </cell>
          <cell r="L1728" t="str">
            <v>2014</v>
          </cell>
          <cell r="M1728">
            <v>0</v>
          </cell>
          <cell r="N1728">
            <v>0</v>
          </cell>
          <cell r="O1728">
            <v>117726.3</v>
          </cell>
          <cell r="P1728">
            <v>117726.3</v>
          </cell>
          <cell r="Q1728">
            <v>0</v>
          </cell>
          <cell r="R1728">
            <v>84248.34</v>
          </cell>
          <cell r="S1728">
            <v>0</v>
          </cell>
          <cell r="T1728" t="str">
            <v>2018- -11RG001-020-2313-23-DEMENAG-BATI</v>
          </cell>
        </row>
        <row r="1729">
          <cell r="A1729" t="str">
            <v>21</v>
          </cell>
          <cell r="B1729" t="str">
            <v>D</v>
          </cell>
          <cell r="C1729" t="str">
            <v>R</v>
          </cell>
          <cell r="D1729" t="str">
            <v>I</v>
          </cell>
          <cell r="E1729" t="str">
            <v xml:space="preserve"> </v>
          </cell>
          <cell r="F1729" t="str">
            <v>11RG001</v>
          </cell>
          <cell r="G1729" t="str">
            <v>020</v>
          </cell>
          <cell r="H1729" t="str">
            <v>2313</v>
          </cell>
          <cell r="I1729" t="str">
            <v>23</v>
          </cell>
          <cell r="J1729" t="str">
            <v>DEMOLITION</v>
          </cell>
          <cell r="K1729" t="str">
            <v>BATI</v>
          </cell>
          <cell r="L1729" t="str">
            <v>2014</v>
          </cell>
          <cell r="M1729">
            <v>2250000</v>
          </cell>
          <cell r="N1729">
            <v>0</v>
          </cell>
          <cell r="O1729">
            <v>5027.07</v>
          </cell>
          <cell r="P1729">
            <v>2155027.0699999998</v>
          </cell>
          <cell r="Q1729">
            <v>0</v>
          </cell>
          <cell r="R1729">
            <v>37508.76</v>
          </cell>
          <cell r="S1729">
            <v>0</v>
          </cell>
          <cell r="T1729" t="str">
            <v>2018- -11RG001-020-2313-23-DEMOLITION-BATI</v>
          </cell>
        </row>
        <row r="1730">
          <cell r="A1730" t="str">
            <v>21</v>
          </cell>
          <cell r="B1730" t="str">
            <v>D</v>
          </cell>
          <cell r="C1730" t="str">
            <v>R</v>
          </cell>
          <cell r="D1730" t="str">
            <v>I</v>
          </cell>
          <cell r="E1730" t="str">
            <v xml:space="preserve"> </v>
          </cell>
          <cell r="F1730" t="str">
            <v>11RG001</v>
          </cell>
          <cell r="G1730" t="str">
            <v>020</v>
          </cell>
          <cell r="H1730" t="str">
            <v>2313</v>
          </cell>
          <cell r="I1730" t="str">
            <v>23</v>
          </cell>
          <cell r="J1730" t="str">
            <v>FOUILLES</v>
          </cell>
          <cell r="K1730" t="str">
            <v>BATI</v>
          </cell>
          <cell r="L1730" t="str">
            <v>2014</v>
          </cell>
          <cell r="M1730">
            <v>800000</v>
          </cell>
          <cell r="N1730">
            <v>0</v>
          </cell>
          <cell r="O1730">
            <v>0</v>
          </cell>
          <cell r="P1730">
            <v>2400000</v>
          </cell>
          <cell r="Q1730">
            <v>0</v>
          </cell>
          <cell r="R1730">
            <v>1628195.22</v>
          </cell>
          <cell r="S1730">
            <v>0</v>
          </cell>
          <cell r="T1730" t="str">
            <v>2018- -11RG001-020-2313-23-FOUILLES-BATI</v>
          </cell>
        </row>
        <row r="1731">
          <cell r="A1731" t="str">
            <v>21</v>
          </cell>
          <cell r="B1731" t="str">
            <v>D</v>
          </cell>
          <cell r="C1731" t="str">
            <v>R</v>
          </cell>
          <cell r="D1731" t="str">
            <v>I</v>
          </cell>
          <cell r="E1731" t="str">
            <v xml:space="preserve"> </v>
          </cell>
          <cell r="F1731" t="str">
            <v>11RG001</v>
          </cell>
          <cell r="G1731" t="str">
            <v>020</v>
          </cell>
          <cell r="H1731" t="str">
            <v>2313</v>
          </cell>
          <cell r="I1731" t="str">
            <v>23</v>
          </cell>
          <cell r="J1731" t="str">
            <v>MEE</v>
          </cell>
          <cell r="K1731" t="str">
            <v>BATI</v>
          </cell>
          <cell r="L1731" t="str">
            <v>2014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0</v>
          </cell>
          <cell r="R1731">
            <v>5089.8100000000004</v>
          </cell>
          <cell r="S1731">
            <v>0</v>
          </cell>
          <cell r="T1731" t="str">
            <v>2018- -11RG001-020-2313-23-MEE-BATI</v>
          </cell>
        </row>
        <row r="1732">
          <cell r="A1732" t="str">
            <v>21</v>
          </cell>
          <cell r="B1732" t="str">
            <v>D</v>
          </cell>
          <cell r="C1732" t="str">
            <v>R</v>
          </cell>
          <cell r="D1732" t="str">
            <v>I</v>
          </cell>
          <cell r="E1732" t="str">
            <v xml:space="preserve"> </v>
          </cell>
          <cell r="F1732" t="str">
            <v>11RG001</v>
          </cell>
          <cell r="G1732" t="str">
            <v>020</v>
          </cell>
          <cell r="H1732" t="str">
            <v>2313</v>
          </cell>
          <cell r="I1732" t="str">
            <v>23</v>
          </cell>
          <cell r="J1732" t="str">
            <v>MOE</v>
          </cell>
          <cell r="K1732" t="str">
            <v>BATI</v>
          </cell>
          <cell r="L1732" t="str">
            <v>2014</v>
          </cell>
          <cell r="M1732">
            <v>1815000</v>
          </cell>
          <cell r="N1732">
            <v>0</v>
          </cell>
          <cell r="O1732">
            <v>1601493.46</v>
          </cell>
          <cell r="P1732">
            <v>2716493.46</v>
          </cell>
          <cell r="Q1732">
            <v>0</v>
          </cell>
          <cell r="R1732">
            <v>1183520.42</v>
          </cell>
          <cell r="S1732">
            <v>0</v>
          </cell>
          <cell r="T1732" t="str">
            <v>2018- -11RG001-020-2313-23-MOE-BATI</v>
          </cell>
        </row>
        <row r="1733">
          <cell r="A1733" t="str">
            <v>21</v>
          </cell>
          <cell r="B1733" t="str">
            <v>D</v>
          </cell>
          <cell r="C1733" t="str">
            <v>R</v>
          </cell>
          <cell r="D1733" t="str">
            <v>I</v>
          </cell>
          <cell r="E1733" t="str">
            <v xml:space="preserve"> </v>
          </cell>
          <cell r="F1733" t="str">
            <v>11RG001</v>
          </cell>
          <cell r="G1733" t="str">
            <v>020</v>
          </cell>
          <cell r="H1733" t="str">
            <v>2313</v>
          </cell>
          <cell r="I1733" t="str">
            <v>23</v>
          </cell>
          <cell r="J1733" t="str">
            <v>MONTESCOT</v>
          </cell>
          <cell r="K1733" t="str">
            <v>BATI</v>
          </cell>
          <cell r="L1733" t="str">
            <v>2014</v>
          </cell>
          <cell r="M1733">
            <v>0</v>
          </cell>
          <cell r="N1733">
            <v>0</v>
          </cell>
          <cell r="O1733">
            <v>0</v>
          </cell>
          <cell r="P1733">
            <v>0</v>
          </cell>
          <cell r="Q1733">
            <v>0</v>
          </cell>
          <cell r="R1733">
            <v>1240.95</v>
          </cell>
          <cell r="S1733">
            <v>0</v>
          </cell>
          <cell r="T1733" t="str">
            <v>2018- -11RG001-020-2313-23-MONTESCOT-BATI</v>
          </cell>
        </row>
        <row r="1734">
          <cell r="A1734" t="str">
            <v>21</v>
          </cell>
          <cell r="B1734" t="str">
            <v>D</v>
          </cell>
          <cell r="C1734" t="str">
            <v>R</v>
          </cell>
          <cell r="D1734" t="str">
            <v>I</v>
          </cell>
          <cell r="E1734" t="str">
            <v xml:space="preserve"> </v>
          </cell>
          <cell r="F1734" t="str">
            <v>11RG001</v>
          </cell>
          <cell r="G1734" t="str">
            <v>020</v>
          </cell>
          <cell r="H1734" t="str">
            <v>2313</v>
          </cell>
          <cell r="I1734" t="str">
            <v>23</v>
          </cell>
          <cell r="J1734" t="str">
            <v>ST BRICE</v>
          </cell>
          <cell r="K1734" t="str">
            <v>BATI</v>
          </cell>
          <cell r="L1734" t="str">
            <v>2014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0</v>
          </cell>
          <cell r="R1734">
            <v>14191.34</v>
          </cell>
          <cell r="S1734">
            <v>0</v>
          </cell>
          <cell r="T1734" t="str">
            <v>2018- -11RG001-020-2313-23-ST BRICE-BATI</v>
          </cell>
        </row>
        <row r="1735">
          <cell r="A1735" t="str">
            <v>21</v>
          </cell>
          <cell r="B1735" t="str">
            <v>D</v>
          </cell>
          <cell r="C1735" t="str">
            <v>R</v>
          </cell>
          <cell r="D1735" t="str">
            <v>I</v>
          </cell>
          <cell r="E1735" t="str">
            <v xml:space="preserve"> </v>
          </cell>
          <cell r="F1735" t="str">
            <v>11RG001</v>
          </cell>
          <cell r="G1735" t="str">
            <v>020</v>
          </cell>
          <cell r="H1735" t="str">
            <v>2313</v>
          </cell>
          <cell r="I1735" t="str">
            <v>23</v>
          </cell>
          <cell r="J1735" t="str">
            <v>VITRAIL</v>
          </cell>
          <cell r="K1735" t="str">
            <v>BATI</v>
          </cell>
          <cell r="L1735" t="str">
            <v>2014</v>
          </cell>
          <cell r="M1735">
            <v>50000</v>
          </cell>
          <cell r="N1735">
            <v>0</v>
          </cell>
          <cell r="O1735">
            <v>0</v>
          </cell>
          <cell r="P1735">
            <v>50000</v>
          </cell>
          <cell r="Q1735">
            <v>0</v>
          </cell>
          <cell r="R1735">
            <v>0</v>
          </cell>
          <cell r="S1735">
            <v>0</v>
          </cell>
          <cell r="T1735" t="str">
            <v>2018- -11RG001-020-2313-23-VITRAIL-BATI</v>
          </cell>
        </row>
        <row r="1736">
          <cell r="A1736" t="str">
            <v>21</v>
          </cell>
          <cell r="B1736" t="str">
            <v>D</v>
          </cell>
          <cell r="C1736" t="str">
            <v>R</v>
          </cell>
          <cell r="D1736" t="str">
            <v>I</v>
          </cell>
          <cell r="E1736" t="str">
            <v xml:space="preserve"> </v>
          </cell>
          <cell r="F1736" t="str">
            <v>11RG001</v>
          </cell>
          <cell r="G1736" t="str">
            <v>020</v>
          </cell>
          <cell r="H1736" t="str">
            <v>2313</v>
          </cell>
          <cell r="I1736" t="str">
            <v>23</v>
          </cell>
          <cell r="J1736" t="str">
            <v xml:space="preserve"> </v>
          </cell>
          <cell r="K1736" t="str">
            <v>COMM</v>
          </cell>
          <cell r="L1736" t="str">
            <v>2014</v>
          </cell>
          <cell r="M1736">
            <v>8500</v>
          </cell>
          <cell r="N1736">
            <v>0</v>
          </cell>
          <cell r="O1736">
            <v>0</v>
          </cell>
          <cell r="P1736">
            <v>8500</v>
          </cell>
          <cell r="Q1736">
            <v>0</v>
          </cell>
          <cell r="R1736">
            <v>6517.56</v>
          </cell>
          <cell r="S1736">
            <v>0</v>
          </cell>
          <cell r="T1736" t="str">
            <v>2018- -11RG001-020-2313-23- -COMM</v>
          </cell>
        </row>
        <row r="1737">
          <cell r="A1737" t="str">
            <v>21</v>
          </cell>
          <cell r="B1737" t="str">
            <v>D</v>
          </cell>
          <cell r="C1737" t="str">
            <v>R</v>
          </cell>
          <cell r="D1737" t="str">
            <v>I</v>
          </cell>
          <cell r="E1737" t="str">
            <v xml:space="preserve"> </v>
          </cell>
          <cell r="F1737" t="str">
            <v>11RG001</v>
          </cell>
          <cell r="G1737" t="str">
            <v>020</v>
          </cell>
          <cell r="H1737" t="str">
            <v>2313</v>
          </cell>
          <cell r="I1737" t="str">
            <v>23</v>
          </cell>
          <cell r="J1737" t="str">
            <v xml:space="preserve"> </v>
          </cell>
          <cell r="K1737" t="str">
            <v>COMM</v>
          </cell>
          <cell r="L1737" t="str">
            <v>2015</v>
          </cell>
          <cell r="M1737">
            <v>35000</v>
          </cell>
          <cell r="N1737">
            <v>0</v>
          </cell>
          <cell r="O1737">
            <v>288</v>
          </cell>
          <cell r="P1737">
            <v>35288</v>
          </cell>
          <cell r="Q1737">
            <v>0</v>
          </cell>
          <cell r="R1737">
            <v>25590</v>
          </cell>
          <cell r="S1737">
            <v>0</v>
          </cell>
          <cell r="T1737" t="str">
            <v>2018- -11RG001-020-2313-23- -COMM</v>
          </cell>
        </row>
        <row r="1738">
          <cell r="A1738" t="str">
            <v>21</v>
          </cell>
          <cell r="B1738" t="str">
            <v>D</v>
          </cell>
          <cell r="C1738" t="str">
            <v>R</v>
          </cell>
          <cell r="D1738" t="str">
            <v>I</v>
          </cell>
          <cell r="E1738" t="str">
            <v xml:space="preserve"> </v>
          </cell>
          <cell r="F1738" t="str">
            <v>11RG001</v>
          </cell>
          <cell r="G1738" t="str">
            <v>020</v>
          </cell>
          <cell r="H1738" t="str">
            <v>2313</v>
          </cell>
          <cell r="I1738" t="str">
            <v>23</v>
          </cell>
          <cell r="J1738" t="str">
            <v xml:space="preserve"> </v>
          </cell>
          <cell r="K1738" t="str">
            <v>COMM</v>
          </cell>
          <cell r="L1738" t="str">
            <v>2016</v>
          </cell>
          <cell r="M1738">
            <v>0</v>
          </cell>
          <cell r="N1738">
            <v>0</v>
          </cell>
          <cell r="O1738">
            <v>11820</v>
          </cell>
          <cell r="P1738">
            <v>11820</v>
          </cell>
          <cell r="Q1738">
            <v>0</v>
          </cell>
          <cell r="R1738">
            <v>10356</v>
          </cell>
          <cell r="S1738">
            <v>0</v>
          </cell>
          <cell r="T1738" t="str">
            <v>2018- -11RG001-020-2313-23- -COMM</v>
          </cell>
        </row>
        <row r="1739">
          <cell r="A1739" t="str">
            <v>21</v>
          </cell>
          <cell r="B1739" t="str">
            <v>D</v>
          </cell>
          <cell r="C1739" t="str">
            <v>R</v>
          </cell>
          <cell r="D1739" t="str">
            <v>I</v>
          </cell>
          <cell r="E1739" t="str">
            <v xml:space="preserve"> </v>
          </cell>
          <cell r="F1739" t="str">
            <v>11RG001</v>
          </cell>
          <cell r="G1739" t="str">
            <v>020</v>
          </cell>
          <cell r="H1739" t="str">
            <v>2313</v>
          </cell>
          <cell r="I1739" t="str">
            <v>23</v>
          </cell>
          <cell r="J1739" t="str">
            <v xml:space="preserve"> </v>
          </cell>
          <cell r="K1739" t="str">
            <v>COMM</v>
          </cell>
          <cell r="L1739" t="str">
            <v>2017</v>
          </cell>
          <cell r="M1739">
            <v>0</v>
          </cell>
          <cell r="N1739">
            <v>0</v>
          </cell>
          <cell r="O1739">
            <v>2160</v>
          </cell>
          <cell r="P1739">
            <v>2160</v>
          </cell>
          <cell r="Q1739">
            <v>0</v>
          </cell>
          <cell r="R1739">
            <v>2640</v>
          </cell>
          <cell r="S1739">
            <v>0</v>
          </cell>
          <cell r="T1739" t="str">
            <v>2018- -11RG001-020-2313-23- -COMM</v>
          </cell>
        </row>
        <row r="1740">
          <cell r="A1740" t="str">
            <v>21</v>
          </cell>
          <cell r="B1740" t="str">
            <v>D</v>
          </cell>
          <cell r="C1740" t="str">
            <v>R</v>
          </cell>
          <cell r="D1740" t="str">
            <v>I</v>
          </cell>
          <cell r="E1740" t="str">
            <v xml:space="preserve"> </v>
          </cell>
          <cell r="F1740" t="str">
            <v>11RG001</v>
          </cell>
          <cell r="G1740" t="str">
            <v>020</v>
          </cell>
          <cell r="H1740" t="str">
            <v>2313</v>
          </cell>
          <cell r="I1740" t="str">
            <v>23</v>
          </cell>
          <cell r="J1740" t="str">
            <v xml:space="preserve"> </v>
          </cell>
          <cell r="K1740" t="str">
            <v>COMM</v>
          </cell>
          <cell r="L1740" t="str">
            <v>2018</v>
          </cell>
          <cell r="M1740">
            <v>0</v>
          </cell>
          <cell r="N1740">
            <v>0</v>
          </cell>
          <cell r="O1740">
            <v>0</v>
          </cell>
          <cell r="P1740">
            <v>2318.4</v>
          </cell>
          <cell r="Q1740">
            <v>2318.4</v>
          </cell>
          <cell r="R1740">
            <v>2222.4</v>
          </cell>
          <cell r="S1740">
            <v>960</v>
          </cell>
          <cell r="T1740" t="str">
            <v>2018- -11RG001-020-2313-23- -COMM</v>
          </cell>
        </row>
        <row r="1741">
          <cell r="A1741" t="str">
            <v>21</v>
          </cell>
          <cell r="B1741" t="str">
            <v>D</v>
          </cell>
          <cell r="C1741" t="str">
            <v>R</v>
          </cell>
          <cell r="D1741" t="str">
            <v>I</v>
          </cell>
          <cell r="E1741" t="str">
            <v xml:space="preserve"> </v>
          </cell>
          <cell r="F1741" t="str">
            <v>11RG001</v>
          </cell>
          <cell r="G1741" t="str">
            <v>020</v>
          </cell>
          <cell r="H1741" t="str">
            <v>2313</v>
          </cell>
          <cell r="I1741" t="str">
            <v>23</v>
          </cell>
          <cell r="J1741" t="str">
            <v xml:space="preserve"> </v>
          </cell>
          <cell r="K1741" t="str">
            <v>JURI</v>
          </cell>
          <cell r="L1741" t="str">
            <v>2014</v>
          </cell>
          <cell r="M1741">
            <v>43000</v>
          </cell>
          <cell r="N1741">
            <v>0</v>
          </cell>
          <cell r="O1741">
            <v>3869.78</v>
          </cell>
          <cell r="P1741">
            <v>46869.78</v>
          </cell>
          <cell r="Q1741">
            <v>0</v>
          </cell>
          <cell r="R1741">
            <v>27379.09</v>
          </cell>
          <cell r="S1741">
            <v>0</v>
          </cell>
          <cell r="T1741" t="str">
            <v>2018- -11RG001-020-2313-23- -JURI</v>
          </cell>
        </row>
        <row r="1742">
          <cell r="A1742" t="str">
            <v>21</v>
          </cell>
          <cell r="B1742" t="str">
            <v>D</v>
          </cell>
          <cell r="C1742" t="str">
            <v>R</v>
          </cell>
          <cell r="D1742" t="str">
            <v>I</v>
          </cell>
          <cell r="E1742" t="str">
            <v xml:space="preserve"> </v>
          </cell>
          <cell r="F1742" t="str">
            <v>11RG001</v>
          </cell>
          <cell r="G1742" t="str">
            <v>020</v>
          </cell>
          <cell r="H1742" t="str">
            <v>2313</v>
          </cell>
          <cell r="I1742" t="str">
            <v>23</v>
          </cell>
          <cell r="J1742" t="str">
            <v xml:space="preserve"> </v>
          </cell>
          <cell r="K1742" t="str">
            <v>JURI</v>
          </cell>
          <cell r="L1742" t="str">
            <v>2015</v>
          </cell>
          <cell r="M1742">
            <v>10000</v>
          </cell>
          <cell r="N1742">
            <v>0</v>
          </cell>
          <cell r="O1742">
            <v>4589.78</v>
          </cell>
          <cell r="P1742">
            <v>14589.78</v>
          </cell>
          <cell r="Q1742">
            <v>0</v>
          </cell>
          <cell r="R1742">
            <v>69.3</v>
          </cell>
          <cell r="S1742">
            <v>0</v>
          </cell>
          <cell r="T1742" t="str">
            <v>2018- -11RG001-020-2313-23- -JURI</v>
          </cell>
        </row>
        <row r="1743">
          <cell r="A1743" t="str">
            <v>21</v>
          </cell>
          <cell r="B1743" t="str">
            <v>D</v>
          </cell>
          <cell r="C1743" t="str">
            <v>R</v>
          </cell>
          <cell r="D1743" t="str">
            <v>I</v>
          </cell>
          <cell r="E1743" t="str">
            <v xml:space="preserve"> </v>
          </cell>
          <cell r="F1743" t="str">
            <v>11RG001</v>
          </cell>
          <cell r="G1743" t="str">
            <v>020</v>
          </cell>
          <cell r="H1743" t="str">
            <v>2313</v>
          </cell>
          <cell r="I1743" t="str">
            <v>23</v>
          </cell>
          <cell r="J1743" t="str">
            <v xml:space="preserve"> </v>
          </cell>
          <cell r="K1743" t="str">
            <v>JURI</v>
          </cell>
          <cell r="L1743" t="str">
            <v>2016</v>
          </cell>
          <cell r="M1743">
            <v>10000</v>
          </cell>
          <cell r="N1743">
            <v>0</v>
          </cell>
          <cell r="O1743">
            <v>4589.78</v>
          </cell>
          <cell r="P1743">
            <v>14589.78</v>
          </cell>
          <cell r="Q1743">
            <v>0</v>
          </cell>
          <cell r="R1743">
            <v>2016</v>
          </cell>
          <cell r="S1743">
            <v>0</v>
          </cell>
          <cell r="T1743" t="str">
            <v>2018- -11RG001-020-2313-23- -JURI</v>
          </cell>
        </row>
        <row r="1744">
          <cell r="A1744" t="str">
            <v>21</v>
          </cell>
          <cell r="B1744" t="str">
            <v>D</v>
          </cell>
          <cell r="C1744" t="str">
            <v>R</v>
          </cell>
          <cell r="D1744" t="str">
            <v>I</v>
          </cell>
          <cell r="E1744" t="str">
            <v xml:space="preserve"> </v>
          </cell>
          <cell r="F1744" t="str">
            <v>11RG001</v>
          </cell>
          <cell r="G1744" t="str">
            <v>020</v>
          </cell>
          <cell r="H1744" t="str">
            <v>2313</v>
          </cell>
          <cell r="I1744" t="str">
            <v>23</v>
          </cell>
          <cell r="J1744" t="str">
            <v xml:space="preserve"> </v>
          </cell>
          <cell r="K1744" t="str">
            <v>JURI</v>
          </cell>
          <cell r="L1744" t="str">
            <v>2017</v>
          </cell>
          <cell r="M1744">
            <v>10000</v>
          </cell>
          <cell r="N1744">
            <v>0</v>
          </cell>
          <cell r="O1744">
            <v>4589.78</v>
          </cell>
          <cell r="P1744">
            <v>14589.78</v>
          </cell>
          <cell r="Q1744">
            <v>0</v>
          </cell>
          <cell r="R1744">
            <v>0</v>
          </cell>
          <cell r="S1744">
            <v>0</v>
          </cell>
          <cell r="T1744" t="str">
            <v>2018- -11RG001-020-2313-23- -JURI</v>
          </cell>
        </row>
        <row r="1745">
          <cell r="A1745" t="str">
            <v>21</v>
          </cell>
          <cell r="B1745" t="str">
            <v>D</v>
          </cell>
          <cell r="C1745" t="str">
            <v>R</v>
          </cell>
          <cell r="D1745" t="str">
            <v>I</v>
          </cell>
          <cell r="E1745" t="str">
            <v xml:space="preserve"> </v>
          </cell>
          <cell r="F1745" t="str">
            <v>11RG001</v>
          </cell>
          <cell r="G1745" t="str">
            <v>020</v>
          </cell>
          <cell r="H1745" t="str">
            <v>2313</v>
          </cell>
          <cell r="I1745" t="str">
            <v>23</v>
          </cell>
          <cell r="J1745" t="str">
            <v xml:space="preserve"> </v>
          </cell>
          <cell r="K1745" t="str">
            <v>PADM</v>
          </cell>
          <cell r="L1745" t="str">
            <v>2016</v>
          </cell>
          <cell r="M1745">
            <v>8000</v>
          </cell>
          <cell r="N1745">
            <v>0</v>
          </cell>
          <cell r="O1745">
            <v>0</v>
          </cell>
          <cell r="P1745">
            <v>8000</v>
          </cell>
          <cell r="Q1745">
            <v>0</v>
          </cell>
          <cell r="R1745">
            <v>0</v>
          </cell>
          <cell r="S1745">
            <v>0</v>
          </cell>
          <cell r="T1745" t="str">
            <v>2018- -11RG001-020-2313-23- -PADM</v>
          </cell>
        </row>
        <row r="1746">
          <cell r="A1746" t="str">
            <v>21</v>
          </cell>
          <cell r="B1746" t="str">
            <v>D</v>
          </cell>
          <cell r="C1746" t="str">
            <v>R</v>
          </cell>
          <cell r="D1746" t="str">
            <v>I</v>
          </cell>
          <cell r="E1746" t="str">
            <v xml:space="preserve"> </v>
          </cell>
          <cell r="F1746" t="str">
            <v>11RG001</v>
          </cell>
          <cell r="G1746" t="str">
            <v>020</v>
          </cell>
          <cell r="H1746" t="str">
            <v>2313</v>
          </cell>
          <cell r="I1746" t="str">
            <v>23</v>
          </cell>
          <cell r="J1746" t="str">
            <v xml:space="preserve"> </v>
          </cell>
          <cell r="K1746" t="str">
            <v>PADM</v>
          </cell>
          <cell r="L1746" t="str">
            <v>2017</v>
          </cell>
          <cell r="M1746">
            <v>1680</v>
          </cell>
          <cell r="N1746">
            <v>0</v>
          </cell>
          <cell r="O1746">
            <v>0</v>
          </cell>
          <cell r="P1746">
            <v>1680</v>
          </cell>
          <cell r="Q1746">
            <v>0</v>
          </cell>
          <cell r="R1746">
            <v>0</v>
          </cell>
          <cell r="S1746">
            <v>0</v>
          </cell>
          <cell r="T1746" t="str">
            <v>2018- -11RG001-020-2313-23- -PADM</v>
          </cell>
        </row>
        <row r="1747">
          <cell r="A1747" t="str">
            <v>21</v>
          </cell>
          <cell r="B1747" t="str">
            <v>D</v>
          </cell>
          <cell r="C1747" t="str">
            <v>R</v>
          </cell>
          <cell r="D1747" t="str">
            <v>I</v>
          </cell>
          <cell r="E1747" t="str">
            <v xml:space="preserve"> </v>
          </cell>
          <cell r="F1747" t="str">
            <v>11RG001</v>
          </cell>
          <cell r="G1747" t="str">
            <v>020</v>
          </cell>
          <cell r="H1747" t="str">
            <v>2313</v>
          </cell>
          <cell r="I1747" t="str">
            <v>23</v>
          </cell>
          <cell r="J1747" t="str">
            <v>AMO</v>
          </cell>
          <cell r="K1747" t="str">
            <v>PADM</v>
          </cell>
          <cell r="L1747" t="str">
            <v>2015</v>
          </cell>
          <cell r="M1747">
            <v>131600</v>
          </cell>
          <cell r="N1747">
            <v>0</v>
          </cell>
          <cell r="O1747">
            <v>9540</v>
          </cell>
          <cell r="P1747">
            <v>141140</v>
          </cell>
          <cell r="Q1747">
            <v>0</v>
          </cell>
          <cell r="R1747">
            <v>250142.51</v>
          </cell>
          <cell r="S1747">
            <v>0</v>
          </cell>
          <cell r="T1747" t="str">
            <v>2018- -11RG001-020-2313-23-AMO-PADM</v>
          </cell>
        </row>
        <row r="1748">
          <cell r="A1748" t="str">
            <v>21</v>
          </cell>
          <cell r="B1748" t="str">
            <v>D</v>
          </cell>
          <cell r="C1748" t="str">
            <v>R</v>
          </cell>
          <cell r="D1748" t="str">
            <v>I</v>
          </cell>
          <cell r="E1748" t="str">
            <v xml:space="preserve"> </v>
          </cell>
          <cell r="F1748" t="str">
            <v>11RG001</v>
          </cell>
          <cell r="G1748" t="str">
            <v>020</v>
          </cell>
          <cell r="H1748" t="str">
            <v>2313</v>
          </cell>
          <cell r="I1748" t="str">
            <v>23</v>
          </cell>
          <cell r="J1748" t="str">
            <v>AMO</v>
          </cell>
          <cell r="K1748" t="str">
            <v>PADM</v>
          </cell>
          <cell r="L1748" t="str">
            <v>2016</v>
          </cell>
          <cell r="M1748">
            <v>163000</v>
          </cell>
          <cell r="N1748">
            <v>0</v>
          </cell>
          <cell r="O1748">
            <v>14037</v>
          </cell>
          <cell r="P1748">
            <v>177037</v>
          </cell>
          <cell r="Q1748">
            <v>0</v>
          </cell>
          <cell r="R1748">
            <v>41805</v>
          </cell>
          <cell r="S1748">
            <v>0</v>
          </cell>
          <cell r="T1748" t="str">
            <v>2018- -11RG001-020-2313-23-AMO-PADM</v>
          </cell>
        </row>
        <row r="1749">
          <cell r="A1749" t="str">
            <v>21</v>
          </cell>
          <cell r="B1749" t="str">
            <v>D</v>
          </cell>
          <cell r="C1749" t="str">
            <v>R</v>
          </cell>
          <cell r="D1749" t="str">
            <v>I</v>
          </cell>
          <cell r="E1749" t="str">
            <v xml:space="preserve"> </v>
          </cell>
          <cell r="F1749" t="str">
            <v>11RG001</v>
          </cell>
          <cell r="G1749" t="str">
            <v>020</v>
          </cell>
          <cell r="H1749" t="str">
            <v>2313</v>
          </cell>
          <cell r="I1749" t="str">
            <v>23</v>
          </cell>
          <cell r="J1749" t="str">
            <v>AMO</v>
          </cell>
          <cell r="K1749" t="str">
            <v>PADM</v>
          </cell>
          <cell r="L1749" t="str">
            <v>2017</v>
          </cell>
          <cell r="M1749">
            <v>50000</v>
          </cell>
          <cell r="N1749">
            <v>0</v>
          </cell>
          <cell r="O1749">
            <v>18240</v>
          </cell>
          <cell r="P1749">
            <v>68240</v>
          </cell>
          <cell r="Q1749">
            <v>0</v>
          </cell>
          <cell r="R1749">
            <v>21564</v>
          </cell>
          <cell r="S1749">
            <v>0</v>
          </cell>
          <cell r="T1749" t="str">
            <v>2018- -11RG001-020-2313-23-AMO-PADM</v>
          </cell>
        </row>
        <row r="1750">
          <cell r="A1750" t="str">
            <v>21</v>
          </cell>
          <cell r="B1750" t="str">
            <v>D</v>
          </cell>
          <cell r="C1750" t="str">
            <v>R</v>
          </cell>
          <cell r="D1750" t="str">
            <v>I</v>
          </cell>
          <cell r="E1750" t="str">
            <v xml:space="preserve"> </v>
          </cell>
          <cell r="F1750" t="str">
            <v>11RG001</v>
          </cell>
          <cell r="G1750" t="str">
            <v>020</v>
          </cell>
          <cell r="H1750" t="str">
            <v>2313</v>
          </cell>
          <cell r="I1750" t="str">
            <v>23</v>
          </cell>
          <cell r="J1750" t="str">
            <v>AMO</v>
          </cell>
          <cell r="K1750" t="str">
            <v>PADM</v>
          </cell>
          <cell r="L1750" t="str">
            <v>2018</v>
          </cell>
          <cell r="M1750">
            <v>0</v>
          </cell>
          <cell r="N1750">
            <v>0</v>
          </cell>
          <cell r="O1750">
            <v>20257</v>
          </cell>
          <cell r="P1750">
            <v>20257</v>
          </cell>
          <cell r="Q1750">
            <v>0</v>
          </cell>
          <cell r="R1750">
            <v>8599.5</v>
          </cell>
          <cell r="S1750">
            <v>11657.5</v>
          </cell>
          <cell r="T1750" t="str">
            <v>2018- -11RG001-020-2313-23-AMO-PADM</v>
          </cell>
        </row>
        <row r="1751">
          <cell r="A1751" t="str">
            <v>21</v>
          </cell>
          <cell r="B1751" t="str">
            <v>D</v>
          </cell>
          <cell r="C1751" t="str">
            <v>R</v>
          </cell>
          <cell r="D1751" t="str">
            <v>I</v>
          </cell>
          <cell r="E1751" t="str">
            <v xml:space="preserve"> </v>
          </cell>
          <cell r="F1751" t="str">
            <v>11RG001</v>
          </cell>
          <cell r="G1751" t="str">
            <v>020</v>
          </cell>
          <cell r="H1751" t="str">
            <v>2313</v>
          </cell>
          <cell r="I1751" t="str">
            <v>23</v>
          </cell>
          <cell r="J1751" t="str">
            <v>DEMENAG</v>
          </cell>
          <cell r="K1751" t="str">
            <v>PADM</v>
          </cell>
          <cell r="L1751" t="str">
            <v>2015</v>
          </cell>
          <cell r="M1751">
            <v>0</v>
          </cell>
          <cell r="N1751">
            <v>0</v>
          </cell>
          <cell r="O1751">
            <v>62910.12</v>
          </cell>
          <cell r="P1751">
            <v>62910.12</v>
          </cell>
          <cell r="Q1751">
            <v>0</v>
          </cell>
          <cell r="R1751">
            <v>70727.86</v>
          </cell>
          <cell r="S1751">
            <v>0</v>
          </cell>
          <cell r="T1751" t="str">
            <v>2018- -11RG001-020-2313-23-DEMENAG-PADM</v>
          </cell>
        </row>
        <row r="1752">
          <cell r="A1752" t="str">
            <v>21</v>
          </cell>
          <cell r="B1752" t="str">
            <v>D</v>
          </cell>
          <cell r="C1752" t="str">
            <v>R</v>
          </cell>
          <cell r="D1752" t="str">
            <v>I</v>
          </cell>
          <cell r="E1752" t="str">
            <v xml:space="preserve"> </v>
          </cell>
          <cell r="F1752" t="str">
            <v>11RG001</v>
          </cell>
          <cell r="G1752" t="str">
            <v>020</v>
          </cell>
          <cell r="H1752" t="str">
            <v>2313</v>
          </cell>
          <cell r="I1752" t="str">
            <v>23</v>
          </cell>
          <cell r="J1752" t="str">
            <v>DEMENAG</v>
          </cell>
          <cell r="K1752" t="str">
            <v>PADM</v>
          </cell>
          <cell r="L1752" t="str">
            <v>2016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3360</v>
          </cell>
          <cell r="S1752">
            <v>0</v>
          </cell>
          <cell r="T1752" t="str">
            <v>2018- -11RG001-020-2313-23-DEMENAG-PADM</v>
          </cell>
        </row>
        <row r="1753">
          <cell r="A1753" t="str">
            <v>21</v>
          </cell>
          <cell r="B1753" t="str">
            <v>D</v>
          </cell>
          <cell r="C1753" t="str">
            <v>R</v>
          </cell>
          <cell r="D1753" t="str">
            <v>I</v>
          </cell>
          <cell r="E1753" t="str">
            <v xml:space="preserve"> </v>
          </cell>
          <cell r="F1753" t="str">
            <v>11RG001</v>
          </cell>
          <cell r="G1753" t="str">
            <v>020</v>
          </cell>
          <cell r="H1753" t="str">
            <v>2313</v>
          </cell>
          <cell r="I1753" t="str">
            <v>23</v>
          </cell>
          <cell r="J1753" t="str">
            <v>DEMENAG</v>
          </cell>
          <cell r="K1753" t="str">
            <v>PADM</v>
          </cell>
          <cell r="L1753" t="str">
            <v>2017</v>
          </cell>
          <cell r="M1753">
            <v>0</v>
          </cell>
          <cell r="N1753">
            <v>0</v>
          </cell>
          <cell r="O1753">
            <v>200</v>
          </cell>
          <cell r="P1753">
            <v>200</v>
          </cell>
          <cell r="Q1753">
            <v>0</v>
          </cell>
          <cell r="R1753">
            <v>3360</v>
          </cell>
          <cell r="S1753">
            <v>0</v>
          </cell>
          <cell r="T1753" t="str">
            <v>2018- -11RG001-020-2313-23-DEMENAG-PADM</v>
          </cell>
        </row>
        <row r="1754">
          <cell r="A1754" t="str">
            <v>21</v>
          </cell>
          <cell r="B1754" t="str">
            <v>D</v>
          </cell>
          <cell r="C1754" t="str">
            <v>R</v>
          </cell>
          <cell r="D1754" t="str">
            <v>I</v>
          </cell>
          <cell r="E1754" t="str">
            <v xml:space="preserve"> </v>
          </cell>
          <cell r="F1754" t="str">
            <v>11RG001</v>
          </cell>
          <cell r="G1754" t="str">
            <v>020</v>
          </cell>
          <cell r="H1754" t="str">
            <v>2313</v>
          </cell>
          <cell r="I1754" t="str">
            <v>23</v>
          </cell>
          <cell r="J1754" t="str">
            <v>DEMENAG</v>
          </cell>
          <cell r="K1754" t="str">
            <v>PADM</v>
          </cell>
          <cell r="L1754" t="str">
            <v>2018</v>
          </cell>
          <cell r="M1754">
            <v>0</v>
          </cell>
          <cell r="N1754">
            <v>0</v>
          </cell>
          <cell r="O1754">
            <v>2520</v>
          </cell>
          <cell r="P1754">
            <v>2520</v>
          </cell>
          <cell r="Q1754">
            <v>0</v>
          </cell>
          <cell r="R1754">
            <v>2520</v>
          </cell>
          <cell r="S1754">
            <v>0</v>
          </cell>
          <cell r="T1754" t="str">
            <v>2018- -11RG001-020-2313-23-DEMENAG-PADM</v>
          </cell>
        </row>
        <row r="1755">
          <cell r="A1755" t="str">
            <v>21</v>
          </cell>
          <cell r="B1755" t="str">
            <v>D</v>
          </cell>
          <cell r="C1755" t="str">
            <v>R</v>
          </cell>
          <cell r="D1755" t="str">
            <v>I</v>
          </cell>
          <cell r="E1755" t="str">
            <v xml:space="preserve"> </v>
          </cell>
          <cell r="F1755" t="str">
            <v>11RG001</v>
          </cell>
          <cell r="G1755" t="str">
            <v>020</v>
          </cell>
          <cell r="H1755" t="str">
            <v>2313</v>
          </cell>
          <cell r="I1755" t="str">
            <v>23</v>
          </cell>
          <cell r="J1755" t="str">
            <v>DEMOLITION</v>
          </cell>
          <cell r="K1755" t="str">
            <v>PADM</v>
          </cell>
          <cell r="L1755" t="str">
            <v>2015</v>
          </cell>
          <cell r="M1755">
            <v>492600</v>
          </cell>
          <cell r="N1755">
            <v>0</v>
          </cell>
          <cell r="O1755">
            <v>476389</v>
          </cell>
          <cell r="P1755">
            <v>968989</v>
          </cell>
          <cell r="Q1755">
            <v>0</v>
          </cell>
          <cell r="R1755">
            <v>577044.56000000006</v>
          </cell>
          <cell r="S1755">
            <v>0</v>
          </cell>
          <cell r="T1755" t="str">
            <v>2018- -11RG001-020-2313-23-DEMOLITION-PADM</v>
          </cell>
        </row>
        <row r="1756">
          <cell r="A1756" t="str">
            <v>21</v>
          </cell>
          <cell r="B1756" t="str">
            <v>D</v>
          </cell>
          <cell r="C1756" t="str">
            <v>R</v>
          </cell>
          <cell r="D1756" t="str">
            <v>I</v>
          </cell>
          <cell r="E1756" t="str">
            <v xml:space="preserve"> </v>
          </cell>
          <cell r="F1756" t="str">
            <v>11RG001</v>
          </cell>
          <cell r="G1756" t="str">
            <v>020</v>
          </cell>
          <cell r="H1756" t="str">
            <v>2313</v>
          </cell>
          <cell r="I1756" t="str">
            <v>23</v>
          </cell>
          <cell r="J1756" t="str">
            <v>DEMOLITION</v>
          </cell>
          <cell r="K1756" t="str">
            <v>PADM</v>
          </cell>
          <cell r="L1756" t="str">
            <v>2016</v>
          </cell>
          <cell r="M1756">
            <v>0</v>
          </cell>
          <cell r="N1756">
            <v>0</v>
          </cell>
          <cell r="O1756">
            <v>30126.14</v>
          </cell>
          <cell r="P1756">
            <v>30126.14</v>
          </cell>
          <cell r="Q1756">
            <v>0</v>
          </cell>
          <cell r="R1756">
            <v>936</v>
          </cell>
          <cell r="S1756">
            <v>0</v>
          </cell>
          <cell r="T1756" t="str">
            <v>2018- -11RG001-020-2313-23-DEMOLITION-PADM</v>
          </cell>
        </row>
        <row r="1757">
          <cell r="A1757" t="str">
            <v>21</v>
          </cell>
          <cell r="B1757" t="str">
            <v>D</v>
          </cell>
          <cell r="C1757" t="str">
            <v>R</v>
          </cell>
          <cell r="D1757" t="str">
            <v>I</v>
          </cell>
          <cell r="E1757" t="str">
            <v xml:space="preserve"> </v>
          </cell>
          <cell r="F1757" t="str">
            <v>11RG001</v>
          </cell>
          <cell r="G1757" t="str">
            <v>020</v>
          </cell>
          <cell r="H1757" t="str">
            <v>2313</v>
          </cell>
          <cell r="I1757" t="str">
            <v>23</v>
          </cell>
          <cell r="J1757" t="str">
            <v>DEMOLITION</v>
          </cell>
          <cell r="K1757" t="str">
            <v>PADM</v>
          </cell>
          <cell r="L1757" t="str">
            <v>2017</v>
          </cell>
          <cell r="M1757">
            <v>0</v>
          </cell>
          <cell r="N1757">
            <v>0</v>
          </cell>
          <cell r="O1757">
            <v>3630.14</v>
          </cell>
          <cell r="P1757">
            <v>3630.14</v>
          </cell>
          <cell r="Q1757">
            <v>0</v>
          </cell>
          <cell r="R1757">
            <v>0</v>
          </cell>
          <cell r="S1757">
            <v>0</v>
          </cell>
          <cell r="T1757" t="str">
            <v>2018- -11RG001-020-2313-23-DEMOLITION-PADM</v>
          </cell>
        </row>
        <row r="1758">
          <cell r="A1758" t="str">
            <v>21</v>
          </cell>
          <cell r="B1758" t="str">
            <v>D</v>
          </cell>
          <cell r="C1758" t="str">
            <v>R</v>
          </cell>
          <cell r="D1758" t="str">
            <v>I</v>
          </cell>
          <cell r="E1758" t="str">
            <v xml:space="preserve"> </v>
          </cell>
          <cell r="F1758" t="str">
            <v>11RG001</v>
          </cell>
          <cell r="G1758" t="str">
            <v>020</v>
          </cell>
          <cell r="H1758" t="str">
            <v>2313</v>
          </cell>
          <cell r="I1758" t="str">
            <v>23</v>
          </cell>
          <cell r="J1758" t="str">
            <v>DIVERS</v>
          </cell>
          <cell r="K1758" t="str">
            <v>PADM</v>
          </cell>
          <cell r="L1758" t="str">
            <v>2015</v>
          </cell>
          <cell r="M1758">
            <v>0</v>
          </cell>
          <cell r="N1758">
            <v>16000</v>
          </cell>
          <cell r="O1758">
            <v>0</v>
          </cell>
          <cell r="P1758">
            <v>16000</v>
          </cell>
          <cell r="Q1758">
            <v>0</v>
          </cell>
          <cell r="R1758">
            <v>50224.26</v>
          </cell>
          <cell r="S1758">
            <v>0</v>
          </cell>
          <cell r="T1758" t="str">
            <v>2018- -11RG001-020-2313-23-DIVERS-PADM</v>
          </cell>
        </row>
        <row r="1759">
          <cell r="A1759" t="str">
            <v>21</v>
          </cell>
          <cell r="B1759" t="str">
            <v>D</v>
          </cell>
          <cell r="C1759" t="str">
            <v>R</v>
          </cell>
          <cell r="D1759" t="str">
            <v>I</v>
          </cell>
          <cell r="E1759" t="str">
            <v xml:space="preserve"> </v>
          </cell>
          <cell r="F1759" t="str">
            <v>11RG001</v>
          </cell>
          <cell r="G1759" t="str">
            <v>020</v>
          </cell>
          <cell r="H1759" t="str">
            <v>2313</v>
          </cell>
          <cell r="I1759" t="str">
            <v>23</v>
          </cell>
          <cell r="J1759" t="str">
            <v>DIVERS</v>
          </cell>
          <cell r="K1759" t="str">
            <v>PADM</v>
          </cell>
          <cell r="L1759" t="str">
            <v>2016</v>
          </cell>
          <cell r="M1759">
            <v>0</v>
          </cell>
          <cell r="N1759">
            <v>0</v>
          </cell>
          <cell r="O1759">
            <v>1185.1500000000001</v>
          </cell>
          <cell r="P1759">
            <v>1185.1500000000001</v>
          </cell>
          <cell r="Q1759">
            <v>0</v>
          </cell>
          <cell r="R1759">
            <v>22844.63</v>
          </cell>
          <cell r="S1759">
            <v>0</v>
          </cell>
          <cell r="T1759" t="str">
            <v>2018- -11RG001-020-2313-23-DIVERS-PADM</v>
          </cell>
        </row>
        <row r="1760">
          <cell r="A1760" t="str">
            <v>21</v>
          </cell>
          <cell r="B1760" t="str">
            <v>D</v>
          </cell>
          <cell r="C1760" t="str">
            <v>R</v>
          </cell>
          <cell r="D1760" t="str">
            <v>I</v>
          </cell>
          <cell r="E1760" t="str">
            <v xml:space="preserve"> </v>
          </cell>
          <cell r="F1760" t="str">
            <v>11RG001</v>
          </cell>
          <cell r="G1760" t="str">
            <v>020</v>
          </cell>
          <cell r="H1760" t="str">
            <v>2313</v>
          </cell>
          <cell r="I1760" t="str">
            <v>23</v>
          </cell>
          <cell r="J1760" t="str">
            <v>DIVERS</v>
          </cell>
          <cell r="K1760" t="str">
            <v>PADM</v>
          </cell>
          <cell r="L1760" t="str">
            <v>2017</v>
          </cell>
          <cell r="M1760">
            <v>0</v>
          </cell>
          <cell r="N1760">
            <v>0</v>
          </cell>
          <cell r="O1760">
            <v>17256.259999999998</v>
          </cell>
          <cell r="P1760">
            <v>17256.259999999998</v>
          </cell>
          <cell r="Q1760">
            <v>0</v>
          </cell>
          <cell r="R1760">
            <v>18370.580000000002</v>
          </cell>
          <cell r="S1760">
            <v>0</v>
          </cell>
          <cell r="T1760" t="str">
            <v>2018- -11RG001-020-2313-23-DIVERS-PADM</v>
          </cell>
        </row>
        <row r="1761">
          <cell r="A1761" t="str">
            <v>21</v>
          </cell>
          <cell r="B1761" t="str">
            <v>D</v>
          </cell>
          <cell r="C1761" t="str">
            <v>R</v>
          </cell>
          <cell r="D1761" t="str">
            <v>I</v>
          </cell>
          <cell r="E1761" t="str">
            <v xml:space="preserve"> </v>
          </cell>
          <cell r="F1761" t="str">
            <v>11RG001</v>
          </cell>
          <cell r="G1761" t="str">
            <v>020</v>
          </cell>
          <cell r="H1761" t="str">
            <v>2313</v>
          </cell>
          <cell r="I1761" t="str">
            <v>23</v>
          </cell>
          <cell r="J1761" t="str">
            <v>DIVERS</v>
          </cell>
          <cell r="K1761" t="str">
            <v>PADM</v>
          </cell>
          <cell r="L1761" t="str">
            <v>2018</v>
          </cell>
          <cell r="M1761">
            <v>0</v>
          </cell>
          <cell r="N1761">
            <v>0</v>
          </cell>
          <cell r="O1761">
            <v>10584</v>
          </cell>
          <cell r="P1761">
            <v>10584</v>
          </cell>
          <cell r="Q1761">
            <v>0</v>
          </cell>
          <cell r="R1761">
            <v>0</v>
          </cell>
          <cell r="S1761">
            <v>10584</v>
          </cell>
          <cell r="T1761" t="str">
            <v>2018- -11RG001-020-2313-23-DIVERS-PADM</v>
          </cell>
        </row>
        <row r="1762">
          <cell r="A1762" t="str">
            <v>21</v>
          </cell>
          <cell r="B1762" t="str">
            <v>D</v>
          </cell>
          <cell r="C1762" t="str">
            <v>R</v>
          </cell>
          <cell r="D1762" t="str">
            <v>I</v>
          </cell>
          <cell r="E1762" t="str">
            <v xml:space="preserve"> </v>
          </cell>
          <cell r="F1762" t="str">
            <v>11RG001</v>
          </cell>
          <cell r="G1762" t="str">
            <v>020</v>
          </cell>
          <cell r="H1762" t="str">
            <v>2313</v>
          </cell>
          <cell r="I1762" t="str">
            <v>23</v>
          </cell>
          <cell r="J1762" t="str">
            <v>FOUILLES</v>
          </cell>
          <cell r="K1762" t="str">
            <v>PADM</v>
          </cell>
          <cell r="L1762" t="str">
            <v>2015</v>
          </cell>
          <cell r="M1762">
            <v>0</v>
          </cell>
          <cell r="N1762">
            <v>945000</v>
          </cell>
          <cell r="O1762">
            <v>8048.22</v>
          </cell>
          <cell r="P1762">
            <v>953048.22</v>
          </cell>
          <cell r="Q1762">
            <v>0</v>
          </cell>
          <cell r="R1762">
            <v>535090.14</v>
          </cell>
          <cell r="S1762">
            <v>0</v>
          </cell>
          <cell r="T1762" t="str">
            <v>2018- -11RG001-020-2313-23-FOUILLES-PADM</v>
          </cell>
        </row>
        <row r="1763">
          <cell r="A1763" t="str">
            <v>21</v>
          </cell>
          <cell r="B1763" t="str">
            <v>D</v>
          </cell>
          <cell r="C1763" t="str">
            <v>R</v>
          </cell>
          <cell r="D1763" t="str">
            <v>I</v>
          </cell>
          <cell r="E1763" t="str">
            <v xml:space="preserve"> </v>
          </cell>
          <cell r="F1763" t="str">
            <v>11RG001</v>
          </cell>
          <cell r="G1763" t="str">
            <v>020</v>
          </cell>
          <cell r="H1763" t="str">
            <v>2313</v>
          </cell>
          <cell r="I1763" t="str">
            <v>23</v>
          </cell>
          <cell r="J1763" t="str">
            <v>FOUILLES</v>
          </cell>
          <cell r="K1763" t="str">
            <v>PADM</v>
          </cell>
          <cell r="L1763" t="str">
            <v>2016</v>
          </cell>
          <cell r="M1763">
            <v>0</v>
          </cell>
          <cell r="N1763">
            <v>0</v>
          </cell>
          <cell r="O1763">
            <v>417958.08</v>
          </cell>
          <cell r="P1763">
            <v>417958.08</v>
          </cell>
          <cell r="Q1763">
            <v>0</v>
          </cell>
          <cell r="R1763">
            <v>527041.92000000004</v>
          </cell>
          <cell r="S1763">
            <v>0</v>
          </cell>
          <cell r="T1763" t="str">
            <v>2018- -11RG001-020-2313-23-FOUILLES-PADM</v>
          </cell>
        </row>
        <row r="1764">
          <cell r="A1764" t="str">
            <v>21</v>
          </cell>
          <cell r="B1764" t="str">
            <v>D</v>
          </cell>
          <cell r="C1764" t="str">
            <v>R</v>
          </cell>
          <cell r="D1764" t="str">
            <v>I</v>
          </cell>
          <cell r="E1764" t="str">
            <v xml:space="preserve"> </v>
          </cell>
          <cell r="F1764" t="str">
            <v>11RG001</v>
          </cell>
          <cell r="G1764" t="str">
            <v>020</v>
          </cell>
          <cell r="H1764" t="str">
            <v>2313</v>
          </cell>
          <cell r="I1764" t="str">
            <v>23</v>
          </cell>
          <cell r="J1764" t="str">
            <v>FOUILLES</v>
          </cell>
          <cell r="K1764" t="str">
            <v>PADM</v>
          </cell>
          <cell r="L1764" t="str">
            <v>2017</v>
          </cell>
          <cell r="M1764">
            <v>0</v>
          </cell>
          <cell r="N1764">
            <v>0</v>
          </cell>
          <cell r="O1764">
            <v>417958.08</v>
          </cell>
          <cell r="P1764">
            <v>417958.08</v>
          </cell>
          <cell r="Q1764">
            <v>0</v>
          </cell>
          <cell r="R1764">
            <v>0</v>
          </cell>
          <cell r="S1764">
            <v>0</v>
          </cell>
          <cell r="T1764" t="str">
            <v>2018- -11RG001-020-2313-23-FOUILLES-PADM</v>
          </cell>
        </row>
        <row r="1765">
          <cell r="A1765" t="str">
            <v>21</v>
          </cell>
          <cell r="B1765" t="str">
            <v>D</v>
          </cell>
          <cell r="C1765" t="str">
            <v>R</v>
          </cell>
          <cell r="D1765" t="str">
            <v>I</v>
          </cell>
          <cell r="E1765" t="str">
            <v xml:space="preserve"> </v>
          </cell>
          <cell r="F1765" t="str">
            <v>11RG001</v>
          </cell>
          <cell r="G1765" t="str">
            <v>020</v>
          </cell>
          <cell r="H1765" t="str">
            <v>2313</v>
          </cell>
          <cell r="I1765" t="str">
            <v>23</v>
          </cell>
          <cell r="J1765" t="str">
            <v>HQE</v>
          </cell>
          <cell r="K1765" t="str">
            <v>PADM</v>
          </cell>
          <cell r="L1765" t="str">
            <v>2015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33159.769999999997</v>
          </cell>
          <cell r="S1765">
            <v>0</v>
          </cell>
          <cell r="T1765" t="str">
            <v>2018- -11RG001-020-2313-23-HQE-PADM</v>
          </cell>
        </row>
        <row r="1766">
          <cell r="A1766" t="str">
            <v>21</v>
          </cell>
          <cell r="B1766" t="str">
            <v>D</v>
          </cell>
          <cell r="C1766" t="str">
            <v>R</v>
          </cell>
          <cell r="D1766" t="str">
            <v>I</v>
          </cell>
          <cell r="E1766" t="str">
            <v xml:space="preserve"> </v>
          </cell>
          <cell r="F1766" t="str">
            <v>11RG001</v>
          </cell>
          <cell r="G1766" t="str">
            <v>020</v>
          </cell>
          <cell r="H1766" t="str">
            <v>2313</v>
          </cell>
          <cell r="I1766" t="str">
            <v>23</v>
          </cell>
          <cell r="J1766" t="str">
            <v>HQE</v>
          </cell>
          <cell r="K1766" t="str">
            <v>PADM</v>
          </cell>
          <cell r="L1766" t="str">
            <v>2016</v>
          </cell>
          <cell r="M1766">
            <v>0</v>
          </cell>
          <cell r="N1766">
            <v>0</v>
          </cell>
          <cell r="O1766">
            <v>13581.66</v>
          </cell>
          <cell r="P1766">
            <v>13581.66</v>
          </cell>
          <cell r="Q1766">
            <v>0</v>
          </cell>
          <cell r="R1766">
            <v>0</v>
          </cell>
          <cell r="S1766">
            <v>0</v>
          </cell>
          <cell r="T1766" t="str">
            <v>2018- -11RG001-020-2313-23-HQE-PADM</v>
          </cell>
        </row>
        <row r="1767">
          <cell r="A1767" t="str">
            <v>21</v>
          </cell>
          <cell r="B1767" t="str">
            <v>D</v>
          </cell>
          <cell r="C1767" t="str">
            <v>R</v>
          </cell>
          <cell r="D1767" t="str">
            <v>I</v>
          </cell>
          <cell r="E1767" t="str">
            <v xml:space="preserve"> </v>
          </cell>
          <cell r="F1767" t="str">
            <v>11RG001</v>
          </cell>
          <cell r="G1767" t="str">
            <v>020</v>
          </cell>
          <cell r="H1767" t="str">
            <v>2313</v>
          </cell>
          <cell r="I1767" t="str">
            <v>23</v>
          </cell>
          <cell r="J1767" t="str">
            <v>HQE</v>
          </cell>
          <cell r="K1767" t="str">
            <v>PADM</v>
          </cell>
          <cell r="L1767" t="str">
            <v>2017</v>
          </cell>
          <cell r="M1767">
            <v>5600</v>
          </cell>
          <cell r="N1767">
            <v>0</v>
          </cell>
          <cell r="O1767">
            <v>13581.66</v>
          </cell>
          <cell r="P1767">
            <v>19181.66</v>
          </cell>
          <cell r="Q1767">
            <v>0</v>
          </cell>
          <cell r="R1767">
            <v>0</v>
          </cell>
          <cell r="S1767">
            <v>0</v>
          </cell>
          <cell r="T1767" t="str">
            <v>2018- -11RG001-020-2313-23-HQE-PADM</v>
          </cell>
        </row>
        <row r="1768">
          <cell r="A1768" t="str">
            <v>21</v>
          </cell>
          <cell r="B1768" t="str">
            <v>D</v>
          </cell>
          <cell r="C1768" t="str">
            <v>R</v>
          </cell>
          <cell r="D1768" t="str">
            <v>I</v>
          </cell>
          <cell r="E1768" t="str">
            <v xml:space="preserve"> </v>
          </cell>
          <cell r="F1768" t="str">
            <v>11RG001</v>
          </cell>
          <cell r="G1768" t="str">
            <v>020</v>
          </cell>
          <cell r="H1768" t="str">
            <v>2313</v>
          </cell>
          <cell r="I1768" t="str">
            <v>23</v>
          </cell>
          <cell r="J1768" t="str">
            <v>HQE</v>
          </cell>
          <cell r="K1768" t="str">
            <v>PADM</v>
          </cell>
          <cell r="L1768" t="str">
            <v>2018</v>
          </cell>
          <cell r="M1768">
            <v>0</v>
          </cell>
          <cell r="N1768">
            <v>0</v>
          </cell>
          <cell r="O1768">
            <v>8121.66</v>
          </cell>
          <cell r="P1768">
            <v>8121.66</v>
          </cell>
          <cell r="Q1768">
            <v>0</v>
          </cell>
          <cell r="R1768">
            <v>0</v>
          </cell>
          <cell r="S1768">
            <v>8121.66</v>
          </cell>
          <cell r="T1768" t="str">
            <v>2018- -11RG001-020-2313-23-HQE-PADM</v>
          </cell>
        </row>
        <row r="1769">
          <cell r="A1769" t="str">
            <v>21</v>
          </cell>
          <cell r="B1769" t="str">
            <v>D</v>
          </cell>
          <cell r="C1769" t="str">
            <v>R</v>
          </cell>
          <cell r="D1769" t="str">
            <v>I</v>
          </cell>
          <cell r="E1769" t="str">
            <v xml:space="preserve"> </v>
          </cell>
          <cell r="F1769" t="str">
            <v>11RG001</v>
          </cell>
          <cell r="G1769" t="str">
            <v>020</v>
          </cell>
          <cell r="H1769" t="str">
            <v>2313</v>
          </cell>
          <cell r="I1769" t="str">
            <v>23</v>
          </cell>
          <cell r="J1769" t="str">
            <v>MEE</v>
          </cell>
          <cell r="K1769" t="str">
            <v>PADM</v>
          </cell>
          <cell r="L1769" t="str">
            <v>2015</v>
          </cell>
          <cell r="M1769">
            <v>0</v>
          </cell>
          <cell r="N1769">
            <v>0</v>
          </cell>
          <cell r="O1769">
            <v>11003.2</v>
          </cell>
          <cell r="P1769">
            <v>11003.2</v>
          </cell>
          <cell r="Q1769">
            <v>0</v>
          </cell>
          <cell r="R1769">
            <v>12094.43</v>
          </cell>
          <cell r="S1769">
            <v>0</v>
          </cell>
          <cell r="T1769" t="str">
            <v>2018- -11RG001-020-2313-23-MEE-PADM</v>
          </cell>
        </row>
        <row r="1770">
          <cell r="A1770" t="str">
            <v>21</v>
          </cell>
          <cell r="B1770" t="str">
            <v>D</v>
          </cell>
          <cell r="C1770" t="str">
            <v>R</v>
          </cell>
          <cell r="D1770" t="str">
            <v>I</v>
          </cell>
          <cell r="E1770" t="str">
            <v xml:space="preserve"> </v>
          </cell>
          <cell r="F1770" t="str">
            <v>11RG001</v>
          </cell>
          <cell r="G1770" t="str">
            <v>020</v>
          </cell>
          <cell r="H1770" t="str">
            <v>2313</v>
          </cell>
          <cell r="I1770" t="str">
            <v>23</v>
          </cell>
          <cell r="J1770" t="str">
            <v>MOE</v>
          </cell>
          <cell r="K1770" t="str">
            <v>PADM</v>
          </cell>
          <cell r="L1770" t="str">
            <v>2015</v>
          </cell>
          <cell r="M1770">
            <v>1291230</v>
          </cell>
          <cell r="N1770">
            <v>0</v>
          </cell>
          <cell r="O1770">
            <v>820316.66</v>
          </cell>
          <cell r="P1770">
            <v>2111546.66</v>
          </cell>
          <cell r="Q1770">
            <v>0</v>
          </cell>
          <cell r="R1770">
            <v>3128030.7</v>
          </cell>
          <cell r="S1770">
            <v>0</v>
          </cell>
          <cell r="T1770" t="str">
            <v>2018- -11RG001-020-2313-23-MOE-PADM</v>
          </cell>
        </row>
        <row r="1771">
          <cell r="A1771" t="str">
            <v>21</v>
          </cell>
          <cell r="B1771" t="str">
            <v>D</v>
          </cell>
          <cell r="C1771" t="str">
            <v>R</v>
          </cell>
          <cell r="D1771" t="str">
            <v>I</v>
          </cell>
          <cell r="E1771" t="str">
            <v xml:space="preserve"> </v>
          </cell>
          <cell r="F1771" t="str">
            <v>11RG001</v>
          </cell>
          <cell r="G1771" t="str">
            <v>020</v>
          </cell>
          <cell r="H1771" t="str">
            <v>2313</v>
          </cell>
          <cell r="I1771" t="str">
            <v>23</v>
          </cell>
          <cell r="J1771" t="str">
            <v>MOE</v>
          </cell>
          <cell r="K1771" t="str">
            <v>PADM</v>
          </cell>
          <cell r="L1771" t="str">
            <v>2016</v>
          </cell>
          <cell r="M1771">
            <v>1750000</v>
          </cell>
          <cell r="N1771">
            <v>0</v>
          </cell>
          <cell r="O1771">
            <v>182427.47</v>
          </cell>
          <cell r="P1771">
            <v>1932427.47</v>
          </cell>
          <cell r="Q1771">
            <v>0</v>
          </cell>
          <cell r="R1771">
            <v>1087489.3400000001</v>
          </cell>
          <cell r="S1771">
            <v>0</v>
          </cell>
          <cell r="T1771" t="str">
            <v>2018- -11RG001-020-2313-23-MOE-PADM</v>
          </cell>
        </row>
        <row r="1772">
          <cell r="A1772" t="str">
            <v>21</v>
          </cell>
          <cell r="B1772" t="str">
            <v>D</v>
          </cell>
          <cell r="C1772" t="str">
            <v>R</v>
          </cell>
          <cell r="D1772" t="str">
            <v>I</v>
          </cell>
          <cell r="E1772" t="str">
            <v xml:space="preserve"> </v>
          </cell>
          <cell r="F1772" t="str">
            <v>11RG001</v>
          </cell>
          <cell r="G1772" t="str">
            <v>020</v>
          </cell>
          <cell r="H1772" t="str">
            <v>2313</v>
          </cell>
          <cell r="I1772" t="str">
            <v>23</v>
          </cell>
          <cell r="J1772" t="str">
            <v>MOE</v>
          </cell>
          <cell r="K1772" t="str">
            <v>PADM</v>
          </cell>
          <cell r="L1772" t="str">
            <v>2017</v>
          </cell>
          <cell r="M1772">
            <v>1280000</v>
          </cell>
          <cell r="N1772">
            <v>0</v>
          </cell>
          <cell r="O1772">
            <v>361316.71</v>
          </cell>
          <cell r="P1772">
            <v>1641316.71</v>
          </cell>
          <cell r="Q1772">
            <v>0</v>
          </cell>
          <cell r="R1772">
            <v>1416844.79</v>
          </cell>
          <cell r="S1772">
            <v>0</v>
          </cell>
          <cell r="T1772" t="str">
            <v>2018- -11RG001-020-2313-23-MOE-PADM</v>
          </cell>
        </row>
        <row r="1773">
          <cell r="A1773" t="str">
            <v>21</v>
          </cell>
          <cell r="B1773" t="str">
            <v>D</v>
          </cell>
          <cell r="C1773" t="str">
            <v>R</v>
          </cell>
          <cell r="D1773" t="str">
            <v>I</v>
          </cell>
          <cell r="E1773" t="str">
            <v xml:space="preserve"> </v>
          </cell>
          <cell r="F1773" t="str">
            <v>11RG001</v>
          </cell>
          <cell r="G1773" t="str">
            <v>020</v>
          </cell>
          <cell r="H1773" t="str">
            <v>2313</v>
          </cell>
          <cell r="I1773" t="str">
            <v>23</v>
          </cell>
          <cell r="J1773" t="str">
            <v>MOE</v>
          </cell>
          <cell r="K1773" t="str">
            <v>PADM</v>
          </cell>
          <cell r="L1773" t="str">
            <v>2018</v>
          </cell>
          <cell r="M1773">
            <v>1200000</v>
          </cell>
          <cell r="N1773">
            <v>0</v>
          </cell>
          <cell r="O1773">
            <v>244288.09</v>
          </cell>
          <cell r="P1773">
            <v>1444288.09</v>
          </cell>
          <cell r="Q1773">
            <v>0</v>
          </cell>
          <cell r="R1773">
            <v>536360.9</v>
          </cell>
          <cell r="S1773">
            <v>358519.53</v>
          </cell>
          <cell r="T1773" t="str">
            <v>2018- -11RG001-020-2313-23-MOE-PADM</v>
          </cell>
        </row>
        <row r="1774">
          <cell r="A1774" t="str">
            <v>21</v>
          </cell>
          <cell r="B1774" t="str">
            <v>D</v>
          </cell>
          <cell r="C1774" t="str">
            <v>R</v>
          </cell>
          <cell r="D1774" t="str">
            <v>I</v>
          </cell>
          <cell r="E1774" t="str">
            <v xml:space="preserve"> </v>
          </cell>
          <cell r="F1774" t="str">
            <v>11RG001</v>
          </cell>
          <cell r="G1774" t="str">
            <v>020</v>
          </cell>
          <cell r="H1774" t="str">
            <v>2313</v>
          </cell>
          <cell r="I1774" t="str">
            <v>23</v>
          </cell>
          <cell r="J1774" t="str">
            <v>MONTESCOT</v>
          </cell>
          <cell r="K1774" t="str">
            <v>PADM</v>
          </cell>
          <cell r="L1774" t="str">
            <v>2015</v>
          </cell>
          <cell r="M1774">
            <v>0</v>
          </cell>
          <cell r="N1774">
            <v>0</v>
          </cell>
          <cell r="O1774">
            <v>80720.320000000007</v>
          </cell>
          <cell r="P1774">
            <v>80720.320000000007</v>
          </cell>
          <cell r="Q1774">
            <v>0</v>
          </cell>
          <cell r="R1774">
            <v>126832.01</v>
          </cell>
          <cell r="S1774">
            <v>0</v>
          </cell>
          <cell r="T1774" t="str">
            <v>2018- -11RG001-020-2313-23-MONTESCOT-PADM</v>
          </cell>
        </row>
        <row r="1775">
          <cell r="A1775" t="str">
            <v>21</v>
          </cell>
          <cell r="B1775" t="str">
            <v>D</v>
          </cell>
          <cell r="C1775" t="str">
            <v>R</v>
          </cell>
          <cell r="D1775" t="str">
            <v>I</v>
          </cell>
          <cell r="E1775" t="str">
            <v xml:space="preserve"> </v>
          </cell>
          <cell r="F1775" t="str">
            <v>11RG001</v>
          </cell>
          <cell r="G1775" t="str">
            <v>020</v>
          </cell>
          <cell r="H1775" t="str">
            <v>2313</v>
          </cell>
          <cell r="I1775" t="str">
            <v>23</v>
          </cell>
          <cell r="J1775" t="str">
            <v>MONTESCOT</v>
          </cell>
          <cell r="K1775" t="str">
            <v>PADM</v>
          </cell>
          <cell r="L1775" t="str">
            <v>2016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3284.96</v>
          </cell>
          <cell r="S1775">
            <v>0</v>
          </cell>
          <cell r="T1775" t="str">
            <v>2018- -11RG001-020-2313-23-MONTESCOT-PADM</v>
          </cell>
        </row>
        <row r="1776">
          <cell r="A1776" t="str">
            <v>21</v>
          </cell>
          <cell r="B1776" t="str">
            <v>D</v>
          </cell>
          <cell r="C1776" t="str">
            <v>R</v>
          </cell>
          <cell r="D1776" t="str">
            <v>I</v>
          </cell>
          <cell r="E1776" t="str">
            <v xml:space="preserve"> </v>
          </cell>
          <cell r="F1776" t="str">
            <v>11RG001</v>
          </cell>
          <cell r="G1776" t="str">
            <v>020</v>
          </cell>
          <cell r="H1776" t="str">
            <v>2313</v>
          </cell>
          <cell r="I1776" t="str">
            <v>23</v>
          </cell>
          <cell r="J1776" t="str">
            <v>MONTESCOT</v>
          </cell>
          <cell r="K1776" t="str">
            <v>PADM</v>
          </cell>
          <cell r="L1776" t="str">
            <v>2017</v>
          </cell>
          <cell r="M1776">
            <v>0</v>
          </cell>
          <cell r="N1776">
            <v>0</v>
          </cell>
          <cell r="O1776">
            <v>1275.04</v>
          </cell>
          <cell r="P1776">
            <v>1275.04</v>
          </cell>
          <cell r="Q1776">
            <v>0</v>
          </cell>
          <cell r="R1776">
            <v>7638.81</v>
          </cell>
          <cell r="S1776">
            <v>0</v>
          </cell>
          <cell r="T1776" t="str">
            <v>2018- -11RG001-020-2313-23-MONTESCOT-PADM</v>
          </cell>
        </row>
        <row r="1777">
          <cell r="A1777" t="str">
            <v>21</v>
          </cell>
          <cell r="B1777" t="str">
            <v>D</v>
          </cell>
          <cell r="C1777" t="str">
            <v>R</v>
          </cell>
          <cell r="D1777" t="str">
            <v>I</v>
          </cell>
          <cell r="E1777" t="str">
            <v xml:space="preserve"> </v>
          </cell>
          <cell r="F1777" t="str">
            <v>11RG001</v>
          </cell>
          <cell r="G1777" t="str">
            <v>020</v>
          </cell>
          <cell r="H1777" t="str">
            <v>2313</v>
          </cell>
          <cell r="I1777" t="str">
            <v>23</v>
          </cell>
          <cell r="J1777" t="str">
            <v>MONTESCOT</v>
          </cell>
          <cell r="K1777" t="str">
            <v>PADM</v>
          </cell>
          <cell r="L1777" t="str">
            <v>2018</v>
          </cell>
          <cell r="M1777">
            <v>0</v>
          </cell>
          <cell r="N1777">
            <v>0</v>
          </cell>
          <cell r="O1777">
            <v>5882.96</v>
          </cell>
          <cell r="P1777">
            <v>18090.96</v>
          </cell>
          <cell r="Q1777">
            <v>12208</v>
          </cell>
          <cell r="R1777">
            <v>5560.86</v>
          </cell>
          <cell r="S1777">
            <v>12530.06</v>
          </cell>
          <cell r="T1777" t="str">
            <v>2018- -11RG001-020-2313-23-MONTESCOT-PADM</v>
          </cell>
        </row>
        <row r="1778">
          <cell r="A1778" t="str">
            <v>21</v>
          </cell>
          <cell r="B1778" t="str">
            <v>D</v>
          </cell>
          <cell r="C1778" t="str">
            <v>R</v>
          </cell>
          <cell r="D1778" t="str">
            <v>I</v>
          </cell>
          <cell r="E1778" t="str">
            <v xml:space="preserve"> </v>
          </cell>
          <cell r="F1778" t="str">
            <v>11RG001</v>
          </cell>
          <cell r="G1778" t="str">
            <v>020</v>
          </cell>
          <cell r="H1778" t="str">
            <v>2313</v>
          </cell>
          <cell r="I1778" t="str">
            <v>23</v>
          </cell>
          <cell r="J1778" t="str">
            <v>ST BRICE</v>
          </cell>
          <cell r="K1778" t="str">
            <v>PADM</v>
          </cell>
          <cell r="L1778" t="str">
            <v>2015</v>
          </cell>
          <cell r="M1778">
            <v>0</v>
          </cell>
          <cell r="N1778">
            <v>0</v>
          </cell>
          <cell r="O1778">
            <v>16413.2</v>
          </cell>
          <cell r="P1778">
            <v>16413.2</v>
          </cell>
          <cell r="Q1778">
            <v>0</v>
          </cell>
          <cell r="R1778">
            <v>12831.07</v>
          </cell>
          <cell r="S1778">
            <v>0</v>
          </cell>
          <cell r="T1778" t="str">
            <v>2018- -11RG001-020-2313-23-ST BRICE-PADM</v>
          </cell>
        </row>
        <row r="1779">
          <cell r="A1779" t="str">
            <v>21</v>
          </cell>
          <cell r="B1779" t="str">
            <v>D</v>
          </cell>
          <cell r="C1779" t="str">
            <v>R</v>
          </cell>
          <cell r="D1779" t="str">
            <v>I</v>
          </cell>
          <cell r="E1779" t="str">
            <v xml:space="preserve"> </v>
          </cell>
          <cell r="F1779" t="str">
            <v>11RG001</v>
          </cell>
          <cell r="G1779" t="str">
            <v>020</v>
          </cell>
          <cell r="H1779" t="str">
            <v>2313</v>
          </cell>
          <cell r="I1779" t="str">
            <v>23</v>
          </cell>
          <cell r="J1779" t="str">
            <v>ST BRICE</v>
          </cell>
          <cell r="K1779" t="str">
            <v>PADM</v>
          </cell>
          <cell r="L1779" t="str">
            <v>2016</v>
          </cell>
          <cell r="M1779">
            <v>0</v>
          </cell>
          <cell r="N1779">
            <v>0</v>
          </cell>
          <cell r="O1779">
            <v>4297.74</v>
          </cell>
          <cell r="P1779">
            <v>4297.74</v>
          </cell>
          <cell r="Q1779">
            <v>0</v>
          </cell>
          <cell r="R1779">
            <v>0</v>
          </cell>
          <cell r="S1779">
            <v>0</v>
          </cell>
          <cell r="T1779" t="str">
            <v>2018- -11RG001-020-2313-23-ST BRICE-PADM</v>
          </cell>
        </row>
        <row r="1780">
          <cell r="A1780" t="str">
            <v>21</v>
          </cell>
          <cell r="B1780" t="str">
            <v>D</v>
          </cell>
          <cell r="C1780" t="str">
            <v>R</v>
          </cell>
          <cell r="D1780" t="str">
            <v>I</v>
          </cell>
          <cell r="E1780" t="str">
            <v xml:space="preserve"> </v>
          </cell>
          <cell r="F1780" t="str">
            <v>11RG001</v>
          </cell>
          <cell r="G1780" t="str">
            <v>020</v>
          </cell>
          <cell r="H1780" t="str">
            <v>2313</v>
          </cell>
          <cell r="I1780" t="str">
            <v>23</v>
          </cell>
          <cell r="J1780" t="str">
            <v>ST BRICE</v>
          </cell>
          <cell r="K1780" t="str">
            <v>PADM</v>
          </cell>
          <cell r="L1780" t="str">
            <v>2017</v>
          </cell>
          <cell r="M1780">
            <v>0</v>
          </cell>
          <cell r="N1780">
            <v>0</v>
          </cell>
          <cell r="O1780">
            <v>2884.21</v>
          </cell>
          <cell r="P1780">
            <v>2884.21</v>
          </cell>
          <cell r="Q1780">
            <v>0</v>
          </cell>
          <cell r="R1780">
            <v>0</v>
          </cell>
          <cell r="S1780">
            <v>0</v>
          </cell>
          <cell r="T1780" t="str">
            <v>2018- -11RG001-020-2313-23-ST BRICE-PADM</v>
          </cell>
        </row>
        <row r="1781">
          <cell r="A1781" t="str">
            <v>21</v>
          </cell>
          <cell r="B1781" t="str">
            <v>D</v>
          </cell>
          <cell r="C1781" t="str">
            <v>R</v>
          </cell>
          <cell r="D1781" t="str">
            <v>I</v>
          </cell>
          <cell r="E1781" t="str">
            <v xml:space="preserve"> </v>
          </cell>
          <cell r="F1781" t="str">
            <v>11RG001</v>
          </cell>
          <cell r="G1781" t="str">
            <v>020</v>
          </cell>
          <cell r="H1781" t="str">
            <v>2313</v>
          </cell>
          <cell r="I1781" t="str">
            <v>23</v>
          </cell>
          <cell r="J1781" t="str">
            <v>TRAVAUX</v>
          </cell>
          <cell r="K1781" t="str">
            <v>PADM</v>
          </cell>
          <cell r="L1781" t="str">
            <v>2015</v>
          </cell>
          <cell r="M1781">
            <v>10000000</v>
          </cell>
          <cell r="N1781">
            <v>0</v>
          </cell>
          <cell r="O1781">
            <v>0</v>
          </cell>
          <cell r="P1781">
            <v>9994456</v>
          </cell>
          <cell r="Q1781">
            <v>0</v>
          </cell>
          <cell r="R1781">
            <v>3868110.89</v>
          </cell>
          <cell r="S1781">
            <v>0</v>
          </cell>
          <cell r="T1781" t="str">
            <v>2018- -11RG001-020-2313-23-TRAVAUX-PADM</v>
          </cell>
        </row>
        <row r="1782">
          <cell r="A1782" t="str">
            <v>21</v>
          </cell>
          <cell r="B1782" t="str">
            <v>D</v>
          </cell>
          <cell r="C1782" t="str">
            <v>R</v>
          </cell>
          <cell r="D1782" t="str">
            <v>I</v>
          </cell>
          <cell r="E1782" t="str">
            <v xml:space="preserve"> </v>
          </cell>
          <cell r="F1782" t="str">
            <v>11RG001</v>
          </cell>
          <cell r="G1782" t="str">
            <v>020</v>
          </cell>
          <cell r="H1782" t="str">
            <v>2313</v>
          </cell>
          <cell r="I1782" t="str">
            <v>23</v>
          </cell>
          <cell r="J1782" t="str">
            <v>TRAVAUX</v>
          </cell>
          <cell r="K1782" t="str">
            <v>PADM</v>
          </cell>
          <cell r="L1782" t="str">
            <v>2016</v>
          </cell>
          <cell r="M1782">
            <v>30000000</v>
          </cell>
          <cell r="N1782">
            <v>0</v>
          </cell>
          <cell r="O1782">
            <v>4647138.04</v>
          </cell>
          <cell r="P1782">
            <v>34647138.039999999</v>
          </cell>
          <cell r="Q1782">
            <v>0</v>
          </cell>
          <cell r="R1782">
            <v>20171061.859999999</v>
          </cell>
          <cell r="S1782">
            <v>0</v>
          </cell>
          <cell r="T1782" t="str">
            <v>2018- -11RG001-020-2313-23-TRAVAUX-PADM</v>
          </cell>
        </row>
        <row r="1783">
          <cell r="A1783" t="str">
            <v>21</v>
          </cell>
          <cell r="B1783" t="str">
            <v>D</v>
          </cell>
          <cell r="C1783" t="str">
            <v>R</v>
          </cell>
          <cell r="D1783" t="str">
            <v>I</v>
          </cell>
          <cell r="E1783" t="str">
            <v xml:space="preserve"> </v>
          </cell>
          <cell r="F1783" t="str">
            <v>11RG001</v>
          </cell>
          <cell r="G1783" t="str">
            <v>020</v>
          </cell>
          <cell r="H1783" t="str">
            <v>2313</v>
          </cell>
          <cell r="I1783" t="str">
            <v>23</v>
          </cell>
          <cell r="J1783" t="str">
            <v>TRAVAUX</v>
          </cell>
          <cell r="K1783" t="str">
            <v>PADM</v>
          </cell>
          <cell r="L1783" t="str">
            <v>2017</v>
          </cell>
          <cell r="M1783">
            <v>12800000</v>
          </cell>
          <cell r="N1783">
            <v>0</v>
          </cell>
          <cell r="O1783">
            <v>11541004.119999999</v>
          </cell>
          <cell r="P1783">
            <v>24341004.120000001</v>
          </cell>
          <cell r="Q1783">
            <v>0</v>
          </cell>
          <cell r="R1783">
            <v>9966350.3100000005</v>
          </cell>
          <cell r="S1783">
            <v>0</v>
          </cell>
          <cell r="T1783" t="str">
            <v>2018- -11RG001-020-2313-23-TRAVAUX-PADM</v>
          </cell>
        </row>
        <row r="1784">
          <cell r="A1784" t="str">
            <v>21</v>
          </cell>
          <cell r="B1784" t="str">
            <v>D</v>
          </cell>
          <cell r="C1784" t="str">
            <v>R</v>
          </cell>
          <cell r="D1784" t="str">
            <v>I</v>
          </cell>
          <cell r="E1784" t="str">
            <v xml:space="preserve"> </v>
          </cell>
          <cell r="F1784" t="str">
            <v>11RG001</v>
          </cell>
          <cell r="G1784" t="str">
            <v>020</v>
          </cell>
          <cell r="H1784" t="str">
            <v>2313</v>
          </cell>
          <cell r="I1784" t="str">
            <v>23</v>
          </cell>
          <cell r="J1784" t="str">
            <v>TRAVAUX</v>
          </cell>
          <cell r="K1784" t="str">
            <v>PADM</v>
          </cell>
          <cell r="L1784" t="str">
            <v>2018</v>
          </cell>
          <cell r="M1784">
            <v>11500000</v>
          </cell>
          <cell r="N1784">
            <v>0</v>
          </cell>
          <cell r="O1784">
            <v>8484099.7899999991</v>
          </cell>
          <cell r="P1784">
            <v>19981781.390000001</v>
          </cell>
          <cell r="Q1784">
            <v>-2318.4</v>
          </cell>
          <cell r="R1784">
            <v>1984644.65</v>
          </cell>
          <cell r="S1784">
            <v>7814330.0899999999</v>
          </cell>
          <cell r="T1784" t="str">
            <v>2018- -11RG001-020-2313-23-TRAVAUX-PADM</v>
          </cell>
        </row>
        <row r="1785">
          <cell r="A1785" t="str">
            <v>21</v>
          </cell>
          <cell r="B1785" t="str">
            <v>D</v>
          </cell>
          <cell r="C1785" t="str">
            <v>R</v>
          </cell>
          <cell r="D1785" t="str">
            <v>I</v>
          </cell>
          <cell r="E1785" t="str">
            <v xml:space="preserve"> </v>
          </cell>
          <cell r="F1785" t="str">
            <v>11RG001</v>
          </cell>
          <cell r="G1785" t="str">
            <v>020</v>
          </cell>
          <cell r="H1785" t="str">
            <v>2313</v>
          </cell>
          <cell r="I1785" t="str">
            <v>23</v>
          </cell>
          <cell r="J1785" t="str">
            <v>VITRAIL</v>
          </cell>
          <cell r="K1785" t="str">
            <v>PADM</v>
          </cell>
          <cell r="L1785" t="str">
            <v>2015</v>
          </cell>
          <cell r="M1785">
            <v>0</v>
          </cell>
          <cell r="N1785">
            <v>0</v>
          </cell>
          <cell r="O1785">
            <v>53330.48</v>
          </cell>
          <cell r="P1785">
            <v>53330.48</v>
          </cell>
          <cell r="Q1785">
            <v>0</v>
          </cell>
          <cell r="R1785">
            <v>52753.16</v>
          </cell>
          <cell r="S1785">
            <v>0</v>
          </cell>
          <cell r="T1785" t="str">
            <v>2018- -11RG001-020-2313-23-VITRAIL-PADM</v>
          </cell>
        </row>
        <row r="1786">
          <cell r="A1786" t="str">
            <v>21</v>
          </cell>
          <cell r="B1786" t="str">
            <v>D</v>
          </cell>
          <cell r="C1786" t="str">
            <v>R</v>
          </cell>
          <cell r="D1786" t="str">
            <v>I</v>
          </cell>
          <cell r="E1786" t="str">
            <v xml:space="preserve"> </v>
          </cell>
          <cell r="F1786" t="str">
            <v>11RG001</v>
          </cell>
          <cell r="G1786" t="str">
            <v>020</v>
          </cell>
          <cell r="H1786" t="str">
            <v>2313</v>
          </cell>
          <cell r="I1786" t="str">
            <v>23</v>
          </cell>
          <cell r="J1786" t="str">
            <v>VITRAIL</v>
          </cell>
          <cell r="K1786" t="str">
            <v>PADM</v>
          </cell>
          <cell r="L1786" t="str">
            <v>2016</v>
          </cell>
          <cell r="M1786">
            <v>0</v>
          </cell>
          <cell r="N1786">
            <v>0</v>
          </cell>
          <cell r="O1786">
            <v>1700</v>
          </cell>
          <cell r="P1786">
            <v>1700</v>
          </cell>
          <cell r="Q1786">
            <v>0</v>
          </cell>
          <cell r="R1786">
            <v>0</v>
          </cell>
          <cell r="S1786">
            <v>0</v>
          </cell>
          <cell r="T1786" t="str">
            <v>2018- -11RG001-020-2313-23-VITRAIL-PADM</v>
          </cell>
        </row>
        <row r="1787">
          <cell r="A1787" t="str">
            <v>21</v>
          </cell>
          <cell r="B1787" t="str">
            <v>D</v>
          </cell>
          <cell r="C1787" t="str">
            <v>R</v>
          </cell>
          <cell r="D1787" t="str">
            <v>I</v>
          </cell>
          <cell r="E1787" t="str">
            <v xml:space="preserve"> </v>
          </cell>
          <cell r="F1787" t="str">
            <v>11RG001</v>
          </cell>
          <cell r="G1787" t="str">
            <v>020</v>
          </cell>
          <cell r="H1787" t="str">
            <v>2313</v>
          </cell>
          <cell r="I1787" t="str">
            <v>23</v>
          </cell>
          <cell r="J1787" t="str">
            <v>VITRAIL</v>
          </cell>
          <cell r="K1787" t="str">
            <v>PADM</v>
          </cell>
          <cell r="L1787" t="str">
            <v>2017</v>
          </cell>
          <cell r="M1787">
            <v>0</v>
          </cell>
          <cell r="N1787">
            <v>0</v>
          </cell>
          <cell r="O1787">
            <v>1700</v>
          </cell>
          <cell r="P1787">
            <v>1700</v>
          </cell>
          <cell r="Q1787">
            <v>0</v>
          </cell>
          <cell r="R1787">
            <v>0</v>
          </cell>
          <cell r="S1787">
            <v>0</v>
          </cell>
          <cell r="T1787" t="str">
            <v>2018- -11RG001-020-2313-23-VITRAIL-PADM</v>
          </cell>
        </row>
        <row r="1788">
          <cell r="A1788" t="str">
            <v>21</v>
          </cell>
          <cell r="B1788" t="str">
            <v>D</v>
          </cell>
          <cell r="C1788" t="str">
            <v>R</v>
          </cell>
          <cell r="D1788" t="str">
            <v>I</v>
          </cell>
          <cell r="E1788" t="str">
            <v xml:space="preserve"> </v>
          </cell>
          <cell r="F1788" t="str">
            <v>11RG001</v>
          </cell>
          <cell r="G1788" t="str">
            <v>020</v>
          </cell>
          <cell r="H1788" t="str">
            <v>2313</v>
          </cell>
          <cell r="I1788" t="str">
            <v>23</v>
          </cell>
          <cell r="J1788" t="str">
            <v>VITRAIL</v>
          </cell>
          <cell r="K1788" t="str">
            <v>PADM</v>
          </cell>
          <cell r="L1788" t="str">
            <v>2018</v>
          </cell>
          <cell r="M1788">
            <v>0</v>
          </cell>
          <cell r="N1788">
            <v>0</v>
          </cell>
          <cell r="O1788">
            <v>1700</v>
          </cell>
          <cell r="P1788">
            <v>1700</v>
          </cell>
          <cell r="Q1788">
            <v>0</v>
          </cell>
          <cell r="R1788">
            <v>0</v>
          </cell>
          <cell r="S1788">
            <v>1700</v>
          </cell>
          <cell r="T1788" t="str">
            <v>2018- -11RG001-020-2313-23-VITRAIL-PADM</v>
          </cell>
        </row>
        <row r="1789">
          <cell r="A1789" t="str">
            <v>21</v>
          </cell>
          <cell r="B1789" t="str">
            <v>D</v>
          </cell>
          <cell r="C1789" t="str">
            <v>R</v>
          </cell>
          <cell r="D1789" t="str">
            <v>I</v>
          </cell>
          <cell r="E1789" t="str">
            <v xml:space="preserve"> </v>
          </cell>
          <cell r="F1789" t="str">
            <v>11RG001</v>
          </cell>
          <cell r="G1789" t="str">
            <v>020</v>
          </cell>
          <cell r="H1789" t="str">
            <v>2315</v>
          </cell>
          <cell r="I1789" t="str">
            <v>23</v>
          </cell>
          <cell r="J1789" t="str">
            <v>DEMOLITION</v>
          </cell>
          <cell r="K1789" t="str">
            <v>BATI</v>
          </cell>
          <cell r="L1789" t="str">
            <v>2014</v>
          </cell>
          <cell r="M1789">
            <v>0</v>
          </cell>
          <cell r="N1789">
            <v>0</v>
          </cell>
          <cell r="O1789">
            <v>0</v>
          </cell>
          <cell r="P1789">
            <v>-500000</v>
          </cell>
          <cell r="Q1789">
            <v>0</v>
          </cell>
          <cell r="R1789">
            <v>0</v>
          </cell>
          <cell r="S1789">
            <v>0</v>
          </cell>
          <cell r="T1789" t="str">
            <v>2018- -11RG001-020-2315-23-DEMOLITION-BATI</v>
          </cell>
        </row>
        <row r="1790">
          <cell r="A1790" t="str">
            <v>21</v>
          </cell>
          <cell r="B1790" t="str">
            <v>D</v>
          </cell>
          <cell r="C1790" t="str">
            <v>R</v>
          </cell>
          <cell r="D1790" t="str">
            <v>I</v>
          </cell>
          <cell r="E1790" t="str">
            <v xml:space="preserve"> </v>
          </cell>
          <cell r="F1790" t="str">
            <v>11RG001</v>
          </cell>
          <cell r="G1790" t="str">
            <v>020</v>
          </cell>
          <cell r="H1790" t="str">
            <v>2315</v>
          </cell>
          <cell r="I1790" t="str">
            <v>23</v>
          </cell>
          <cell r="J1790" t="str">
            <v>RESEAUX</v>
          </cell>
          <cell r="K1790" t="str">
            <v>BATI</v>
          </cell>
          <cell r="L1790" t="str">
            <v>2014</v>
          </cell>
          <cell r="M1790">
            <v>0</v>
          </cell>
          <cell r="N1790">
            <v>0</v>
          </cell>
          <cell r="O1790">
            <v>0</v>
          </cell>
          <cell r="P1790">
            <v>-300000</v>
          </cell>
          <cell r="Q1790">
            <v>0</v>
          </cell>
          <cell r="R1790">
            <v>169185.04</v>
          </cell>
          <cell r="S1790">
            <v>0</v>
          </cell>
          <cell r="T1790" t="str">
            <v>2018- -11RG001-020-2315-23-RESEAUX-BATI</v>
          </cell>
        </row>
        <row r="1791">
          <cell r="A1791" t="str">
            <v>21</v>
          </cell>
          <cell r="B1791" t="str">
            <v>D</v>
          </cell>
          <cell r="C1791" t="str">
            <v>R</v>
          </cell>
          <cell r="D1791" t="str">
            <v>I</v>
          </cell>
          <cell r="E1791" t="str">
            <v xml:space="preserve"> </v>
          </cell>
          <cell r="F1791" t="str">
            <v>11RG001</v>
          </cell>
          <cell r="G1791" t="str">
            <v>020</v>
          </cell>
          <cell r="H1791" t="str">
            <v>2315</v>
          </cell>
          <cell r="I1791" t="str">
            <v>23</v>
          </cell>
          <cell r="J1791" t="str">
            <v xml:space="preserve"> </v>
          </cell>
          <cell r="K1791" t="str">
            <v>COMM</v>
          </cell>
          <cell r="L1791" t="str">
            <v>2016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4554</v>
          </cell>
          <cell r="S1791">
            <v>0</v>
          </cell>
          <cell r="T1791" t="str">
            <v>2018- -11RG001-020-2315-23- -COMM</v>
          </cell>
        </row>
        <row r="1792">
          <cell r="A1792" t="str">
            <v>21</v>
          </cell>
          <cell r="B1792" t="str">
            <v>D</v>
          </cell>
          <cell r="C1792" t="str">
            <v>R</v>
          </cell>
          <cell r="D1792" t="str">
            <v>I</v>
          </cell>
          <cell r="E1792" t="str">
            <v xml:space="preserve"> </v>
          </cell>
          <cell r="F1792" t="str">
            <v>11RG001</v>
          </cell>
          <cell r="G1792" t="str">
            <v>020</v>
          </cell>
          <cell r="H1792" t="str">
            <v>2315</v>
          </cell>
          <cell r="I1792" t="str">
            <v>23</v>
          </cell>
          <cell r="J1792" t="str">
            <v xml:space="preserve"> </v>
          </cell>
          <cell r="K1792" t="str">
            <v>DSI</v>
          </cell>
          <cell r="L1792" t="str">
            <v>2017</v>
          </cell>
          <cell r="M1792">
            <v>0</v>
          </cell>
          <cell r="N1792">
            <v>40000</v>
          </cell>
          <cell r="O1792">
            <v>0</v>
          </cell>
          <cell r="P1792">
            <v>40000</v>
          </cell>
          <cell r="Q1792">
            <v>0</v>
          </cell>
          <cell r="R1792">
            <v>0</v>
          </cell>
          <cell r="S1792">
            <v>0</v>
          </cell>
          <cell r="T1792" t="str">
            <v>2018- -11RG001-020-2315-23- -DSI</v>
          </cell>
        </row>
        <row r="1793">
          <cell r="A1793" t="str">
            <v>21</v>
          </cell>
          <cell r="B1793" t="str">
            <v>D</v>
          </cell>
          <cell r="C1793" t="str">
            <v>R</v>
          </cell>
          <cell r="D1793" t="str">
            <v>I</v>
          </cell>
          <cell r="E1793" t="str">
            <v xml:space="preserve"> </v>
          </cell>
          <cell r="F1793" t="str">
            <v>11RG001</v>
          </cell>
          <cell r="G1793" t="str">
            <v>020</v>
          </cell>
          <cell r="H1793" t="str">
            <v>2315</v>
          </cell>
          <cell r="I1793" t="str">
            <v>23</v>
          </cell>
          <cell r="J1793" t="str">
            <v xml:space="preserve"> </v>
          </cell>
          <cell r="K1793" t="str">
            <v>PADM</v>
          </cell>
          <cell r="L1793" t="str">
            <v>2017</v>
          </cell>
          <cell r="M1793">
            <v>100000</v>
          </cell>
          <cell r="N1793">
            <v>0</v>
          </cell>
          <cell r="O1793">
            <v>0</v>
          </cell>
          <cell r="P1793">
            <v>100000</v>
          </cell>
          <cell r="Q1793">
            <v>0</v>
          </cell>
          <cell r="R1793">
            <v>0</v>
          </cell>
          <cell r="S1793">
            <v>0</v>
          </cell>
          <cell r="T1793" t="str">
            <v>2018- -11RG001-020-2315-23- -PADM</v>
          </cell>
        </row>
        <row r="1794">
          <cell r="A1794" t="str">
            <v>21</v>
          </cell>
          <cell r="B1794" t="str">
            <v>D</v>
          </cell>
          <cell r="C1794" t="str">
            <v>R</v>
          </cell>
          <cell r="D1794" t="str">
            <v>I</v>
          </cell>
          <cell r="E1794" t="str">
            <v xml:space="preserve"> </v>
          </cell>
          <cell r="F1794" t="str">
            <v>11RG001</v>
          </cell>
          <cell r="G1794" t="str">
            <v>020</v>
          </cell>
          <cell r="H1794" t="str">
            <v>2315</v>
          </cell>
          <cell r="I1794" t="str">
            <v>23</v>
          </cell>
          <cell r="J1794" t="str">
            <v>DEMOLITION</v>
          </cell>
          <cell r="K1794" t="str">
            <v>PADM</v>
          </cell>
          <cell r="L1794" t="str">
            <v>2015</v>
          </cell>
          <cell r="M1794">
            <v>0</v>
          </cell>
          <cell r="N1794">
            <v>0</v>
          </cell>
          <cell r="O1794">
            <v>120</v>
          </cell>
          <cell r="P1794">
            <v>120</v>
          </cell>
          <cell r="Q1794">
            <v>0</v>
          </cell>
          <cell r="R1794">
            <v>0</v>
          </cell>
          <cell r="S1794">
            <v>0</v>
          </cell>
          <cell r="T1794" t="str">
            <v>2018- -11RG001-020-2315-23-DEMOLITION-PADM</v>
          </cell>
        </row>
        <row r="1795">
          <cell r="A1795" t="str">
            <v>21</v>
          </cell>
          <cell r="B1795" t="str">
            <v>D</v>
          </cell>
          <cell r="C1795" t="str">
            <v>R</v>
          </cell>
          <cell r="D1795" t="str">
            <v>I</v>
          </cell>
          <cell r="E1795" t="str">
            <v xml:space="preserve"> </v>
          </cell>
          <cell r="F1795" t="str">
            <v>11RG001</v>
          </cell>
          <cell r="G1795" t="str">
            <v>020</v>
          </cell>
          <cell r="H1795" t="str">
            <v>2315</v>
          </cell>
          <cell r="I1795" t="str">
            <v>23</v>
          </cell>
          <cell r="J1795" t="str">
            <v>DIVERS</v>
          </cell>
          <cell r="K1795" t="str">
            <v>PADM</v>
          </cell>
          <cell r="L1795" t="str">
            <v>2015</v>
          </cell>
          <cell r="M1795">
            <v>0</v>
          </cell>
          <cell r="N1795">
            <v>28000</v>
          </cell>
          <cell r="O1795">
            <v>0</v>
          </cell>
          <cell r="P1795">
            <v>28000</v>
          </cell>
          <cell r="Q1795">
            <v>0</v>
          </cell>
          <cell r="R1795">
            <v>8958.18</v>
          </cell>
          <cell r="S1795">
            <v>0</v>
          </cell>
          <cell r="T1795" t="str">
            <v>2018- -11RG001-020-2315-23-DIVERS-PADM</v>
          </cell>
        </row>
        <row r="1796">
          <cell r="A1796" t="str">
            <v>21</v>
          </cell>
          <cell r="B1796" t="str">
            <v>D</v>
          </cell>
          <cell r="C1796" t="str">
            <v>R</v>
          </cell>
          <cell r="D1796" t="str">
            <v>I</v>
          </cell>
          <cell r="E1796" t="str">
            <v xml:space="preserve"> </v>
          </cell>
          <cell r="F1796" t="str">
            <v>11RG001</v>
          </cell>
          <cell r="G1796" t="str">
            <v>020</v>
          </cell>
          <cell r="H1796" t="str">
            <v>2315</v>
          </cell>
          <cell r="I1796" t="str">
            <v>23</v>
          </cell>
          <cell r="J1796" t="str">
            <v>DIVERS</v>
          </cell>
          <cell r="K1796" t="str">
            <v>PADM</v>
          </cell>
          <cell r="L1796" t="str">
            <v>2016</v>
          </cell>
          <cell r="M1796">
            <v>300000</v>
          </cell>
          <cell r="N1796">
            <v>0</v>
          </cell>
          <cell r="O1796">
            <v>0</v>
          </cell>
          <cell r="P1796">
            <v>300000</v>
          </cell>
          <cell r="Q1796">
            <v>0</v>
          </cell>
          <cell r="R1796">
            <v>9842.14</v>
          </cell>
          <cell r="S1796">
            <v>0</v>
          </cell>
          <cell r="T1796" t="str">
            <v>2018- -11RG001-020-2315-23-DIVERS-PADM</v>
          </cell>
        </row>
        <row r="1797">
          <cell r="A1797" t="str">
            <v>21</v>
          </cell>
          <cell r="B1797" t="str">
            <v>D</v>
          </cell>
          <cell r="C1797" t="str">
            <v>R</v>
          </cell>
          <cell r="D1797" t="str">
            <v>I</v>
          </cell>
          <cell r="E1797" t="str">
            <v xml:space="preserve"> </v>
          </cell>
          <cell r="F1797" t="str">
            <v>11RG001</v>
          </cell>
          <cell r="G1797" t="str">
            <v>020</v>
          </cell>
          <cell r="H1797" t="str">
            <v>2315</v>
          </cell>
          <cell r="I1797" t="str">
            <v>23</v>
          </cell>
          <cell r="J1797" t="str">
            <v>DIVERS</v>
          </cell>
          <cell r="K1797" t="str">
            <v>PADM</v>
          </cell>
          <cell r="L1797" t="str">
            <v>2017</v>
          </cell>
          <cell r="M1797">
            <v>75000</v>
          </cell>
          <cell r="N1797">
            <v>0</v>
          </cell>
          <cell r="O1797">
            <v>5599.18</v>
          </cell>
          <cell r="P1797">
            <v>80599.179999999993</v>
          </cell>
          <cell r="Q1797">
            <v>0</v>
          </cell>
          <cell r="R1797">
            <v>8581.84</v>
          </cell>
          <cell r="S1797">
            <v>0</v>
          </cell>
          <cell r="T1797" t="str">
            <v>2018- -11RG001-020-2315-23-DIVERS-PADM</v>
          </cell>
        </row>
        <row r="1798">
          <cell r="A1798" t="str">
            <v>21</v>
          </cell>
          <cell r="B1798" t="str">
            <v>D</v>
          </cell>
          <cell r="C1798" t="str">
            <v>R</v>
          </cell>
          <cell r="D1798" t="str">
            <v>I</v>
          </cell>
          <cell r="E1798" t="str">
            <v xml:space="preserve"> </v>
          </cell>
          <cell r="F1798" t="str">
            <v>11RG001</v>
          </cell>
          <cell r="G1798" t="str">
            <v>020</v>
          </cell>
          <cell r="H1798" t="str">
            <v>2315</v>
          </cell>
          <cell r="I1798" t="str">
            <v>23</v>
          </cell>
          <cell r="J1798" t="str">
            <v>DIVERS</v>
          </cell>
          <cell r="K1798" t="str">
            <v>PADM</v>
          </cell>
          <cell r="L1798" t="str">
            <v>2018</v>
          </cell>
          <cell r="M1798">
            <v>75000</v>
          </cell>
          <cell r="N1798">
            <v>0</v>
          </cell>
          <cell r="O1798">
            <v>5631.1</v>
          </cell>
          <cell r="P1798">
            <v>72206.100000000006</v>
          </cell>
          <cell r="Q1798">
            <v>-8425</v>
          </cell>
          <cell r="R1798">
            <v>29630.78</v>
          </cell>
          <cell r="S1798">
            <v>20254.07</v>
          </cell>
          <cell r="T1798" t="str">
            <v>2018- -11RG001-020-2315-23-DIVERS-PADM</v>
          </cell>
        </row>
        <row r="1799">
          <cell r="A1799" t="str">
            <v>21</v>
          </cell>
          <cell r="B1799" t="str">
            <v>D</v>
          </cell>
          <cell r="C1799" t="str">
            <v>R</v>
          </cell>
          <cell r="D1799" t="str">
            <v>I</v>
          </cell>
          <cell r="E1799" t="str">
            <v xml:space="preserve"> </v>
          </cell>
          <cell r="F1799" t="str">
            <v>11RG001</v>
          </cell>
          <cell r="G1799" t="str">
            <v>020</v>
          </cell>
          <cell r="H1799" t="str">
            <v>2315</v>
          </cell>
          <cell r="I1799" t="str">
            <v>23</v>
          </cell>
          <cell r="J1799" t="str">
            <v>INFRA</v>
          </cell>
          <cell r="K1799" t="str">
            <v>PADM</v>
          </cell>
          <cell r="L1799" t="str">
            <v>2015</v>
          </cell>
          <cell r="M1799">
            <v>300000</v>
          </cell>
          <cell r="N1799">
            <v>0</v>
          </cell>
          <cell r="O1799">
            <v>0</v>
          </cell>
          <cell r="P1799">
            <v>300000</v>
          </cell>
          <cell r="Q1799">
            <v>0</v>
          </cell>
          <cell r="R1799">
            <v>446854.74</v>
          </cell>
          <cell r="S1799">
            <v>0</v>
          </cell>
          <cell r="T1799" t="str">
            <v>2018- -11RG001-020-2315-23-INFRA-PADM</v>
          </cell>
        </row>
        <row r="1800">
          <cell r="A1800" t="str">
            <v>21</v>
          </cell>
          <cell r="B1800" t="str">
            <v>D</v>
          </cell>
          <cell r="C1800" t="str">
            <v>R</v>
          </cell>
          <cell r="D1800" t="str">
            <v>I</v>
          </cell>
          <cell r="E1800" t="str">
            <v xml:space="preserve"> </v>
          </cell>
          <cell r="F1800" t="str">
            <v>11RG001</v>
          </cell>
          <cell r="G1800" t="str">
            <v>020</v>
          </cell>
          <cell r="H1800" t="str">
            <v>2315</v>
          </cell>
          <cell r="I1800" t="str">
            <v>23</v>
          </cell>
          <cell r="J1800" t="str">
            <v>INFRA</v>
          </cell>
          <cell r="K1800" t="str">
            <v>PADM</v>
          </cell>
          <cell r="L1800" t="str">
            <v>2016</v>
          </cell>
          <cell r="M1800">
            <v>860000</v>
          </cell>
          <cell r="N1800">
            <v>1140000</v>
          </cell>
          <cell r="O1800">
            <v>26996.83</v>
          </cell>
          <cell r="P1800">
            <v>2026996.83</v>
          </cell>
          <cell r="Q1800">
            <v>0</v>
          </cell>
          <cell r="R1800">
            <v>1901889.66</v>
          </cell>
          <cell r="S1800">
            <v>0</v>
          </cell>
          <cell r="T1800" t="str">
            <v>2018- -11RG001-020-2315-23-INFRA-PADM</v>
          </cell>
        </row>
        <row r="1801">
          <cell r="A1801" t="str">
            <v>21</v>
          </cell>
          <cell r="B1801" t="str">
            <v>D</v>
          </cell>
          <cell r="C1801" t="str">
            <v>R</v>
          </cell>
          <cell r="D1801" t="str">
            <v>I</v>
          </cell>
          <cell r="E1801" t="str">
            <v xml:space="preserve"> </v>
          </cell>
          <cell r="F1801" t="str">
            <v>11RG001</v>
          </cell>
          <cell r="G1801" t="str">
            <v>020</v>
          </cell>
          <cell r="H1801" t="str">
            <v>2315</v>
          </cell>
          <cell r="I1801" t="str">
            <v>23</v>
          </cell>
          <cell r="J1801" t="str">
            <v>INFRA</v>
          </cell>
          <cell r="K1801" t="str">
            <v>PADM</v>
          </cell>
          <cell r="L1801" t="str">
            <v>2017</v>
          </cell>
          <cell r="M1801">
            <v>2480000</v>
          </cell>
          <cell r="N1801">
            <v>125000</v>
          </cell>
          <cell r="O1801">
            <v>481864.67</v>
          </cell>
          <cell r="P1801">
            <v>3086864.67</v>
          </cell>
          <cell r="Q1801">
            <v>0</v>
          </cell>
          <cell r="R1801">
            <v>1509780.51</v>
          </cell>
          <cell r="S1801">
            <v>0</v>
          </cell>
          <cell r="T1801" t="str">
            <v>2018- -11RG001-020-2315-23-INFRA-PADM</v>
          </cell>
        </row>
        <row r="1802">
          <cell r="A1802" t="str">
            <v>21</v>
          </cell>
          <cell r="B1802" t="str">
            <v>D</v>
          </cell>
          <cell r="C1802" t="str">
            <v>R</v>
          </cell>
          <cell r="D1802" t="str">
            <v>I</v>
          </cell>
          <cell r="E1802" t="str">
            <v xml:space="preserve"> </v>
          </cell>
          <cell r="F1802" t="str">
            <v>11RG001</v>
          </cell>
          <cell r="G1802" t="str">
            <v>020</v>
          </cell>
          <cell r="H1802" t="str">
            <v>2315</v>
          </cell>
          <cell r="I1802" t="str">
            <v>23</v>
          </cell>
          <cell r="J1802" t="str">
            <v>INFRA</v>
          </cell>
          <cell r="K1802" t="str">
            <v>PADM</v>
          </cell>
          <cell r="L1802" t="str">
            <v>2018</v>
          </cell>
          <cell r="M1802">
            <v>250000</v>
          </cell>
          <cell r="N1802">
            <v>0</v>
          </cell>
          <cell r="O1802">
            <v>915400.43</v>
          </cell>
          <cell r="P1802">
            <v>1165400.43</v>
          </cell>
          <cell r="Q1802">
            <v>0</v>
          </cell>
          <cell r="R1802">
            <v>774606.36</v>
          </cell>
          <cell r="S1802">
            <v>246281.05</v>
          </cell>
          <cell r="T1802" t="str">
            <v>2018- -11RG001-020-2315-23-INFRA-PADM</v>
          </cell>
        </row>
        <row r="1803">
          <cell r="A1803" t="str">
            <v>21</v>
          </cell>
          <cell r="B1803" t="str">
            <v>D</v>
          </cell>
          <cell r="C1803" t="str">
            <v>R</v>
          </cell>
          <cell r="D1803" t="str">
            <v>I</v>
          </cell>
          <cell r="E1803" t="str">
            <v xml:space="preserve"> </v>
          </cell>
          <cell r="F1803" t="str">
            <v>11RG001</v>
          </cell>
          <cell r="G1803" t="str">
            <v>020</v>
          </cell>
          <cell r="H1803" t="str">
            <v>2315</v>
          </cell>
          <cell r="I1803" t="str">
            <v>23</v>
          </cell>
          <cell r="J1803" t="str">
            <v>RESEAUX</v>
          </cell>
          <cell r="K1803" t="str">
            <v>PADM</v>
          </cell>
          <cell r="L1803" t="str">
            <v>2015</v>
          </cell>
          <cell r="M1803">
            <v>100000</v>
          </cell>
          <cell r="N1803">
            <v>0</v>
          </cell>
          <cell r="O1803">
            <v>208751.33</v>
          </cell>
          <cell r="P1803">
            <v>308751.33</v>
          </cell>
          <cell r="Q1803">
            <v>0</v>
          </cell>
          <cell r="R1803">
            <v>434969.93</v>
          </cell>
          <cell r="S1803">
            <v>0</v>
          </cell>
          <cell r="T1803" t="str">
            <v>2018- -11RG001-020-2315-23-RESEAUX-PADM</v>
          </cell>
        </row>
        <row r="1804">
          <cell r="A1804" t="str">
            <v>21</v>
          </cell>
          <cell r="B1804" t="str">
            <v>D</v>
          </cell>
          <cell r="C1804" t="str">
            <v>R</v>
          </cell>
          <cell r="D1804" t="str">
            <v>I</v>
          </cell>
          <cell r="E1804" t="str">
            <v xml:space="preserve"> </v>
          </cell>
          <cell r="F1804" t="str">
            <v>11RG001</v>
          </cell>
          <cell r="G1804" t="str">
            <v>020</v>
          </cell>
          <cell r="H1804" t="str">
            <v>2315</v>
          </cell>
          <cell r="I1804" t="str">
            <v>23</v>
          </cell>
          <cell r="J1804" t="str">
            <v>RESEAUX</v>
          </cell>
          <cell r="K1804" t="str">
            <v>PADM</v>
          </cell>
          <cell r="L1804" t="str">
            <v>2016</v>
          </cell>
          <cell r="M1804">
            <v>0</v>
          </cell>
          <cell r="N1804">
            <v>0</v>
          </cell>
          <cell r="O1804">
            <v>84161.1</v>
          </cell>
          <cell r="P1804">
            <v>84161.1</v>
          </cell>
          <cell r="Q1804">
            <v>0</v>
          </cell>
          <cell r="R1804">
            <v>2489.9299999999998</v>
          </cell>
          <cell r="S1804">
            <v>0</v>
          </cell>
          <cell r="T1804" t="str">
            <v>2018- -11RG001-020-2315-23-RESEAUX-PADM</v>
          </cell>
        </row>
        <row r="1805">
          <cell r="A1805" t="str">
            <v>21</v>
          </cell>
          <cell r="B1805" t="str">
            <v>D</v>
          </cell>
          <cell r="C1805" t="str">
            <v>R</v>
          </cell>
          <cell r="D1805" t="str">
            <v>I</v>
          </cell>
          <cell r="E1805" t="str">
            <v xml:space="preserve"> </v>
          </cell>
          <cell r="F1805" t="str">
            <v>11RG001</v>
          </cell>
          <cell r="G1805" t="str">
            <v>020</v>
          </cell>
          <cell r="H1805" t="str">
            <v>2315</v>
          </cell>
          <cell r="I1805" t="str">
            <v>23</v>
          </cell>
          <cell r="J1805" t="str">
            <v>RESEAUX</v>
          </cell>
          <cell r="K1805" t="str">
            <v>PADM</v>
          </cell>
          <cell r="L1805" t="str">
            <v>2017</v>
          </cell>
          <cell r="M1805">
            <v>135000</v>
          </cell>
          <cell r="N1805">
            <v>0</v>
          </cell>
          <cell r="O1805">
            <v>24928.22</v>
          </cell>
          <cell r="P1805">
            <v>159928.22</v>
          </cell>
          <cell r="Q1805">
            <v>0</v>
          </cell>
          <cell r="R1805">
            <v>18970.560000000001</v>
          </cell>
          <cell r="S1805">
            <v>0</v>
          </cell>
          <cell r="T1805" t="str">
            <v>2018- -11RG001-020-2315-23-RESEAUX-PADM</v>
          </cell>
        </row>
        <row r="1806">
          <cell r="A1806" t="str">
            <v>21</v>
          </cell>
          <cell r="B1806" t="str">
            <v>D</v>
          </cell>
          <cell r="C1806" t="str">
            <v>R</v>
          </cell>
          <cell r="D1806" t="str">
            <v>I</v>
          </cell>
          <cell r="E1806" t="str">
            <v xml:space="preserve"> </v>
          </cell>
          <cell r="F1806" t="str">
            <v>11RG001</v>
          </cell>
          <cell r="G1806" t="str">
            <v>020</v>
          </cell>
          <cell r="H1806" t="str">
            <v>2315</v>
          </cell>
          <cell r="I1806" t="str">
            <v>23</v>
          </cell>
          <cell r="J1806" t="str">
            <v>RESEAUX</v>
          </cell>
          <cell r="K1806" t="str">
            <v>PADM</v>
          </cell>
          <cell r="L1806" t="str">
            <v>2018</v>
          </cell>
          <cell r="M1806">
            <v>0</v>
          </cell>
          <cell r="N1806">
            <v>0</v>
          </cell>
          <cell r="O1806">
            <v>3142.46</v>
          </cell>
          <cell r="P1806">
            <v>11567.46</v>
          </cell>
          <cell r="Q1806">
            <v>8425</v>
          </cell>
          <cell r="R1806">
            <v>8425.2000000000007</v>
          </cell>
          <cell r="S1806">
            <v>3142.46</v>
          </cell>
          <cell r="T1806" t="str">
            <v>2018- -11RG001-020-2315-23-RESEAUX-PADM</v>
          </cell>
        </row>
        <row r="1807">
          <cell r="A1807" t="str">
            <v>21</v>
          </cell>
          <cell r="B1807" t="str">
            <v>D</v>
          </cell>
          <cell r="C1807" t="str">
            <v>R</v>
          </cell>
          <cell r="D1807" t="str">
            <v>I</v>
          </cell>
          <cell r="E1807" t="str">
            <v xml:space="preserve"> </v>
          </cell>
          <cell r="F1807" t="str">
            <v>11RH005</v>
          </cell>
          <cell r="G1807" t="str">
            <v>822</v>
          </cell>
          <cell r="H1807" t="str">
            <v>2315</v>
          </cell>
          <cell r="I1807" t="str">
            <v>23</v>
          </cell>
          <cell r="J1807" t="str">
            <v xml:space="preserve"> </v>
          </cell>
          <cell r="K1807" t="str">
            <v>EXTE</v>
          </cell>
          <cell r="L1807" t="str">
            <v>2014</v>
          </cell>
          <cell r="M1807">
            <v>0</v>
          </cell>
          <cell r="N1807">
            <v>0</v>
          </cell>
          <cell r="O1807">
            <v>6848.24</v>
          </cell>
          <cell r="P1807">
            <v>6848.24</v>
          </cell>
          <cell r="Q1807">
            <v>0</v>
          </cell>
          <cell r="R1807">
            <v>6497.39</v>
          </cell>
          <cell r="S1807">
            <v>0</v>
          </cell>
          <cell r="T1807" t="str">
            <v>2018- -11RH005-822-2315-23- -EXTE</v>
          </cell>
        </row>
        <row r="1808">
          <cell r="A1808" t="str">
            <v>21</v>
          </cell>
          <cell r="B1808" t="str">
            <v>D</v>
          </cell>
          <cell r="C1808" t="str">
            <v>R</v>
          </cell>
          <cell r="D1808" t="str">
            <v>I</v>
          </cell>
          <cell r="E1808" t="str">
            <v xml:space="preserve"> </v>
          </cell>
          <cell r="F1808" t="str">
            <v>11RH005</v>
          </cell>
          <cell r="G1808" t="str">
            <v>822</v>
          </cell>
          <cell r="H1808" t="str">
            <v>2315</v>
          </cell>
          <cell r="I1808" t="str">
            <v>23</v>
          </cell>
          <cell r="J1808" t="str">
            <v xml:space="preserve"> </v>
          </cell>
          <cell r="K1808" t="str">
            <v>EXTE</v>
          </cell>
          <cell r="L1808" t="str">
            <v>2015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846.86</v>
          </cell>
          <cell r="S1808">
            <v>0</v>
          </cell>
          <cell r="T1808" t="str">
            <v>2018- -11RH005-822-2315-23- -EXTE</v>
          </cell>
        </row>
        <row r="1809">
          <cell r="A1809" t="str">
            <v>21</v>
          </cell>
          <cell r="B1809" t="str">
            <v>D</v>
          </cell>
          <cell r="C1809" t="str">
            <v>R</v>
          </cell>
          <cell r="D1809" t="str">
            <v>I</v>
          </cell>
          <cell r="E1809" t="str">
            <v xml:space="preserve"> </v>
          </cell>
          <cell r="F1809" t="str">
            <v>11RH005</v>
          </cell>
          <cell r="G1809" t="str">
            <v>822</v>
          </cell>
          <cell r="H1809" t="str">
            <v>2315</v>
          </cell>
          <cell r="I1809" t="str">
            <v>23</v>
          </cell>
          <cell r="J1809" t="str">
            <v xml:space="preserve"> </v>
          </cell>
          <cell r="K1809" t="str">
            <v>EXTE</v>
          </cell>
          <cell r="L1809" t="str">
            <v>2016</v>
          </cell>
          <cell r="M1809">
            <v>0</v>
          </cell>
          <cell r="N1809">
            <v>0</v>
          </cell>
          <cell r="O1809">
            <v>0</v>
          </cell>
          <cell r="P1809">
            <v>0</v>
          </cell>
          <cell r="Q1809">
            <v>0</v>
          </cell>
          <cell r="R1809">
            <v>10.02</v>
          </cell>
          <cell r="S1809">
            <v>0</v>
          </cell>
          <cell r="T1809" t="str">
            <v>2018- -11RH005-822-2315-23- -EXTE</v>
          </cell>
        </row>
        <row r="1810">
          <cell r="A1810" t="str">
            <v>21</v>
          </cell>
          <cell r="B1810" t="str">
            <v>D</v>
          </cell>
          <cell r="C1810" t="str">
            <v>R</v>
          </cell>
          <cell r="D1810" t="str">
            <v>I</v>
          </cell>
          <cell r="E1810" t="str">
            <v xml:space="preserve"> </v>
          </cell>
          <cell r="F1810" t="str">
            <v>11RJ001</v>
          </cell>
          <cell r="G1810" t="str">
            <v>824</v>
          </cell>
          <cell r="H1810" t="str">
            <v>2318</v>
          </cell>
          <cell r="I1810" t="str">
            <v>23</v>
          </cell>
          <cell r="J1810" t="str">
            <v xml:space="preserve"> </v>
          </cell>
          <cell r="K1810" t="str">
            <v>EXTE</v>
          </cell>
          <cell r="L1810" t="str">
            <v>2014</v>
          </cell>
          <cell r="M1810">
            <v>0</v>
          </cell>
          <cell r="N1810">
            <v>0</v>
          </cell>
          <cell r="O1810">
            <v>17593.900000000001</v>
          </cell>
          <cell r="P1810">
            <v>17593.900000000001</v>
          </cell>
          <cell r="Q1810">
            <v>0</v>
          </cell>
          <cell r="R1810">
            <v>0</v>
          </cell>
          <cell r="S1810">
            <v>0</v>
          </cell>
          <cell r="T1810" t="str">
            <v>2018- -11RJ001-824-2318-23- -EXTE</v>
          </cell>
        </row>
        <row r="1811">
          <cell r="A1811" t="str">
            <v>21</v>
          </cell>
          <cell r="B1811" t="str">
            <v>D</v>
          </cell>
          <cell r="C1811" t="str">
            <v>R</v>
          </cell>
          <cell r="D1811" t="str">
            <v>I</v>
          </cell>
          <cell r="E1811" t="str">
            <v xml:space="preserve"> </v>
          </cell>
          <cell r="F1811" t="str">
            <v>11RK001</v>
          </cell>
          <cell r="G1811" t="str">
            <v>822</v>
          </cell>
          <cell r="H1811" t="str">
            <v>2318</v>
          </cell>
          <cell r="I1811" t="str">
            <v>23</v>
          </cell>
          <cell r="J1811" t="str">
            <v xml:space="preserve"> </v>
          </cell>
          <cell r="K1811" t="str">
            <v>EXTE</v>
          </cell>
          <cell r="L1811" t="str">
            <v>2014</v>
          </cell>
          <cell r="M1811">
            <v>0</v>
          </cell>
          <cell r="N1811">
            <v>0</v>
          </cell>
          <cell r="O1811">
            <v>4000</v>
          </cell>
          <cell r="P1811">
            <v>4000</v>
          </cell>
          <cell r="Q1811">
            <v>0</v>
          </cell>
          <cell r="R1811">
            <v>0</v>
          </cell>
          <cell r="S1811">
            <v>0</v>
          </cell>
          <cell r="T1811" t="str">
            <v>2018- -11RK001-822-2318-23- -EXTE</v>
          </cell>
        </row>
        <row r="1812">
          <cell r="A1812" t="str">
            <v>21</v>
          </cell>
          <cell r="B1812" t="str">
            <v>D</v>
          </cell>
          <cell r="C1812" t="str">
            <v>R</v>
          </cell>
          <cell r="D1812" t="str">
            <v>I</v>
          </cell>
          <cell r="E1812" t="str">
            <v xml:space="preserve"> </v>
          </cell>
          <cell r="F1812" t="str">
            <v>12AA007</v>
          </cell>
          <cell r="G1812" t="str">
            <v>026</v>
          </cell>
          <cell r="H1812" t="str">
            <v>2313</v>
          </cell>
          <cell r="I1812" t="str">
            <v>23</v>
          </cell>
          <cell r="J1812" t="str">
            <v xml:space="preserve"> </v>
          </cell>
          <cell r="K1812" t="str">
            <v>BATI</v>
          </cell>
          <cell r="L1812" t="str">
            <v>2014</v>
          </cell>
          <cell r="M1812">
            <v>0</v>
          </cell>
          <cell r="N1812">
            <v>0</v>
          </cell>
          <cell r="O1812">
            <v>4305.16</v>
          </cell>
          <cell r="P1812">
            <v>4305.16</v>
          </cell>
          <cell r="Q1812">
            <v>0</v>
          </cell>
          <cell r="R1812">
            <v>0</v>
          </cell>
          <cell r="S1812">
            <v>0</v>
          </cell>
          <cell r="T1812" t="str">
            <v>2018- -12AA007-026-2313-23- -BATI</v>
          </cell>
        </row>
        <row r="1813">
          <cell r="A1813" t="str">
            <v>21</v>
          </cell>
          <cell r="B1813" t="str">
            <v>D</v>
          </cell>
          <cell r="C1813" t="str">
            <v>R</v>
          </cell>
          <cell r="D1813" t="str">
            <v>I</v>
          </cell>
          <cell r="E1813" t="str">
            <v xml:space="preserve"> </v>
          </cell>
          <cell r="F1813" t="str">
            <v>12AA008</v>
          </cell>
          <cell r="G1813" t="str">
            <v>020</v>
          </cell>
          <cell r="H1813" t="str">
            <v>2313</v>
          </cell>
          <cell r="I1813" t="str">
            <v>23</v>
          </cell>
          <cell r="J1813" t="str">
            <v xml:space="preserve"> </v>
          </cell>
          <cell r="K1813" t="str">
            <v>BATI</v>
          </cell>
          <cell r="L1813" t="str">
            <v>2014</v>
          </cell>
          <cell r="M1813">
            <v>0</v>
          </cell>
          <cell r="N1813">
            <v>0</v>
          </cell>
          <cell r="O1813">
            <v>15992.12</v>
          </cell>
          <cell r="P1813">
            <v>15992.12</v>
          </cell>
          <cell r="Q1813">
            <v>0</v>
          </cell>
          <cell r="R1813">
            <v>15984.64</v>
          </cell>
          <cell r="S1813">
            <v>0</v>
          </cell>
          <cell r="T1813" t="str">
            <v>2018- -12AA008-020-2313-23- -BATI</v>
          </cell>
        </row>
        <row r="1814">
          <cell r="A1814" t="str">
            <v>21</v>
          </cell>
          <cell r="B1814" t="str">
            <v>D</v>
          </cell>
          <cell r="C1814" t="str">
            <v>R</v>
          </cell>
          <cell r="D1814" t="str">
            <v>I</v>
          </cell>
          <cell r="E1814" t="str">
            <v xml:space="preserve"> </v>
          </cell>
          <cell r="F1814" t="str">
            <v>12AA009</v>
          </cell>
          <cell r="G1814" t="str">
            <v>820</v>
          </cell>
          <cell r="H1814" t="str">
            <v>2313</v>
          </cell>
          <cell r="I1814" t="str">
            <v>23</v>
          </cell>
          <cell r="J1814" t="str">
            <v xml:space="preserve"> </v>
          </cell>
          <cell r="K1814" t="str">
            <v>BATI</v>
          </cell>
          <cell r="L1814" t="str">
            <v>2014</v>
          </cell>
          <cell r="M1814">
            <v>0</v>
          </cell>
          <cell r="N1814">
            <v>0</v>
          </cell>
          <cell r="O1814">
            <v>10349.92</v>
          </cell>
          <cell r="P1814">
            <v>10349.92</v>
          </cell>
          <cell r="Q1814">
            <v>0</v>
          </cell>
          <cell r="R1814">
            <v>12007.24</v>
          </cell>
          <cell r="S1814">
            <v>0</v>
          </cell>
          <cell r="T1814" t="str">
            <v>2018- -12AA009-820-2313-23- -BATI</v>
          </cell>
        </row>
        <row r="1815">
          <cell r="A1815" t="str">
            <v>21</v>
          </cell>
          <cell r="B1815" t="str">
            <v>D</v>
          </cell>
          <cell r="C1815" t="str">
            <v>R</v>
          </cell>
          <cell r="D1815" t="str">
            <v>I</v>
          </cell>
          <cell r="E1815" t="str">
            <v xml:space="preserve"> </v>
          </cell>
          <cell r="F1815" t="str">
            <v>12AC003</v>
          </cell>
          <cell r="G1815" t="str">
            <v>213</v>
          </cell>
          <cell r="H1815" t="str">
            <v>2313</v>
          </cell>
          <cell r="I1815" t="str">
            <v>23</v>
          </cell>
          <cell r="J1815" t="str">
            <v xml:space="preserve"> </v>
          </cell>
          <cell r="K1815" t="str">
            <v>BATI</v>
          </cell>
          <cell r="L1815" t="str">
            <v>2014</v>
          </cell>
          <cell r="M1815">
            <v>0</v>
          </cell>
          <cell r="N1815">
            <v>0</v>
          </cell>
          <cell r="O1815">
            <v>2392</v>
          </cell>
          <cell r="P1815">
            <v>2392</v>
          </cell>
          <cell r="Q1815">
            <v>0</v>
          </cell>
          <cell r="R1815">
            <v>0</v>
          </cell>
          <cell r="S1815">
            <v>0</v>
          </cell>
          <cell r="T1815" t="str">
            <v>2018- -12AC003-213-2313-23- -BATI</v>
          </cell>
        </row>
        <row r="1816">
          <cell r="A1816" t="str">
            <v>21</v>
          </cell>
          <cell r="B1816" t="str">
            <v>D</v>
          </cell>
          <cell r="C1816" t="str">
            <v>R</v>
          </cell>
          <cell r="D1816" t="str">
            <v>I</v>
          </cell>
          <cell r="E1816" t="str">
            <v xml:space="preserve"> </v>
          </cell>
          <cell r="F1816" t="str">
            <v>12AC003</v>
          </cell>
          <cell r="G1816" t="str">
            <v>213</v>
          </cell>
          <cell r="H1816" t="str">
            <v>2313</v>
          </cell>
          <cell r="I1816" t="str">
            <v>23</v>
          </cell>
          <cell r="J1816" t="str">
            <v xml:space="preserve"> </v>
          </cell>
          <cell r="K1816" t="str">
            <v>BATI</v>
          </cell>
          <cell r="L1816" t="str">
            <v>2015</v>
          </cell>
          <cell r="M1816">
            <v>0</v>
          </cell>
          <cell r="N1816">
            <v>0</v>
          </cell>
          <cell r="O1816">
            <v>2392</v>
          </cell>
          <cell r="P1816">
            <v>2392</v>
          </cell>
          <cell r="Q1816">
            <v>0</v>
          </cell>
          <cell r="R1816">
            <v>0</v>
          </cell>
          <cell r="S1816">
            <v>0</v>
          </cell>
          <cell r="T1816" t="str">
            <v>2018- -12AC003-213-2313-23- -BATI</v>
          </cell>
        </row>
        <row r="1817">
          <cell r="A1817" t="str">
            <v>21</v>
          </cell>
          <cell r="B1817" t="str">
            <v>D</v>
          </cell>
          <cell r="C1817" t="str">
            <v>R</v>
          </cell>
          <cell r="D1817" t="str">
            <v>I</v>
          </cell>
          <cell r="E1817" t="str">
            <v xml:space="preserve"> </v>
          </cell>
          <cell r="F1817" t="str">
            <v>12AC012</v>
          </cell>
          <cell r="G1817" t="str">
            <v>422</v>
          </cell>
          <cell r="H1817" t="str">
            <v>2313</v>
          </cell>
          <cell r="I1817" t="str">
            <v>23</v>
          </cell>
          <cell r="J1817" t="str">
            <v xml:space="preserve"> </v>
          </cell>
          <cell r="K1817" t="str">
            <v>BATI</v>
          </cell>
          <cell r="L1817" t="str">
            <v>2014</v>
          </cell>
          <cell r="M1817">
            <v>0</v>
          </cell>
          <cell r="N1817">
            <v>0</v>
          </cell>
          <cell r="O1817">
            <v>4000</v>
          </cell>
          <cell r="P1817">
            <v>4000</v>
          </cell>
          <cell r="Q1817">
            <v>0</v>
          </cell>
          <cell r="R1817">
            <v>0</v>
          </cell>
          <cell r="S1817">
            <v>0</v>
          </cell>
          <cell r="T1817" t="str">
            <v>2018- -12AC012-422-2313-23- -BATI</v>
          </cell>
        </row>
        <row r="1818">
          <cell r="A1818" t="str">
            <v>21</v>
          </cell>
          <cell r="B1818" t="str">
            <v>D</v>
          </cell>
          <cell r="C1818" t="str">
            <v>R</v>
          </cell>
          <cell r="D1818" t="str">
            <v>I</v>
          </cell>
          <cell r="E1818" t="str">
            <v xml:space="preserve"> </v>
          </cell>
          <cell r="F1818" t="str">
            <v>12AC012</v>
          </cell>
          <cell r="G1818" t="str">
            <v>422</v>
          </cell>
          <cell r="H1818" t="str">
            <v>2313</v>
          </cell>
          <cell r="I1818" t="str">
            <v>23</v>
          </cell>
          <cell r="J1818" t="str">
            <v xml:space="preserve"> </v>
          </cell>
          <cell r="K1818" t="str">
            <v>BATI</v>
          </cell>
          <cell r="L1818" t="str">
            <v>2015</v>
          </cell>
          <cell r="M1818">
            <v>0</v>
          </cell>
          <cell r="N1818">
            <v>0</v>
          </cell>
          <cell r="O1818">
            <v>4000</v>
          </cell>
          <cell r="P1818">
            <v>4000</v>
          </cell>
          <cell r="Q1818">
            <v>0</v>
          </cell>
          <cell r="R1818">
            <v>0</v>
          </cell>
          <cell r="S1818">
            <v>0</v>
          </cell>
          <cell r="T1818" t="str">
            <v>2018- -12AC012-422-2313-23- -BATI</v>
          </cell>
        </row>
        <row r="1819">
          <cell r="A1819" t="str">
            <v>21</v>
          </cell>
          <cell r="B1819" t="str">
            <v>D</v>
          </cell>
          <cell r="C1819" t="str">
            <v>R</v>
          </cell>
          <cell r="D1819" t="str">
            <v>I</v>
          </cell>
          <cell r="E1819" t="str">
            <v xml:space="preserve"> </v>
          </cell>
          <cell r="F1819" t="str">
            <v>12AC013</v>
          </cell>
          <cell r="G1819" t="str">
            <v>422</v>
          </cell>
          <cell r="H1819" t="str">
            <v>2313</v>
          </cell>
          <cell r="I1819" t="str">
            <v>23</v>
          </cell>
          <cell r="J1819" t="str">
            <v xml:space="preserve"> </v>
          </cell>
          <cell r="K1819" t="str">
            <v>BATI</v>
          </cell>
          <cell r="L1819" t="str">
            <v>2014</v>
          </cell>
          <cell r="M1819">
            <v>0</v>
          </cell>
          <cell r="N1819">
            <v>0</v>
          </cell>
          <cell r="O1819">
            <v>2500</v>
          </cell>
          <cell r="P1819">
            <v>2500</v>
          </cell>
          <cell r="Q1819">
            <v>0</v>
          </cell>
          <cell r="R1819">
            <v>3848.11</v>
          </cell>
          <cell r="S1819">
            <v>0</v>
          </cell>
          <cell r="T1819" t="str">
            <v>2018- -12AC013-422-2313-23- -BATI</v>
          </cell>
        </row>
        <row r="1820">
          <cell r="A1820" t="str">
            <v>21</v>
          </cell>
          <cell r="B1820" t="str">
            <v>D</v>
          </cell>
          <cell r="C1820" t="str">
            <v>R</v>
          </cell>
          <cell r="D1820" t="str">
            <v>I</v>
          </cell>
          <cell r="E1820" t="str">
            <v xml:space="preserve"> </v>
          </cell>
          <cell r="F1820" t="str">
            <v>12AD001</v>
          </cell>
          <cell r="G1820" t="str">
            <v>71</v>
          </cell>
          <cell r="H1820" t="str">
            <v>2313</v>
          </cell>
          <cell r="I1820" t="str">
            <v>23</v>
          </cell>
          <cell r="J1820" t="str">
            <v xml:space="preserve"> </v>
          </cell>
          <cell r="K1820" t="str">
            <v>BATI</v>
          </cell>
          <cell r="L1820" t="str">
            <v>2014</v>
          </cell>
          <cell r="M1820">
            <v>0</v>
          </cell>
          <cell r="N1820">
            <v>0</v>
          </cell>
          <cell r="O1820">
            <v>6994</v>
          </cell>
          <cell r="P1820">
            <v>6994</v>
          </cell>
          <cell r="Q1820">
            <v>0</v>
          </cell>
          <cell r="R1820">
            <v>0</v>
          </cell>
          <cell r="S1820">
            <v>0</v>
          </cell>
          <cell r="T1820" t="str">
            <v>2018- -12AD001-71-2313-23- -BATI</v>
          </cell>
        </row>
        <row r="1821">
          <cell r="A1821" t="str">
            <v>21</v>
          </cell>
          <cell r="B1821" t="str">
            <v>D</v>
          </cell>
          <cell r="C1821" t="str">
            <v>R</v>
          </cell>
          <cell r="D1821" t="str">
            <v>I</v>
          </cell>
          <cell r="E1821" t="str">
            <v xml:space="preserve"> </v>
          </cell>
          <cell r="F1821" t="str">
            <v>12AD001</v>
          </cell>
          <cell r="G1821" t="str">
            <v>71</v>
          </cell>
          <cell r="H1821" t="str">
            <v>2313</v>
          </cell>
          <cell r="I1821" t="str">
            <v>23</v>
          </cell>
          <cell r="J1821" t="str">
            <v xml:space="preserve"> </v>
          </cell>
          <cell r="K1821" t="str">
            <v>BATI</v>
          </cell>
          <cell r="L1821" t="str">
            <v>2015</v>
          </cell>
          <cell r="M1821">
            <v>0</v>
          </cell>
          <cell r="N1821">
            <v>0</v>
          </cell>
          <cell r="O1821">
            <v>6994</v>
          </cell>
          <cell r="P1821">
            <v>6994</v>
          </cell>
          <cell r="Q1821">
            <v>0</v>
          </cell>
          <cell r="R1821">
            <v>0</v>
          </cell>
          <cell r="S1821">
            <v>0</v>
          </cell>
          <cell r="T1821" t="str">
            <v>2018- -12AD001-71-2313-23- -BATI</v>
          </cell>
        </row>
        <row r="1822">
          <cell r="A1822" t="str">
            <v>21</v>
          </cell>
          <cell r="B1822" t="str">
            <v>D</v>
          </cell>
          <cell r="C1822" t="str">
            <v>R</v>
          </cell>
          <cell r="D1822" t="str">
            <v>I</v>
          </cell>
          <cell r="E1822" t="str">
            <v xml:space="preserve"> </v>
          </cell>
          <cell r="F1822" t="str">
            <v>12AD005</v>
          </cell>
          <cell r="G1822" t="str">
            <v>71</v>
          </cell>
          <cell r="H1822" t="str">
            <v>2313</v>
          </cell>
          <cell r="I1822" t="str">
            <v>23</v>
          </cell>
          <cell r="J1822" t="str">
            <v xml:space="preserve"> </v>
          </cell>
          <cell r="K1822" t="str">
            <v>BATI</v>
          </cell>
          <cell r="L1822" t="str">
            <v>2014</v>
          </cell>
          <cell r="M1822">
            <v>0</v>
          </cell>
          <cell r="N1822">
            <v>0</v>
          </cell>
          <cell r="O1822">
            <v>13800</v>
          </cell>
          <cell r="P1822">
            <v>13800</v>
          </cell>
          <cell r="Q1822">
            <v>0</v>
          </cell>
          <cell r="R1822">
            <v>1651.79</v>
          </cell>
          <cell r="S1822">
            <v>0</v>
          </cell>
          <cell r="T1822" t="str">
            <v>2018- -12AD005-71-2313-23- -BATI</v>
          </cell>
        </row>
        <row r="1823">
          <cell r="A1823" t="str">
            <v>21</v>
          </cell>
          <cell r="B1823" t="str">
            <v>D</v>
          </cell>
          <cell r="C1823" t="str">
            <v>R</v>
          </cell>
          <cell r="D1823" t="str">
            <v>I</v>
          </cell>
          <cell r="E1823" t="str">
            <v xml:space="preserve"> </v>
          </cell>
          <cell r="F1823" t="str">
            <v>12AD007</v>
          </cell>
          <cell r="G1823" t="str">
            <v>324</v>
          </cell>
          <cell r="H1823" t="str">
            <v>2313</v>
          </cell>
          <cell r="I1823" t="str">
            <v>23</v>
          </cell>
          <cell r="J1823" t="str">
            <v xml:space="preserve"> </v>
          </cell>
          <cell r="K1823" t="str">
            <v>BATI</v>
          </cell>
          <cell r="L1823" t="str">
            <v>2014</v>
          </cell>
          <cell r="M1823">
            <v>0</v>
          </cell>
          <cell r="N1823">
            <v>0</v>
          </cell>
          <cell r="O1823">
            <v>9136.75</v>
          </cell>
          <cell r="P1823">
            <v>9136.75</v>
          </cell>
          <cell r="Q1823">
            <v>0</v>
          </cell>
          <cell r="R1823">
            <v>0</v>
          </cell>
          <cell r="S1823">
            <v>0</v>
          </cell>
          <cell r="T1823" t="str">
            <v>2018- -12AD007-324-2313-23- -BATI</v>
          </cell>
        </row>
        <row r="1824">
          <cell r="A1824" t="str">
            <v>21</v>
          </cell>
          <cell r="B1824" t="str">
            <v>D</v>
          </cell>
          <cell r="C1824" t="str">
            <v>R</v>
          </cell>
          <cell r="D1824" t="str">
            <v>I</v>
          </cell>
          <cell r="E1824" t="str">
            <v xml:space="preserve"> </v>
          </cell>
          <cell r="F1824" t="str">
            <v>12AD009</v>
          </cell>
          <cell r="G1824" t="str">
            <v>71</v>
          </cell>
          <cell r="H1824" t="str">
            <v>2313</v>
          </cell>
          <cell r="I1824" t="str">
            <v>23</v>
          </cell>
          <cell r="J1824" t="str">
            <v xml:space="preserve"> </v>
          </cell>
          <cell r="K1824" t="str">
            <v>BATI</v>
          </cell>
          <cell r="L1824" t="str">
            <v>2014</v>
          </cell>
          <cell r="M1824">
            <v>0</v>
          </cell>
          <cell r="N1824">
            <v>0</v>
          </cell>
          <cell r="O1824">
            <v>132.63</v>
          </cell>
          <cell r="P1824">
            <v>132.63</v>
          </cell>
          <cell r="Q1824">
            <v>0</v>
          </cell>
          <cell r="R1824">
            <v>132.63999999999999</v>
          </cell>
          <cell r="S1824">
            <v>0</v>
          </cell>
          <cell r="T1824" t="str">
            <v>2018- -12AD009-71-2313-23- -BATI</v>
          </cell>
        </row>
        <row r="1825">
          <cell r="A1825" t="str">
            <v>21</v>
          </cell>
          <cell r="B1825" t="str">
            <v>D</v>
          </cell>
          <cell r="C1825" t="str">
            <v>R</v>
          </cell>
          <cell r="D1825" t="str">
            <v>I</v>
          </cell>
          <cell r="E1825" t="str">
            <v xml:space="preserve"> </v>
          </cell>
          <cell r="F1825" t="str">
            <v>12AE010</v>
          </cell>
          <cell r="G1825" t="str">
            <v>411</v>
          </cell>
          <cell r="H1825" t="str">
            <v>2313</v>
          </cell>
          <cell r="I1825" t="str">
            <v>23</v>
          </cell>
          <cell r="J1825" t="str">
            <v xml:space="preserve"> </v>
          </cell>
          <cell r="K1825" t="str">
            <v>BATI</v>
          </cell>
          <cell r="L1825" t="str">
            <v>2014</v>
          </cell>
          <cell r="M1825">
            <v>0</v>
          </cell>
          <cell r="N1825">
            <v>0</v>
          </cell>
          <cell r="O1825">
            <v>5900</v>
          </cell>
          <cell r="P1825">
            <v>5900</v>
          </cell>
          <cell r="Q1825">
            <v>0</v>
          </cell>
          <cell r="R1825">
            <v>0</v>
          </cell>
          <cell r="S1825">
            <v>0</v>
          </cell>
          <cell r="T1825" t="str">
            <v>2018- -12AE010-411-2313-23- -BATI</v>
          </cell>
        </row>
        <row r="1826">
          <cell r="A1826" t="str">
            <v>21</v>
          </cell>
          <cell r="B1826" t="str">
            <v>D</v>
          </cell>
          <cell r="C1826" t="str">
            <v>R</v>
          </cell>
          <cell r="D1826" t="str">
            <v>I</v>
          </cell>
          <cell r="E1826" t="str">
            <v xml:space="preserve"> </v>
          </cell>
          <cell r="F1826" t="str">
            <v>12AF002</v>
          </cell>
          <cell r="G1826" t="str">
            <v>30</v>
          </cell>
          <cell r="H1826" t="str">
            <v>2313</v>
          </cell>
          <cell r="I1826" t="str">
            <v>23</v>
          </cell>
          <cell r="J1826" t="str">
            <v xml:space="preserve"> </v>
          </cell>
          <cell r="K1826" t="str">
            <v>BATI</v>
          </cell>
          <cell r="L1826" t="str">
            <v>2014</v>
          </cell>
          <cell r="M1826">
            <v>0</v>
          </cell>
          <cell r="N1826">
            <v>0</v>
          </cell>
          <cell r="O1826">
            <v>16857.62</v>
          </cell>
          <cell r="P1826">
            <v>16857.62</v>
          </cell>
          <cell r="Q1826">
            <v>0</v>
          </cell>
          <cell r="R1826">
            <v>0</v>
          </cell>
          <cell r="S1826">
            <v>0</v>
          </cell>
          <cell r="T1826" t="str">
            <v>2018- -12AF002-30-2313-23- -BATI</v>
          </cell>
        </row>
        <row r="1827">
          <cell r="A1827" t="str">
            <v>21</v>
          </cell>
          <cell r="B1827" t="str">
            <v>D</v>
          </cell>
          <cell r="C1827" t="str">
            <v>R</v>
          </cell>
          <cell r="D1827" t="str">
            <v>I</v>
          </cell>
          <cell r="E1827" t="str">
            <v xml:space="preserve"> </v>
          </cell>
          <cell r="F1827" t="str">
            <v>12AF007</v>
          </cell>
          <cell r="G1827" t="str">
            <v>322</v>
          </cell>
          <cell r="H1827" t="str">
            <v>2313</v>
          </cell>
          <cell r="I1827" t="str">
            <v>23</v>
          </cell>
          <cell r="J1827" t="str">
            <v xml:space="preserve"> </v>
          </cell>
          <cell r="K1827" t="str">
            <v>BATI</v>
          </cell>
          <cell r="L1827" t="str">
            <v>2014</v>
          </cell>
          <cell r="M1827">
            <v>0</v>
          </cell>
          <cell r="N1827">
            <v>0</v>
          </cell>
          <cell r="O1827">
            <v>11509.39</v>
          </cell>
          <cell r="P1827">
            <v>11509.39</v>
          </cell>
          <cell r="Q1827">
            <v>0</v>
          </cell>
          <cell r="R1827">
            <v>0</v>
          </cell>
          <cell r="S1827">
            <v>0</v>
          </cell>
          <cell r="T1827" t="str">
            <v>2018- -12AF007-322-2313-23- -BATI</v>
          </cell>
        </row>
        <row r="1828">
          <cell r="A1828" t="str">
            <v>21</v>
          </cell>
          <cell r="B1828" t="str">
            <v>D</v>
          </cell>
          <cell r="C1828" t="str">
            <v>R</v>
          </cell>
          <cell r="D1828" t="str">
            <v>I</v>
          </cell>
          <cell r="E1828" t="str">
            <v xml:space="preserve"> </v>
          </cell>
          <cell r="F1828" t="str">
            <v>12AG001</v>
          </cell>
          <cell r="G1828" t="str">
            <v>422</v>
          </cell>
          <cell r="H1828" t="str">
            <v>2313</v>
          </cell>
          <cell r="I1828" t="str">
            <v>23</v>
          </cell>
          <cell r="J1828" t="str">
            <v xml:space="preserve"> </v>
          </cell>
          <cell r="K1828" t="str">
            <v>BATI</v>
          </cell>
          <cell r="L1828" t="str">
            <v>2014</v>
          </cell>
          <cell r="M1828">
            <v>0</v>
          </cell>
          <cell r="N1828">
            <v>0</v>
          </cell>
          <cell r="O1828">
            <v>3300</v>
          </cell>
          <cell r="P1828">
            <v>3300</v>
          </cell>
          <cell r="Q1828">
            <v>0</v>
          </cell>
          <cell r="R1828">
            <v>3200.22</v>
          </cell>
          <cell r="S1828">
            <v>0</v>
          </cell>
          <cell r="T1828" t="str">
            <v>2018- -12AG001-422-2313-23- -BATI</v>
          </cell>
        </row>
        <row r="1829">
          <cell r="A1829" t="str">
            <v>21</v>
          </cell>
          <cell r="B1829" t="str">
            <v>D</v>
          </cell>
          <cell r="C1829" t="str">
            <v>R</v>
          </cell>
          <cell r="D1829" t="str">
            <v>I</v>
          </cell>
          <cell r="E1829" t="str">
            <v xml:space="preserve"> </v>
          </cell>
          <cell r="F1829" t="str">
            <v>12AI001</v>
          </cell>
          <cell r="G1829" t="str">
            <v>020</v>
          </cell>
          <cell r="H1829" t="str">
            <v>2313</v>
          </cell>
          <cell r="I1829" t="str">
            <v>23</v>
          </cell>
          <cell r="J1829" t="str">
            <v xml:space="preserve"> </v>
          </cell>
          <cell r="K1829" t="str">
            <v>BATI</v>
          </cell>
          <cell r="L1829" t="str">
            <v>2014</v>
          </cell>
          <cell r="M1829">
            <v>0</v>
          </cell>
          <cell r="N1829">
            <v>0</v>
          </cell>
          <cell r="O1829">
            <v>4826.18</v>
          </cell>
          <cell r="P1829">
            <v>4826.18</v>
          </cell>
          <cell r="Q1829">
            <v>0</v>
          </cell>
          <cell r="R1829">
            <v>3683.2</v>
          </cell>
          <cell r="S1829">
            <v>0</v>
          </cell>
          <cell r="T1829" t="str">
            <v>2018- -12AI001-020-2313-23- -BATI</v>
          </cell>
        </row>
        <row r="1830">
          <cell r="A1830" t="str">
            <v>21</v>
          </cell>
          <cell r="B1830" t="str">
            <v>D</v>
          </cell>
          <cell r="C1830" t="str">
            <v>R</v>
          </cell>
          <cell r="D1830" t="str">
            <v>I</v>
          </cell>
          <cell r="E1830" t="str">
            <v xml:space="preserve"> </v>
          </cell>
          <cell r="F1830" t="str">
            <v>12AI001</v>
          </cell>
          <cell r="G1830" t="str">
            <v>411</v>
          </cell>
          <cell r="H1830" t="str">
            <v>2313</v>
          </cell>
          <cell r="I1830" t="str">
            <v>23</v>
          </cell>
          <cell r="J1830" t="str">
            <v xml:space="preserve"> </v>
          </cell>
          <cell r="K1830" t="str">
            <v>BATI</v>
          </cell>
          <cell r="L1830" t="str">
            <v>2014</v>
          </cell>
          <cell r="M1830">
            <v>0</v>
          </cell>
          <cell r="N1830">
            <v>0</v>
          </cell>
          <cell r="O1830">
            <v>715.21</v>
          </cell>
          <cell r="P1830">
            <v>715.21</v>
          </cell>
          <cell r="Q1830">
            <v>0</v>
          </cell>
          <cell r="R1830">
            <v>0</v>
          </cell>
          <cell r="S1830">
            <v>0</v>
          </cell>
          <cell r="T1830" t="str">
            <v>2018- -12AI001-411-2313-23- -BATI</v>
          </cell>
        </row>
        <row r="1831">
          <cell r="A1831" t="str">
            <v>21</v>
          </cell>
          <cell r="B1831" t="str">
            <v>D</v>
          </cell>
          <cell r="C1831" t="str">
            <v>R</v>
          </cell>
          <cell r="D1831" t="str">
            <v>I</v>
          </cell>
          <cell r="E1831" t="str">
            <v xml:space="preserve"> </v>
          </cell>
          <cell r="F1831" t="str">
            <v>12AL002</v>
          </cell>
          <cell r="G1831" t="str">
            <v>324</v>
          </cell>
          <cell r="H1831" t="str">
            <v>2313</v>
          </cell>
          <cell r="I1831" t="str">
            <v>23</v>
          </cell>
          <cell r="J1831" t="str">
            <v xml:space="preserve"> </v>
          </cell>
          <cell r="K1831" t="str">
            <v>BATI</v>
          </cell>
          <cell r="L1831" t="str">
            <v>2014</v>
          </cell>
          <cell r="M1831">
            <v>0</v>
          </cell>
          <cell r="N1831">
            <v>0</v>
          </cell>
          <cell r="O1831">
            <v>7176</v>
          </cell>
          <cell r="P1831">
            <v>7176</v>
          </cell>
          <cell r="Q1831">
            <v>0</v>
          </cell>
          <cell r="R1831">
            <v>4726.21</v>
          </cell>
          <cell r="S1831">
            <v>0</v>
          </cell>
          <cell r="T1831" t="str">
            <v>2018- -12AL002-324-2313-23- -BATI</v>
          </cell>
        </row>
        <row r="1832">
          <cell r="A1832" t="str">
            <v>21</v>
          </cell>
          <cell r="B1832" t="str">
            <v>D</v>
          </cell>
          <cell r="C1832" t="str">
            <v>R</v>
          </cell>
          <cell r="D1832" t="str">
            <v>I</v>
          </cell>
          <cell r="E1832" t="str">
            <v xml:space="preserve"> </v>
          </cell>
          <cell r="F1832" t="str">
            <v>12AL003</v>
          </cell>
          <cell r="G1832" t="str">
            <v>324</v>
          </cell>
          <cell r="H1832" t="str">
            <v>2313</v>
          </cell>
          <cell r="I1832" t="str">
            <v>23</v>
          </cell>
          <cell r="J1832" t="str">
            <v xml:space="preserve"> </v>
          </cell>
          <cell r="K1832" t="str">
            <v>BATI</v>
          </cell>
          <cell r="L1832" t="str">
            <v>2014</v>
          </cell>
          <cell r="M1832">
            <v>0</v>
          </cell>
          <cell r="N1832">
            <v>0</v>
          </cell>
          <cell r="O1832">
            <v>14098.68</v>
          </cell>
          <cell r="P1832">
            <v>14098.68</v>
          </cell>
          <cell r="Q1832">
            <v>0</v>
          </cell>
          <cell r="R1832">
            <v>0</v>
          </cell>
          <cell r="S1832">
            <v>0</v>
          </cell>
          <cell r="T1832" t="str">
            <v>2018- -12AL003-324-2313-23- -BATI</v>
          </cell>
        </row>
        <row r="1833">
          <cell r="A1833" t="str">
            <v>21</v>
          </cell>
          <cell r="B1833" t="str">
            <v>D</v>
          </cell>
          <cell r="C1833" t="str">
            <v>R</v>
          </cell>
          <cell r="D1833" t="str">
            <v>I</v>
          </cell>
          <cell r="E1833" t="str">
            <v xml:space="preserve"> </v>
          </cell>
          <cell r="F1833" t="str">
            <v>12AO002</v>
          </cell>
          <cell r="G1833" t="str">
            <v>324</v>
          </cell>
          <cell r="H1833" t="str">
            <v>2313</v>
          </cell>
          <cell r="I1833" t="str">
            <v>23</v>
          </cell>
          <cell r="J1833" t="str">
            <v xml:space="preserve"> </v>
          </cell>
          <cell r="K1833" t="str">
            <v>BATI</v>
          </cell>
          <cell r="L1833" t="str">
            <v>2014</v>
          </cell>
          <cell r="M1833">
            <v>0</v>
          </cell>
          <cell r="N1833">
            <v>0</v>
          </cell>
          <cell r="O1833">
            <v>2152.8000000000002</v>
          </cell>
          <cell r="P1833">
            <v>2152.8000000000002</v>
          </cell>
          <cell r="Q1833">
            <v>0</v>
          </cell>
          <cell r="R1833">
            <v>2152.8000000000002</v>
          </cell>
          <cell r="S1833">
            <v>0</v>
          </cell>
          <cell r="T1833" t="str">
            <v>2018- -12AO002-324-2313-23- -BATI</v>
          </cell>
        </row>
        <row r="1834">
          <cell r="A1834" t="str">
            <v>21</v>
          </cell>
          <cell r="B1834" t="str">
            <v>D</v>
          </cell>
          <cell r="C1834" t="str">
            <v>R</v>
          </cell>
          <cell r="D1834" t="str">
            <v>I</v>
          </cell>
          <cell r="E1834" t="str">
            <v xml:space="preserve"> </v>
          </cell>
          <cell r="F1834" t="str">
            <v>12BB004</v>
          </cell>
          <cell r="G1834" t="str">
            <v>821</v>
          </cell>
          <cell r="H1834" t="str">
            <v>2315</v>
          </cell>
          <cell r="I1834" t="str">
            <v>23</v>
          </cell>
          <cell r="J1834" t="str">
            <v xml:space="preserve"> </v>
          </cell>
          <cell r="K1834" t="str">
            <v>EXTE</v>
          </cell>
          <cell r="L1834" t="str">
            <v>2014</v>
          </cell>
          <cell r="M1834">
            <v>0</v>
          </cell>
          <cell r="N1834">
            <v>0</v>
          </cell>
          <cell r="O1834">
            <v>5997.44</v>
          </cell>
          <cell r="P1834">
            <v>5997.44</v>
          </cell>
          <cell r="Q1834">
            <v>0</v>
          </cell>
          <cell r="R1834">
            <v>5997.44</v>
          </cell>
          <cell r="S1834">
            <v>0</v>
          </cell>
          <cell r="T1834" t="str">
            <v>2018- -12BB004-821-2315-23- -EXTE</v>
          </cell>
        </row>
        <row r="1835">
          <cell r="A1835" t="str">
            <v>21</v>
          </cell>
          <cell r="B1835" t="str">
            <v>D</v>
          </cell>
          <cell r="C1835" t="str">
            <v>R</v>
          </cell>
          <cell r="D1835" t="str">
            <v>I</v>
          </cell>
          <cell r="E1835" t="str">
            <v xml:space="preserve"> </v>
          </cell>
          <cell r="F1835" t="str">
            <v>12BE001</v>
          </cell>
          <cell r="G1835" t="str">
            <v>823</v>
          </cell>
          <cell r="H1835" t="str">
            <v>2318</v>
          </cell>
          <cell r="I1835" t="str">
            <v>23</v>
          </cell>
          <cell r="J1835" t="str">
            <v xml:space="preserve"> </v>
          </cell>
          <cell r="K1835" t="str">
            <v>EV</v>
          </cell>
          <cell r="L1835" t="str">
            <v>2014</v>
          </cell>
          <cell r="M1835">
            <v>0</v>
          </cell>
          <cell r="N1835">
            <v>0</v>
          </cell>
          <cell r="O1835">
            <v>997.48</v>
          </cell>
          <cell r="P1835">
            <v>997.48</v>
          </cell>
          <cell r="Q1835">
            <v>0</v>
          </cell>
          <cell r="R1835">
            <v>497.53</v>
          </cell>
          <cell r="S1835">
            <v>0</v>
          </cell>
          <cell r="T1835" t="str">
            <v>2018- -12BE001-823-2318-23- -EV</v>
          </cell>
        </row>
        <row r="1836">
          <cell r="A1836" t="str">
            <v>21</v>
          </cell>
          <cell r="B1836" t="str">
            <v>D</v>
          </cell>
          <cell r="C1836" t="str">
            <v>R</v>
          </cell>
          <cell r="D1836" t="str">
            <v>I</v>
          </cell>
          <cell r="E1836" t="str">
            <v xml:space="preserve"> </v>
          </cell>
          <cell r="F1836" t="str">
            <v>12BE004</v>
          </cell>
          <cell r="G1836" t="str">
            <v>823</v>
          </cell>
          <cell r="H1836" t="str">
            <v>2318</v>
          </cell>
          <cell r="I1836" t="str">
            <v>23</v>
          </cell>
          <cell r="J1836" t="str">
            <v xml:space="preserve"> </v>
          </cell>
          <cell r="K1836" t="str">
            <v>EV</v>
          </cell>
          <cell r="L1836" t="str">
            <v>2014</v>
          </cell>
          <cell r="M1836">
            <v>0</v>
          </cell>
          <cell r="N1836">
            <v>0</v>
          </cell>
          <cell r="O1836">
            <v>248.76</v>
          </cell>
          <cell r="P1836">
            <v>248.76</v>
          </cell>
          <cell r="Q1836">
            <v>0</v>
          </cell>
          <cell r="R1836">
            <v>247.17</v>
          </cell>
          <cell r="S1836">
            <v>0</v>
          </cell>
          <cell r="T1836" t="str">
            <v>2018- -12BE004-823-2318-23- -EV</v>
          </cell>
        </row>
        <row r="1837">
          <cell r="A1837" t="str">
            <v>21</v>
          </cell>
          <cell r="B1837" t="str">
            <v>D</v>
          </cell>
          <cell r="C1837" t="str">
            <v>R</v>
          </cell>
          <cell r="D1837" t="str">
            <v>I</v>
          </cell>
          <cell r="E1837" t="str">
            <v xml:space="preserve"> </v>
          </cell>
          <cell r="F1837" t="str">
            <v>12BH001</v>
          </cell>
          <cell r="G1837" t="str">
            <v>821</v>
          </cell>
          <cell r="H1837" t="str">
            <v>2318</v>
          </cell>
          <cell r="I1837" t="str">
            <v>23</v>
          </cell>
          <cell r="J1837" t="str">
            <v xml:space="preserve"> </v>
          </cell>
          <cell r="K1837" t="str">
            <v>EXTE</v>
          </cell>
          <cell r="L1837" t="str">
            <v>2014</v>
          </cell>
          <cell r="M1837">
            <v>0</v>
          </cell>
          <cell r="N1837">
            <v>0</v>
          </cell>
          <cell r="O1837">
            <v>1088.3599999999999</v>
          </cell>
          <cell r="P1837">
            <v>1088.3599999999999</v>
          </cell>
          <cell r="Q1837">
            <v>0</v>
          </cell>
          <cell r="R1837">
            <v>1088.3599999999999</v>
          </cell>
          <cell r="S1837">
            <v>0</v>
          </cell>
          <cell r="T1837" t="str">
            <v>2018- -12BH001-821-2318-23- -EXTE</v>
          </cell>
        </row>
        <row r="1838">
          <cell r="A1838" t="str">
            <v>21</v>
          </cell>
          <cell r="B1838" t="str">
            <v>D</v>
          </cell>
          <cell r="C1838" t="str">
            <v>R</v>
          </cell>
          <cell r="D1838" t="str">
            <v>I</v>
          </cell>
          <cell r="E1838" t="str">
            <v xml:space="preserve"> </v>
          </cell>
          <cell r="F1838" t="str">
            <v>12SA001</v>
          </cell>
          <cell r="G1838" t="str">
            <v>822</v>
          </cell>
          <cell r="H1838" t="str">
            <v>2315</v>
          </cell>
          <cell r="I1838" t="str">
            <v>23</v>
          </cell>
          <cell r="J1838" t="str">
            <v xml:space="preserve"> </v>
          </cell>
          <cell r="K1838" t="str">
            <v>EXTE</v>
          </cell>
          <cell r="L1838" t="str">
            <v>2014</v>
          </cell>
          <cell r="M1838">
            <v>0</v>
          </cell>
          <cell r="N1838">
            <v>0</v>
          </cell>
          <cell r="O1838">
            <v>6959.5</v>
          </cell>
          <cell r="P1838">
            <v>6959.5</v>
          </cell>
          <cell r="Q1838">
            <v>0</v>
          </cell>
          <cell r="R1838">
            <v>0</v>
          </cell>
          <cell r="S1838">
            <v>0</v>
          </cell>
          <cell r="T1838" t="str">
            <v>2018- -12SA001-822-2315-23- -EXTE</v>
          </cell>
        </row>
        <row r="1839">
          <cell r="A1839" t="str">
            <v>21</v>
          </cell>
          <cell r="B1839" t="str">
            <v>D</v>
          </cell>
          <cell r="C1839" t="str">
            <v>R</v>
          </cell>
          <cell r="D1839" t="str">
            <v>I</v>
          </cell>
          <cell r="E1839" t="str">
            <v xml:space="preserve"> </v>
          </cell>
          <cell r="F1839" t="str">
            <v>12SA002</v>
          </cell>
          <cell r="G1839" t="str">
            <v>822</v>
          </cell>
          <cell r="H1839" t="str">
            <v>2315</v>
          </cell>
          <cell r="I1839" t="str">
            <v>23</v>
          </cell>
          <cell r="J1839" t="str">
            <v xml:space="preserve"> </v>
          </cell>
          <cell r="K1839" t="str">
            <v>EXTE</v>
          </cell>
          <cell r="L1839" t="str">
            <v>2014</v>
          </cell>
          <cell r="M1839">
            <v>0</v>
          </cell>
          <cell r="N1839">
            <v>0</v>
          </cell>
          <cell r="O1839">
            <v>8144.76</v>
          </cell>
          <cell r="P1839">
            <v>8144.76</v>
          </cell>
          <cell r="Q1839">
            <v>0</v>
          </cell>
          <cell r="R1839">
            <v>3362.56</v>
          </cell>
          <cell r="S1839">
            <v>0</v>
          </cell>
          <cell r="T1839" t="str">
            <v>2018- -12SA002-822-2315-23- -EXTE</v>
          </cell>
        </row>
        <row r="1840">
          <cell r="A1840" t="str">
            <v>21</v>
          </cell>
          <cell r="B1840" t="str">
            <v>D</v>
          </cell>
          <cell r="C1840" t="str">
            <v>R</v>
          </cell>
          <cell r="D1840" t="str">
            <v>I</v>
          </cell>
          <cell r="E1840" t="str">
            <v xml:space="preserve"> </v>
          </cell>
          <cell r="F1840" t="str">
            <v>12SA003</v>
          </cell>
          <cell r="G1840" t="str">
            <v>822</v>
          </cell>
          <cell r="H1840" t="str">
            <v>2315</v>
          </cell>
          <cell r="I1840" t="str">
            <v>23</v>
          </cell>
          <cell r="J1840" t="str">
            <v xml:space="preserve"> </v>
          </cell>
          <cell r="K1840" t="str">
            <v>EXTE</v>
          </cell>
          <cell r="L1840" t="str">
            <v>2014</v>
          </cell>
          <cell r="M1840">
            <v>0</v>
          </cell>
          <cell r="N1840">
            <v>0</v>
          </cell>
          <cell r="O1840">
            <v>684.05</v>
          </cell>
          <cell r="P1840">
            <v>684.05</v>
          </cell>
          <cell r="Q1840">
            <v>0</v>
          </cell>
          <cell r="R1840">
            <v>0</v>
          </cell>
          <cell r="S1840">
            <v>0</v>
          </cell>
          <cell r="T1840" t="str">
            <v>2018- -12SA003-822-2315-23- -EXTE</v>
          </cell>
        </row>
        <row r="1841">
          <cell r="A1841" t="str">
            <v>21</v>
          </cell>
          <cell r="B1841" t="str">
            <v>D</v>
          </cell>
          <cell r="C1841" t="str">
            <v>R</v>
          </cell>
          <cell r="D1841" t="str">
            <v>I</v>
          </cell>
          <cell r="E1841" t="str">
            <v xml:space="preserve"> </v>
          </cell>
          <cell r="F1841" t="str">
            <v>12SA003</v>
          </cell>
          <cell r="G1841" t="str">
            <v>822</v>
          </cell>
          <cell r="H1841" t="str">
            <v>2315</v>
          </cell>
          <cell r="I1841" t="str">
            <v>23</v>
          </cell>
          <cell r="J1841" t="str">
            <v xml:space="preserve"> </v>
          </cell>
          <cell r="K1841" t="str">
            <v>EXTE</v>
          </cell>
          <cell r="L1841" t="str">
            <v>2015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684.05</v>
          </cell>
          <cell r="S1841">
            <v>0</v>
          </cell>
          <cell r="T1841" t="str">
            <v>2018- -12SA003-822-2315-23- -EXTE</v>
          </cell>
        </row>
        <row r="1842">
          <cell r="A1842" t="str">
            <v>21</v>
          </cell>
          <cell r="B1842" t="str">
            <v>D</v>
          </cell>
          <cell r="C1842" t="str">
            <v>R</v>
          </cell>
          <cell r="D1842" t="str">
            <v>I</v>
          </cell>
          <cell r="E1842" t="str">
            <v xml:space="preserve"> </v>
          </cell>
          <cell r="F1842" t="str">
            <v>12SC001</v>
          </cell>
          <cell r="G1842" t="str">
            <v>324</v>
          </cell>
          <cell r="H1842" t="str">
            <v>2313</v>
          </cell>
          <cell r="I1842" t="str">
            <v>23</v>
          </cell>
          <cell r="J1842" t="str">
            <v xml:space="preserve"> </v>
          </cell>
          <cell r="K1842" t="str">
            <v>BATI</v>
          </cell>
          <cell r="L1842" t="str">
            <v>2014</v>
          </cell>
          <cell r="M1842">
            <v>0</v>
          </cell>
          <cell r="N1842">
            <v>0</v>
          </cell>
          <cell r="O1842">
            <v>83379.95</v>
          </cell>
          <cell r="P1842">
            <v>83379.95</v>
          </cell>
          <cell r="Q1842">
            <v>0</v>
          </cell>
          <cell r="R1842">
            <v>89856.38</v>
          </cell>
          <cell r="S1842">
            <v>0</v>
          </cell>
          <cell r="T1842" t="str">
            <v>2018- -12SC001-324-2313-23- -BATI</v>
          </cell>
        </row>
        <row r="1843">
          <cell r="A1843" t="str">
            <v>21</v>
          </cell>
          <cell r="B1843" t="str">
            <v>D</v>
          </cell>
          <cell r="C1843" t="str">
            <v>R</v>
          </cell>
          <cell r="D1843" t="str">
            <v>I</v>
          </cell>
          <cell r="E1843" t="str">
            <v xml:space="preserve"> </v>
          </cell>
          <cell r="F1843" t="str">
            <v>12SC002</v>
          </cell>
          <cell r="G1843" t="str">
            <v>324</v>
          </cell>
          <cell r="H1843" t="str">
            <v>2313</v>
          </cell>
          <cell r="I1843" t="str">
            <v>23</v>
          </cell>
          <cell r="J1843" t="str">
            <v xml:space="preserve"> </v>
          </cell>
          <cell r="K1843" t="str">
            <v>BATI</v>
          </cell>
          <cell r="L1843" t="str">
            <v>2014</v>
          </cell>
          <cell r="M1843">
            <v>0</v>
          </cell>
          <cell r="N1843">
            <v>0</v>
          </cell>
          <cell r="O1843">
            <v>5007.0200000000004</v>
          </cell>
          <cell r="P1843">
            <v>5007.0200000000004</v>
          </cell>
          <cell r="Q1843">
            <v>0</v>
          </cell>
          <cell r="R1843">
            <v>0</v>
          </cell>
          <cell r="S1843">
            <v>0</v>
          </cell>
          <cell r="T1843" t="str">
            <v>2018- -12SC002-324-2313-23- -BATI</v>
          </cell>
        </row>
        <row r="1844">
          <cell r="A1844" t="str">
            <v>21</v>
          </cell>
          <cell r="B1844" t="str">
            <v>D</v>
          </cell>
          <cell r="C1844" t="str">
            <v>R</v>
          </cell>
          <cell r="D1844" t="str">
            <v>I</v>
          </cell>
          <cell r="E1844" t="str">
            <v xml:space="preserve"> </v>
          </cell>
          <cell r="F1844" t="str">
            <v>12SE001</v>
          </cell>
          <cell r="G1844" t="str">
            <v>324</v>
          </cell>
          <cell r="H1844" t="str">
            <v>2313</v>
          </cell>
          <cell r="I1844" t="str">
            <v>23</v>
          </cell>
          <cell r="J1844" t="str">
            <v xml:space="preserve"> </v>
          </cell>
          <cell r="K1844" t="str">
            <v>BATI</v>
          </cell>
          <cell r="L1844" t="str">
            <v>2014</v>
          </cell>
          <cell r="M1844">
            <v>0</v>
          </cell>
          <cell r="N1844">
            <v>0</v>
          </cell>
          <cell r="O1844">
            <v>8815.6</v>
          </cell>
          <cell r="P1844">
            <v>8815.6</v>
          </cell>
          <cell r="Q1844">
            <v>0</v>
          </cell>
          <cell r="R1844">
            <v>1195.4000000000001</v>
          </cell>
          <cell r="S1844">
            <v>0</v>
          </cell>
          <cell r="T1844" t="str">
            <v>2018- -12SE001-324-2313-23- -BATI</v>
          </cell>
        </row>
        <row r="1845">
          <cell r="A1845" t="str">
            <v>21</v>
          </cell>
          <cell r="B1845" t="str">
            <v>D</v>
          </cell>
          <cell r="C1845" t="str">
            <v>R</v>
          </cell>
          <cell r="D1845" t="str">
            <v>I</v>
          </cell>
          <cell r="E1845" t="str">
            <v xml:space="preserve"> </v>
          </cell>
          <cell r="F1845" t="str">
            <v>12SG001</v>
          </cell>
          <cell r="G1845" t="str">
            <v>313</v>
          </cell>
          <cell r="H1845" t="str">
            <v>2313</v>
          </cell>
          <cell r="I1845" t="str">
            <v>23</v>
          </cell>
          <cell r="J1845" t="str">
            <v xml:space="preserve"> </v>
          </cell>
          <cell r="K1845" t="str">
            <v>BATI</v>
          </cell>
          <cell r="L1845" t="str">
            <v>2014</v>
          </cell>
          <cell r="M1845">
            <v>0</v>
          </cell>
          <cell r="N1845">
            <v>0</v>
          </cell>
          <cell r="O1845">
            <v>64947.85</v>
          </cell>
          <cell r="P1845">
            <v>64947.85</v>
          </cell>
          <cell r="Q1845">
            <v>0</v>
          </cell>
          <cell r="R1845">
            <v>0</v>
          </cell>
          <cell r="S1845">
            <v>0</v>
          </cell>
          <cell r="T1845" t="str">
            <v>2018- -12SG001-313-2313-23- -BATI</v>
          </cell>
        </row>
        <row r="1846">
          <cell r="A1846" t="str">
            <v>21</v>
          </cell>
          <cell r="B1846" t="str">
            <v>D</v>
          </cell>
          <cell r="C1846" t="str">
            <v>R</v>
          </cell>
          <cell r="D1846" t="str">
            <v>I</v>
          </cell>
          <cell r="E1846" t="str">
            <v xml:space="preserve"> </v>
          </cell>
          <cell r="F1846" t="str">
            <v>12SH001</v>
          </cell>
          <cell r="G1846" t="str">
            <v>314</v>
          </cell>
          <cell r="H1846" t="str">
            <v>2313</v>
          </cell>
          <cell r="I1846" t="str">
            <v>23</v>
          </cell>
          <cell r="J1846" t="str">
            <v xml:space="preserve"> </v>
          </cell>
          <cell r="K1846" t="str">
            <v>BATI</v>
          </cell>
          <cell r="L1846" t="str">
            <v>2014</v>
          </cell>
          <cell r="M1846">
            <v>0</v>
          </cell>
          <cell r="N1846">
            <v>0</v>
          </cell>
          <cell r="O1846">
            <v>4867.72</v>
          </cell>
          <cell r="P1846">
            <v>4867.72</v>
          </cell>
          <cell r="Q1846">
            <v>0</v>
          </cell>
          <cell r="R1846">
            <v>0</v>
          </cell>
          <cell r="S1846">
            <v>0</v>
          </cell>
          <cell r="T1846" t="str">
            <v>2018- -12SH001-314-2313-23- -BATI</v>
          </cell>
        </row>
        <row r="1847">
          <cell r="A1847" t="str">
            <v>21</v>
          </cell>
          <cell r="B1847" t="str">
            <v>D</v>
          </cell>
          <cell r="C1847" t="str">
            <v>R</v>
          </cell>
          <cell r="D1847" t="str">
            <v>I</v>
          </cell>
          <cell r="E1847" t="str">
            <v xml:space="preserve"> </v>
          </cell>
          <cell r="F1847" t="str">
            <v>12SI002</v>
          </cell>
          <cell r="G1847" t="str">
            <v>213</v>
          </cell>
          <cell r="H1847" t="str">
            <v>2313</v>
          </cell>
          <cell r="I1847" t="str">
            <v>23</v>
          </cell>
          <cell r="J1847" t="str">
            <v xml:space="preserve"> </v>
          </cell>
          <cell r="K1847" t="str">
            <v>BATI</v>
          </cell>
          <cell r="L1847" t="str">
            <v>2014</v>
          </cell>
          <cell r="M1847">
            <v>0</v>
          </cell>
          <cell r="N1847">
            <v>0</v>
          </cell>
          <cell r="O1847">
            <v>45105.81</v>
          </cell>
          <cell r="P1847">
            <v>45105.81</v>
          </cell>
          <cell r="Q1847">
            <v>0</v>
          </cell>
          <cell r="R1847">
            <v>36800.629999999997</v>
          </cell>
          <cell r="S1847">
            <v>0</v>
          </cell>
          <cell r="T1847" t="str">
            <v>2018- -12SI002-213-2313-23- -BATI</v>
          </cell>
        </row>
        <row r="1848">
          <cell r="A1848" t="str">
            <v>21</v>
          </cell>
          <cell r="B1848" t="str">
            <v>D</v>
          </cell>
          <cell r="C1848" t="str">
            <v>R</v>
          </cell>
          <cell r="D1848" t="str">
            <v>I</v>
          </cell>
          <cell r="E1848" t="str">
            <v xml:space="preserve"> </v>
          </cell>
          <cell r="F1848" t="str">
            <v>12SI003</v>
          </cell>
          <cell r="G1848" t="str">
            <v>213</v>
          </cell>
          <cell r="H1848" t="str">
            <v>2313</v>
          </cell>
          <cell r="I1848" t="str">
            <v>23</v>
          </cell>
          <cell r="J1848" t="str">
            <v xml:space="preserve"> </v>
          </cell>
          <cell r="K1848" t="str">
            <v>BATI</v>
          </cell>
          <cell r="L1848" t="str">
            <v>2014</v>
          </cell>
          <cell r="M1848">
            <v>0</v>
          </cell>
          <cell r="N1848">
            <v>0</v>
          </cell>
          <cell r="O1848">
            <v>328.9</v>
          </cell>
          <cell r="P1848">
            <v>328.9</v>
          </cell>
          <cell r="Q1848">
            <v>0</v>
          </cell>
          <cell r="R1848">
            <v>0</v>
          </cell>
          <cell r="S1848">
            <v>0</v>
          </cell>
          <cell r="T1848" t="str">
            <v>2018- -12SI003-213-2313-23- -BATI</v>
          </cell>
        </row>
        <row r="1849">
          <cell r="A1849" t="str">
            <v>21</v>
          </cell>
          <cell r="B1849" t="str">
            <v>D</v>
          </cell>
          <cell r="C1849" t="str">
            <v>R</v>
          </cell>
          <cell r="D1849" t="str">
            <v>I</v>
          </cell>
          <cell r="E1849" t="str">
            <v xml:space="preserve"> </v>
          </cell>
          <cell r="F1849" t="str">
            <v>12SK001</v>
          </cell>
          <cell r="G1849" t="str">
            <v>820</v>
          </cell>
          <cell r="H1849" t="str">
            <v>2313</v>
          </cell>
          <cell r="I1849" t="str">
            <v>23</v>
          </cell>
          <cell r="J1849" t="str">
            <v xml:space="preserve"> </v>
          </cell>
          <cell r="K1849" t="str">
            <v>BATI</v>
          </cell>
          <cell r="L1849" t="str">
            <v>2014</v>
          </cell>
          <cell r="M1849">
            <v>140000</v>
          </cell>
          <cell r="N1849">
            <v>310000</v>
          </cell>
          <cell r="O1849">
            <v>2159.5</v>
          </cell>
          <cell r="P1849">
            <v>452159.5</v>
          </cell>
          <cell r="Q1849">
            <v>0</v>
          </cell>
          <cell r="R1849">
            <v>86630.63</v>
          </cell>
          <cell r="S1849">
            <v>0</v>
          </cell>
          <cell r="T1849" t="str">
            <v>2018- -12SK001-820-2313-23- -BATI</v>
          </cell>
        </row>
        <row r="1850">
          <cell r="A1850" t="str">
            <v>21</v>
          </cell>
          <cell r="B1850" t="str">
            <v>D</v>
          </cell>
          <cell r="C1850" t="str">
            <v>R</v>
          </cell>
          <cell r="D1850" t="str">
            <v>I</v>
          </cell>
          <cell r="E1850" t="str">
            <v xml:space="preserve"> </v>
          </cell>
          <cell r="F1850" t="str">
            <v>12SK001</v>
          </cell>
          <cell r="G1850" t="str">
            <v>820</v>
          </cell>
          <cell r="H1850" t="str">
            <v>2313</v>
          </cell>
          <cell r="I1850" t="str">
            <v>23</v>
          </cell>
          <cell r="J1850" t="str">
            <v xml:space="preserve"> </v>
          </cell>
          <cell r="K1850" t="str">
            <v>BATI</v>
          </cell>
          <cell r="L1850" t="str">
            <v>2015</v>
          </cell>
          <cell r="M1850">
            <v>0</v>
          </cell>
          <cell r="N1850">
            <v>0</v>
          </cell>
          <cell r="O1850">
            <v>332997.69</v>
          </cell>
          <cell r="P1850">
            <v>332997.69</v>
          </cell>
          <cell r="Q1850">
            <v>0</v>
          </cell>
          <cell r="R1850">
            <v>328621.65000000002</v>
          </cell>
          <cell r="S1850">
            <v>0</v>
          </cell>
          <cell r="T1850" t="str">
            <v>2018- -12SK001-820-2313-23- -BATI</v>
          </cell>
        </row>
        <row r="1851">
          <cell r="A1851" t="str">
            <v>21</v>
          </cell>
          <cell r="B1851" t="str">
            <v>D</v>
          </cell>
          <cell r="C1851" t="str">
            <v>R</v>
          </cell>
          <cell r="D1851" t="str">
            <v>I</v>
          </cell>
          <cell r="E1851" t="str">
            <v xml:space="preserve"> </v>
          </cell>
          <cell r="F1851" t="str">
            <v>12SK001</v>
          </cell>
          <cell r="G1851" t="str">
            <v>820</v>
          </cell>
          <cell r="H1851" t="str">
            <v>2313</v>
          </cell>
          <cell r="I1851" t="str">
            <v>23</v>
          </cell>
          <cell r="J1851" t="str">
            <v xml:space="preserve"> </v>
          </cell>
          <cell r="K1851" t="str">
            <v>BATI</v>
          </cell>
          <cell r="L1851" t="str">
            <v>2016</v>
          </cell>
          <cell r="M1851">
            <v>0</v>
          </cell>
          <cell r="N1851">
            <v>0</v>
          </cell>
          <cell r="O1851">
            <v>4989.7</v>
          </cell>
          <cell r="P1851">
            <v>4989.7</v>
          </cell>
          <cell r="Q1851">
            <v>0</v>
          </cell>
          <cell r="R1851">
            <v>1734.15</v>
          </cell>
          <cell r="S1851">
            <v>0</v>
          </cell>
          <cell r="T1851" t="str">
            <v>2018- -12SK001-820-2313-23- -BATI</v>
          </cell>
        </row>
        <row r="1852">
          <cell r="A1852" t="str">
            <v>21</v>
          </cell>
          <cell r="B1852" t="str">
            <v>D</v>
          </cell>
          <cell r="C1852" t="str">
            <v>R</v>
          </cell>
          <cell r="D1852" t="str">
            <v>I</v>
          </cell>
          <cell r="E1852" t="str">
            <v xml:space="preserve"> </v>
          </cell>
          <cell r="F1852" t="str">
            <v>12SK001</v>
          </cell>
          <cell r="G1852" t="str">
            <v>820</v>
          </cell>
          <cell r="H1852" t="str">
            <v>2313</v>
          </cell>
          <cell r="I1852" t="str">
            <v>23</v>
          </cell>
          <cell r="J1852" t="str">
            <v xml:space="preserve"> </v>
          </cell>
          <cell r="K1852" t="str">
            <v>BATI</v>
          </cell>
          <cell r="L1852" t="str">
            <v>2017</v>
          </cell>
          <cell r="M1852">
            <v>0</v>
          </cell>
          <cell r="N1852">
            <v>0</v>
          </cell>
          <cell r="O1852">
            <v>0</v>
          </cell>
          <cell r="P1852">
            <v>0</v>
          </cell>
          <cell r="Q1852">
            <v>0</v>
          </cell>
          <cell r="R1852">
            <v>2660.72</v>
          </cell>
          <cell r="S1852">
            <v>0</v>
          </cell>
          <cell r="T1852" t="str">
            <v>2018- -12SK001-820-2313-23- -BATI</v>
          </cell>
        </row>
        <row r="1853">
          <cell r="A1853" t="str">
            <v>21</v>
          </cell>
          <cell r="B1853" t="str">
            <v>D</v>
          </cell>
          <cell r="C1853" t="str">
            <v>R</v>
          </cell>
          <cell r="D1853" t="str">
            <v>I</v>
          </cell>
          <cell r="E1853" t="str">
            <v xml:space="preserve"> </v>
          </cell>
          <cell r="F1853" t="str">
            <v>12SL001</v>
          </cell>
          <cell r="G1853" t="str">
            <v>020</v>
          </cell>
          <cell r="H1853" t="str">
            <v>2313</v>
          </cell>
          <cell r="I1853" t="str">
            <v>23</v>
          </cell>
          <cell r="J1853" t="str">
            <v xml:space="preserve"> </v>
          </cell>
          <cell r="K1853" t="str">
            <v>BATI</v>
          </cell>
          <cell r="L1853" t="str">
            <v>2014</v>
          </cell>
          <cell r="M1853">
            <v>0</v>
          </cell>
          <cell r="N1853">
            <v>0</v>
          </cell>
          <cell r="O1853">
            <v>19884.36</v>
          </cell>
          <cell r="P1853">
            <v>19884.36</v>
          </cell>
          <cell r="Q1853">
            <v>0</v>
          </cell>
          <cell r="R1853">
            <v>21062.42</v>
          </cell>
          <cell r="S1853">
            <v>0</v>
          </cell>
          <cell r="T1853" t="str">
            <v>2018- -12SL001-020-2313-23- -BATI</v>
          </cell>
        </row>
        <row r="1854">
          <cell r="A1854" t="str">
            <v>21</v>
          </cell>
          <cell r="B1854" t="str">
            <v>D</v>
          </cell>
          <cell r="C1854" t="str">
            <v>R</v>
          </cell>
          <cell r="D1854" t="str">
            <v>I</v>
          </cell>
          <cell r="E1854" t="str">
            <v xml:space="preserve"> </v>
          </cell>
          <cell r="F1854" t="str">
            <v>12SL001</v>
          </cell>
          <cell r="G1854" t="str">
            <v>020</v>
          </cell>
          <cell r="H1854" t="str">
            <v>2313</v>
          </cell>
          <cell r="I1854" t="str">
            <v>23</v>
          </cell>
          <cell r="J1854" t="str">
            <v xml:space="preserve"> </v>
          </cell>
          <cell r="K1854" t="str">
            <v>BATI</v>
          </cell>
          <cell r="L1854" t="str">
            <v>2015</v>
          </cell>
          <cell r="M1854">
            <v>0</v>
          </cell>
          <cell r="N1854">
            <v>0</v>
          </cell>
          <cell r="O1854">
            <v>949.43</v>
          </cell>
          <cell r="P1854">
            <v>949.43</v>
          </cell>
          <cell r="Q1854">
            <v>0</v>
          </cell>
          <cell r="R1854">
            <v>0</v>
          </cell>
          <cell r="S1854">
            <v>0</v>
          </cell>
          <cell r="T1854" t="str">
            <v>2018- -12SL001-020-2313-23- -BATI</v>
          </cell>
        </row>
        <row r="1855">
          <cell r="A1855" t="str">
            <v>21</v>
          </cell>
          <cell r="B1855" t="str">
            <v>D</v>
          </cell>
          <cell r="C1855" t="str">
            <v>R</v>
          </cell>
          <cell r="D1855" t="str">
            <v>I</v>
          </cell>
          <cell r="E1855" t="str">
            <v xml:space="preserve"> </v>
          </cell>
          <cell r="F1855" t="str">
            <v>12SO001</v>
          </cell>
          <cell r="G1855" t="str">
            <v>822</v>
          </cell>
          <cell r="H1855" t="str">
            <v>2315</v>
          </cell>
          <cell r="I1855" t="str">
            <v>23</v>
          </cell>
          <cell r="J1855" t="str">
            <v xml:space="preserve"> </v>
          </cell>
          <cell r="K1855" t="str">
            <v>EXTE</v>
          </cell>
          <cell r="L1855" t="str">
            <v>2014</v>
          </cell>
          <cell r="M1855">
            <v>0</v>
          </cell>
          <cell r="N1855">
            <v>0</v>
          </cell>
          <cell r="O1855">
            <v>7839.8</v>
          </cell>
          <cell r="P1855">
            <v>7839.8</v>
          </cell>
          <cell r="Q1855">
            <v>0</v>
          </cell>
          <cell r="R1855">
            <v>14738.37</v>
          </cell>
          <cell r="S1855">
            <v>0</v>
          </cell>
          <cell r="T1855" t="str">
            <v>2018- -12SO001-822-2315-23- -EXTE</v>
          </cell>
        </row>
        <row r="1856">
          <cell r="A1856" t="str">
            <v>21</v>
          </cell>
          <cell r="B1856" t="str">
            <v>D</v>
          </cell>
          <cell r="C1856" t="str">
            <v>R</v>
          </cell>
          <cell r="D1856" t="str">
            <v>I</v>
          </cell>
          <cell r="E1856" t="str">
            <v xml:space="preserve"> </v>
          </cell>
          <cell r="F1856" t="str">
            <v>12SO002</v>
          </cell>
          <cell r="G1856" t="str">
            <v>822</v>
          </cell>
          <cell r="H1856" t="str">
            <v>2315</v>
          </cell>
          <cell r="I1856" t="str">
            <v>23</v>
          </cell>
          <cell r="J1856" t="str">
            <v xml:space="preserve"> </v>
          </cell>
          <cell r="K1856" t="str">
            <v>EXTE</v>
          </cell>
          <cell r="L1856" t="str">
            <v>2014</v>
          </cell>
          <cell r="M1856">
            <v>0</v>
          </cell>
          <cell r="N1856">
            <v>338000</v>
          </cell>
          <cell r="O1856">
            <v>60655.44</v>
          </cell>
          <cell r="P1856">
            <v>398655.44</v>
          </cell>
          <cell r="Q1856">
            <v>0</v>
          </cell>
          <cell r="R1856">
            <v>398577.29</v>
          </cell>
          <cell r="S1856">
            <v>0</v>
          </cell>
          <cell r="T1856" t="str">
            <v>2018- -12SO002-822-2315-23- -EXTE</v>
          </cell>
        </row>
        <row r="1857">
          <cell r="A1857" t="str">
            <v>21</v>
          </cell>
          <cell r="B1857" t="str">
            <v>D</v>
          </cell>
          <cell r="C1857" t="str">
            <v>R</v>
          </cell>
          <cell r="D1857" t="str">
            <v>I</v>
          </cell>
          <cell r="E1857" t="str">
            <v xml:space="preserve"> </v>
          </cell>
          <cell r="F1857" t="str">
            <v>12SO002</v>
          </cell>
          <cell r="G1857" t="str">
            <v>822</v>
          </cell>
          <cell r="H1857" t="str">
            <v>2315</v>
          </cell>
          <cell r="I1857" t="str">
            <v>23</v>
          </cell>
          <cell r="J1857" t="str">
            <v xml:space="preserve"> </v>
          </cell>
          <cell r="K1857" t="str">
            <v>EXTE</v>
          </cell>
          <cell r="L1857" t="str">
            <v>2015</v>
          </cell>
          <cell r="M1857">
            <v>0</v>
          </cell>
          <cell r="N1857">
            <v>0</v>
          </cell>
          <cell r="O1857">
            <v>0</v>
          </cell>
          <cell r="P1857">
            <v>0</v>
          </cell>
          <cell r="Q1857">
            <v>0</v>
          </cell>
          <cell r="R1857">
            <v>7997.55</v>
          </cell>
          <cell r="S1857">
            <v>0</v>
          </cell>
          <cell r="T1857" t="str">
            <v>2018- -12SO002-822-2315-23- -EXTE</v>
          </cell>
        </row>
        <row r="1858">
          <cell r="A1858" t="str">
            <v>21</v>
          </cell>
          <cell r="B1858" t="str">
            <v>D</v>
          </cell>
          <cell r="C1858" t="str">
            <v>R</v>
          </cell>
          <cell r="D1858" t="str">
            <v>I</v>
          </cell>
          <cell r="E1858" t="str">
            <v xml:space="preserve"> </v>
          </cell>
          <cell r="F1858" t="str">
            <v>12SO003</v>
          </cell>
          <cell r="G1858" t="str">
            <v>822</v>
          </cell>
          <cell r="H1858" t="str">
            <v>2315</v>
          </cell>
          <cell r="I1858" t="str">
            <v>23</v>
          </cell>
          <cell r="J1858" t="str">
            <v xml:space="preserve"> </v>
          </cell>
          <cell r="K1858" t="str">
            <v>EXTE</v>
          </cell>
          <cell r="L1858" t="str">
            <v>2014</v>
          </cell>
          <cell r="M1858">
            <v>0</v>
          </cell>
          <cell r="N1858">
            <v>0</v>
          </cell>
          <cell r="O1858">
            <v>1973.4</v>
          </cell>
          <cell r="P1858">
            <v>1973.4</v>
          </cell>
          <cell r="Q1858">
            <v>0</v>
          </cell>
          <cell r="R1858">
            <v>1973.4</v>
          </cell>
          <cell r="S1858">
            <v>0</v>
          </cell>
          <cell r="T1858" t="str">
            <v>2018- -12SO003-822-2315-23- -EXTE</v>
          </cell>
        </row>
        <row r="1859">
          <cell r="A1859" t="str">
            <v>21</v>
          </cell>
          <cell r="B1859" t="str">
            <v>D</v>
          </cell>
          <cell r="C1859" t="str">
            <v>R</v>
          </cell>
          <cell r="D1859" t="str">
            <v>I</v>
          </cell>
          <cell r="E1859" t="str">
            <v xml:space="preserve"> </v>
          </cell>
          <cell r="F1859" t="str">
            <v>12SP001</v>
          </cell>
          <cell r="G1859" t="str">
            <v>821</v>
          </cell>
          <cell r="H1859" t="str">
            <v>2315</v>
          </cell>
          <cell r="I1859" t="str">
            <v>23</v>
          </cell>
          <cell r="J1859" t="str">
            <v xml:space="preserve"> </v>
          </cell>
          <cell r="K1859" t="str">
            <v>EXTE</v>
          </cell>
          <cell r="L1859" t="str">
            <v>2014</v>
          </cell>
          <cell r="M1859">
            <v>0</v>
          </cell>
          <cell r="N1859">
            <v>0</v>
          </cell>
          <cell r="O1859">
            <v>19443.89</v>
          </cell>
          <cell r="P1859">
            <v>19443.89</v>
          </cell>
          <cell r="Q1859">
            <v>0</v>
          </cell>
          <cell r="R1859">
            <v>20735.52</v>
          </cell>
          <cell r="S1859">
            <v>0</v>
          </cell>
          <cell r="T1859" t="str">
            <v>2018- -12SP001-821-2315-23- -EXTE</v>
          </cell>
        </row>
        <row r="1860">
          <cell r="A1860" t="str">
            <v>21</v>
          </cell>
          <cell r="B1860" t="str">
            <v>D</v>
          </cell>
          <cell r="C1860" t="str">
            <v>R</v>
          </cell>
          <cell r="D1860" t="str">
            <v>I</v>
          </cell>
          <cell r="E1860" t="str">
            <v xml:space="preserve"> </v>
          </cell>
          <cell r="F1860" t="str">
            <v>12SQ001</v>
          </cell>
          <cell r="G1860" t="str">
            <v>821</v>
          </cell>
          <cell r="H1860" t="str">
            <v>2318</v>
          </cell>
          <cell r="I1860" t="str">
            <v>23</v>
          </cell>
          <cell r="J1860" t="str">
            <v xml:space="preserve"> </v>
          </cell>
          <cell r="K1860" t="str">
            <v>EXTE</v>
          </cell>
          <cell r="L1860" t="str">
            <v>2014</v>
          </cell>
          <cell r="M1860">
            <v>0</v>
          </cell>
          <cell r="N1860">
            <v>0</v>
          </cell>
          <cell r="O1860">
            <v>4000</v>
          </cell>
          <cell r="P1860">
            <v>4000</v>
          </cell>
          <cell r="Q1860">
            <v>0</v>
          </cell>
          <cell r="R1860">
            <v>7787.34</v>
          </cell>
          <cell r="S1860">
            <v>0</v>
          </cell>
          <cell r="T1860" t="str">
            <v>2018- -12SQ001-821-2318-23- -EXTE</v>
          </cell>
        </row>
        <row r="1861">
          <cell r="A1861" t="str">
            <v>21</v>
          </cell>
          <cell r="B1861" t="str">
            <v>D</v>
          </cell>
          <cell r="C1861" t="str">
            <v>R</v>
          </cell>
          <cell r="D1861" t="str">
            <v>I</v>
          </cell>
          <cell r="E1861" t="str">
            <v xml:space="preserve"> </v>
          </cell>
          <cell r="F1861" t="str">
            <v>12SR001</v>
          </cell>
          <cell r="G1861" t="str">
            <v>824</v>
          </cell>
          <cell r="H1861" t="str">
            <v>2313</v>
          </cell>
          <cell r="I1861" t="str">
            <v>23</v>
          </cell>
          <cell r="J1861" t="str">
            <v xml:space="preserve"> </v>
          </cell>
          <cell r="K1861" t="str">
            <v>EXTE</v>
          </cell>
          <cell r="L1861" t="str">
            <v>2014</v>
          </cell>
          <cell r="M1861">
            <v>0</v>
          </cell>
          <cell r="N1861">
            <v>0</v>
          </cell>
          <cell r="O1861">
            <v>33616.51</v>
          </cell>
          <cell r="P1861">
            <v>33616.51</v>
          </cell>
          <cell r="Q1861">
            <v>0</v>
          </cell>
          <cell r="R1861">
            <v>8564.89</v>
          </cell>
          <cell r="S1861">
            <v>0</v>
          </cell>
          <cell r="T1861" t="str">
            <v>2018- -12SR001-824-2313-23- -EXTE</v>
          </cell>
        </row>
        <row r="1862">
          <cell r="A1862" t="str">
            <v>21</v>
          </cell>
          <cell r="B1862" t="str">
            <v>D</v>
          </cell>
          <cell r="C1862" t="str">
            <v>R</v>
          </cell>
          <cell r="D1862" t="str">
            <v>I</v>
          </cell>
          <cell r="E1862" t="str">
            <v xml:space="preserve"> </v>
          </cell>
          <cell r="F1862" t="str">
            <v>12SR001</v>
          </cell>
          <cell r="G1862" t="str">
            <v>824</v>
          </cell>
          <cell r="H1862" t="str">
            <v>2313</v>
          </cell>
          <cell r="I1862" t="str">
            <v>23</v>
          </cell>
          <cell r="J1862" t="str">
            <v xml:space="preserve"> </v>
          </cell>
          <cell r="K1862" t="str">
            <v>EXTE</v>
          </cell>
          <cell r="L1862" t="str">
            <v>2015</v>
          </cell>
          <cell r="M1862">
            <v>0</v>
          </cell>
          <cell r="N1862">
            <v>0</v>
          </cell>
          <cell r="O1862">
            <v>4676</v>
          </cell>
          <cell r="P1862">
            <v>4676</v>
          </cell>
          <cell r="Q1862">
            <v>0</v>
          </cell>
          <cell r="R1862">
            <v>0</v>
          </cell>
          <cell r="S1862">
            <v>0</v>
          </cell>
          <cell r="T1862" t="str">
            <v>2018- -12SR001-824-2313-23- -EXTE</v>
          </cell>
        </row>
        <row r="1863">
          <cell r="A1863" t="str">
            <v>21</v>
          </cell>
          <cell r="B1863" t="str">
            <v>D</v>
          </cell>
          <cell r="C1863" t="str">
            <v>R</v>
          </cell>
          <cell r="D1863" t="str">
            <v>I</v>
          </cell>
          <cell r="E1863" t="str">
            <v xml:space="preserve"> </v>
          </cell>
          <cell r="F1863" t="str">
            <v>12SS001</v>
          </cell>
          <cell r="G1863" t="str">
            <v>822</v>
          </cell>
          <cell r="H1863" t="str">
            <v>2318</v>
          </cell>
          <cell r="I1863" t="str">
            <v>23</v>
          </cell>
          <cell r="J1863" t="str">
            <v xml:space="preserve"> </v>
          </cell>
          <cell r="K1863" t="str">
            <v>EXTE</v>
          </cell>
          <cell r="L1863" t="str">
            <v>2014</v>
          </cell>
          <cell r="M1863">
            <v>0</v>
          </cell>
          <cell r="N1863">
            <v>0</v>
          </cell>
          <cell r="O1863">
            <v>6388.53</v>
          </cell>
          <cell r="P1863">
            <v>6388.53</v>
          </cell>
          <cell r="Q1863">
            <v>0</v>
          </cell>
          <cell r="R1863">
            <v>0</v>
          </cell>
          <cell r="S1863">
            <v>0</v>
          </cell>
          <cell r="T1863" t="str">
            <v>2018- -12SS001-822-2318-23- -EXTE</v>
          </cell>
        </row>
        <row r="1864">
          <cell r="A1864" t="str">
            <v>21</v>
          </cell>
          <cell r="B1864" t="str">
            <v>D</v>
          </cell>
          <cell r="C1864" t="str">
            <v>R</v>
          </cell>
          <cell r="D1864" t="str">
            <v>I</v>
          </cell>
          <cell r="E1864" t="str">
            <v xml:space="preserve"> </v>
          </cell>
          <cell r="F1864" t="str">
            <v>13AA002</v>
          </cell>
          <cell r="G1864" t="str">
            <v>020</v>
          </cell>
          <cell r="H1864" t="str">
            <v>2313</v>
          </cell>
          <cell r="I1864" t="str">
            <v>23</v>
          </cell>
          <cell r="J1864" t="str">
            <v xml:space="preserve"> </v>
          </cell>
          <cell r="K1864" t="str">
            <v>BATI</v>
          </cell>
          <cell r="L1864" t="str">
            <v>2014</v>
          </cell>
          <cell r="M1864">
            <v>0</v>
          </cell>
          <cell r="N1864">
            <v>0</v>
          </cell>
          <cell r="O1864">
            <v>14370.3</v>
          </cell>
          <cell r="P1864">
            <v>14370.3</v>
          </cell>
          <cell r="Q1864">
            <v>0</v>
          </cell>
          <cell r="R1864">
            <v>14370.29</v>
          </cell>
          <cell r="S1864">
            <v>0</v>
          </cell>
          <cell r="T1864" t="str">
            <v>2018- -13AA002-020-2313-23- -BATI</v>
          </cell>
        </row>
        <row r="1865">
          <cell r="A1865" t="str">
            <v>21</v>
          </cell>
          <cell r="B1865" t="str">
            <v>D</v>
          </cell>
          <cell r="C1865" t="str">
            <v>R</v>
          </cell>
          <cell r="D1865" t="str">
            <v>I</v>
          </cell>
          <cell r="E1865" t="str">
            <v xml:space="preserve"> </v>
          </cell>
          <cell r="F1865" t="str">
            <v>13AA006</v>
          </cell>
          <cell r="G1865" t="str">
            <v>020</v>
          </cell>
          <cell r="H1865" t="str">
            <v>2313</v>
          </cell>
          <cell r="I1865" t="str">
            <v>23</v>
          </cell>
          <cell r="J1865" t="str">
            <v xml:space="preserve"> </v>
          </cell>
          <cell r="K1865" t="str">
            <v>BATI</v>
          </cell>
          <cell r="L1865" t="str">
            <v>2014</v>
          </cell>
          <cell r="M1865">
            <v>0</v>
          </cell>
          <cell r="N1865">
            <v>0</v>
          </cell>
          <cell r="O1865">
            <v>0</v>
          </cell>
          <cell r="P1865">
            <v>0</v>
          </cell>
          <cell r="Q1865">
            <v>0</v>
          </cell>
          <cell r="R1865">
            <v>1560</v>
          </cell>
          <cell r="S1865">
            <v>0</v>
          </cell>
          <cell r="T1865" t="str">
            <v>2018- -13AA006-020-2313-23- -BATI</v>
          </cell>
        </row>
        <row r="1866">
          <cell r="A1866" t="str">
            <v>21</v>
          </cell>
          <cell r="B1866" t="str">
            <v>D</v>
          </cell>
          <cell r="C1866" t="str">
            <v>R</v>
          </cell>
          <cell r="D1866" t="str">
            <v>I</v>
          </cell>
          <cell r="E1866" t="str">
            <v xml:space="preserve"> </v>
          </cell>
          <cell r="F1866" t="str">
            <v>13AA007</v>
          </cell>
          <cell r="G1866" t="str">
            <v>020</v>
          </cell>
          <cell r="H1866" t="str">
            <v>2313</v>
          </cell>
          <cell r="I1866" t="str">
            <v>23</v>
          </cell>
          <cell r="J1866" t="str">
            <v xml:space="preserve"> </v>
          </cell>
          <cell r="K1866" t="str">
            <v>BATI</v>
          </cell>
          <cell r="L1866" t="str">
            <v>2014</v>
          </cell>
          <cell r="M1866">
            <v>0</v>
          </cell>
          <cell r="N1866">
            <v>0</v>
          </cell>
          <cell r="O1866">
            <v>478.4</v>
          </cell>
          <cell r="P1866">
            <v>478.4</v>
          </cell>
          <cell r="Q1866">
            <v>0</v>
          </cell>
          <cell r="R1866">
            <v>0</v>
          </cell>
          <cell r="S1866">
            <v>0</v>
          </cell>
          <cell r="T1866" t="str">
            <v>2018- -13AA007-020-2313-23- -BATI</v>
          </cell>
        </row>
        <row r="1867">
          <cell r="A1867" t="str">
            <v>21</v>
          </cell>
          <cell r="B1867" t="str">
            <v>D</v>
          </cell>
          <cell r="C1867" t="str">
            <v>R</v>
          </cell>
          <cell r="D1867" t="str">
            <v>I</v>
          </cell>
          <cell r="E1867" t="str">
            <v xml:space="preserve"> </v>
          </cell>
          <cell r="F1867" t="str">
            <v>13AA007</v>
          </cell>
          <cell r="G1867" t="str">
            <v>020</v>
          </cell>
          <cell r="H1867" t="str">
            <v>2313</v>
          </cell>
          <cell r="I1867" t="str">
            <v>23</v>
          </cell>
          <cell r="J1867" t="str">
            <v xml:space="preserve"> </v>
          </cell>
          <cell r="K1867" t="str">
            <v>BATI</v>
          </cell>
          <cell r="L1867" t="str">
            <v>2015</v>
          </cell>
          <cell r="M1867">
            <v>0</v>
          </cell>
          <cell r="N1867">
            <v>0</v>
          </cell>
          <cell r="O1867">
            <v>478.4</v>
          </cell>
          <cell r="P1867">
            <v>478.4</v>
          </cell>
          <cell r="Q1867">
            <v>0</v>
          </cell>
          <cell r="R1867">
            <v>0</v>
          </cell>
          <cell r="S1867">
            <v>0</v>
          </cell>
          <cell r="T1867" t="str">
            <v>2018- -13AA007-020-2313-23- -BATI</v>
          </cell>
        </row>
        <row r="1868">
          <cell r="A1868" t="str">
            <v>21</v>
          </cell>
          <cell r="B1868" t="str">
            <v>D</v>
          </cell>
          <cell r="C1868" t="str">
            <v>R</v>
          </cell>
          <cell r="D1868" t="str">
            <v>I</v>
          </cell>
          <cell r="E1868" t="str">
            <v xml:space="preserve"> </v>
          </cell>
          <cell r="F1868" t="str">
            <v>13AA007</v>
          </cell>
          <cell r="G1868" t="str">
            <v>820</v>
          </cell>
          <cell r="H1868" t="str">
            <v>2313</v>
          </cell>
          <cell r="I1868" t="str">
            <v>23</v>
          </cell>
          <cell r="J1868" t="str">
            <v xml:space="preserve"> </v>
          </cell>
          <cell r="K1868" t="str">
            <v>BATI</v>
          </cell>
          <cell r="L1868" t="str">
            <v>2014</v>
          </cell>
          <cell r="M1868">
            <v>0</v>
          </cell>
          <cell r="N1868">
            <v>0</v>
          </cell>
          <cell r="O1868">
            <v>6338.8</v>
          </cell>
          <cell r="P1868">
            <v>6338.8</v>
          </cell>
          <cell r="Q1868">
            <v>0</v>
          </cell>
          <cell r="R1868">
            <v>0</v>
          </cell>
          <cell r="S1868">
            <v>0</v>
          </cell>
          <cell r="T1868" t="str">
            <v>2018- -13AA007-820-2313-23- -BATI</v>
          </cell>
        </row>
        <row r="1869">
          <cell r="A1869" t="str">
            <v>21</v>
          </cell>
          <cell r="B1869" t="str">
            <v>D</v>
          </cell>
          <cell r="C1869" t="str">
            <v>R</v>
          </cell>
          <cell r="D1869" t="str">
            <v>I</v>
          </cell>
          <cell r="E1869" t="str">
            <v xml:space="preserve"> </v>
          </cell>
          <cell r="F1869" t="str">
            <v>13AA007</v>
          </cell>
          <cell r="G1869" t="str">
            <v>820</v>
          </cell>
          <cell r="H1869" t="str">
            <v>2313</v>
          </cell>
          <cell r="I1869" t="str">
            <v>23</v>
          </cell>
          <cell r="J1869" t="str">
            <v xml:space="preserve"> </v>
          </cell>
          <cell r="K1869" t="str">
            <v>BATI</v>
          </cell>
          <cell r="L1869" t="str">
            <v>2015</v>
          </cell>
          <cell r="M1869">
            <v>0</v>
          </cell>
          <cell r="N1869">
            <v>0</v>
          </cell>
          <cell r="O1869">
            <v>6338.8</v>
          </cell>
          <cell r="P1869">
            <v>6338.8</v>
          </cell>
          <cell r="Q1869">
            <v>0</v>
          </cell>
          <cell r="R1869">
            <v>0</v>
          </cell>
          <cell r="S1869">
            <v>0</v>
          </cell>
          <cell r="T1869" t="str">
            <v>2018- -13AA007-820-2313-23- -BATI</v>
          </cell>
        </row>
        <row r="1870">
          <cell r="A1870" t="str">
            <v>21</v>
          </cell>
          <cell r="B1870" t="str">
            <v>D</v>
          </cell>
          <cell r="C1870" t="str">
            <v>R</v>
          </cell>
          <cell r="D1870" t="str">
            <v>I</v>
          </cell>
          <cell r="E1870" t="str">
            <v xml:space="preserve"> </v>
          </cell>
          <cell r="F1870" t="str">
            <v>13AA010</v>
          </cell>
          <cell r="G1870" t="str">
            <v>020</v>
          </cell>
          <cell r="H1870" t="str">
            <v>2313</v>
          </cell>
          <cell r="I1870" t="str">
            <v>23</v>
          </cell>
          <cell r="J1870" t="str">
            <v xml:space="preserve"> </v>
          </cell>
          <cell r="K1870" t="str">
            <v>BATI</v>
          </cell>
          <cell r="L1870" t="str">
            <v>2014</v>
          </cell>
          <cell r="M1870">
            <v>0</v>
          </cell>
          <cell r="N1870">
            <v>0</v>
          </cell>
          <cell r="O1870">
            <v>7623.02</v>
          </cell>
          <cell r="P1870">
            <v>7623.02</v>
          </cell>
          <cell r="Q1870">
            <v>0</v>
          </cell>
          <cell r="R1870">
            <v>1622.97</v>
          </cell>
          <cell r="S1870">
            <v>0</v>
          </cell>
          <cell r="T1870" t="str">
            <v>2018- -13AA010-020-2313-23- -BATI</v>
          </cell>
        </row>
        <row r="1871">
          <cell r="A1871" t="str">
            <v>21</v>
          </cell>
          <cell r="B1871" t="str">
            <v>D</v>
          </cell>
          <cell r="C1871" t="str">
            <v>R</v>
          </cell>
          <cell r="D1871" t="str">
            <v>I</v>
          </cell>
          <cell r="E1871" t="str">
            <v xml:space="preserve"> </v>
          </cell>
          <cell r="F1871" t="str">
            <v>13AA010</v>
          </cell>
          <cell r="G1871" t="str">
            <v>213</v>
          </cell>
          <cell r="H1871" t="str">
            <v>2313</v>
          </cell>
          <cell r="I1871" t="str">
            <v>23</v>
          </cell>
          <cell r="J1871" t="str">
            <v xml:space="preserve"> </v>
          </cell>
          <cell r="K1871" t="str">
            <v>BATI</v>
          </cell>
          <cell r="L1871" t="str">
            <v>2014</v>
          </cell>
          <cell r="M1871">
            <v>0</v>
          </cell>
          <cell r="N1871">
            <v>0</v>
          </cell>
          <cell r="O1871">
            <v>7641.53</v>
          </cell>
          <cell r="P1871">
            <v>7641.53</v>
          </cell>
          <cell r="Q1871">
            <v>0</v>
          </cell>
          <cell r="R1871">
            <v>15079.98</v>
          </cell>
          <cell r="S1871">
            <v>0</v>
          </cell>
          <cell r="T1871" t="str">
            <v>2018- -13AA010-213-2313-23- -BATI</v>
          </cell>
        </row>
        <row r="1872">
          <cell r="A1872" t="str">
            <v>21</v>
          </cell>
          <cell r="B1872" t="str">
            <v>D</v>
          </cell>
          <cell r="C1872" t="str">
            <v>R</v>
          </cell>
          <cell r="D1872" t="str">
            <v>I</v>
          </cell>
          <cell r="E1872" t="str">
            <v xml:space="preserve"> </v>
          </cell>
          <cell r="F1872" t="str">
            <v>13AA011</v>
          </cell>
          <cell r="G1872" t="str">
            <v>020</v>
          </cell>
          <cell r="H1872" t="str">
            <v>2313</v>
          </cell>
          <cell r="I1872" t="str">
            <v>23</v>
          </cell>
          <cell r="J1872" t="str">
            <v xml:space="preserve"> </v>
          </cell>
          <cell r="K1872" t="str">
            <v>BATI</v>
          </cell>
          <cell r="L1872" t="str">
            <v>2014</v>
          </cell>
          <cell r="M1872">
            <v>0</v>
          </cell>
          <cell r="N1872">
            <v>0</v>
          </cell>
          <cell r="O1872">
            <v>4000</v>
          </cell>
          <cell r="P1872">
            <v>4000</v>
          </cell>
          <cell r="Q1872">
            <v>0</v>
          </cell>
          <cell r="R1872">
            <v>0</v>
          </cell>
          <cell r="S1872">
            <v>0</v>
          </cell>
          <cell r="T1872" t="str">
            <v>2018- -13AA011-020-2313-23- -BATI</v>
          </cell>
        </row>
        <row r="1873">
          <cell r="A1873" t="str">
            <v>21</v>
          </cell>
          <cell r="B1873" t="str">
            <v>D</v>
          </cell>
          <cell r="C1873" t="str">
            <v>R</v>
          </cell>
          <cell r="D1873" t="str">
            <v>I</v>
          </cell>
          <cell r="E1873" t="str">
            <v xml:space="preserve"> </v>
          </cell>
          <cell r="F1873" t="str">
            <v>13AA012</v>
          </cell>
          <cell r="G1873" t="str">
            <v>411</v>
          </cell>
          <cell r="H1873" t="str">
            <v>2313</v>
          </cell>
          <cell r="I1873" t="str">
            <v>23</v>
          </cell>
          <cell r="J1873" t="str">
            <v xml:space="preserve"> </v>
          </cell>
          <cell r="K1873" t="str">
            <v>BATI</v>
          </cell>
          <cell r="L1873" t="str">
            <v>2014</v>
          </cell>
          <cell r="M1873">
            <v>0</v>
          </cell>
          <cell r="N1873">
            <v>0</v>
          </cell>
          <cell r="O1873">
            <v>3391.65</v>
          </cell>
          <cell r="P1873">
            <v>3391.65</v>
          </cell>
          <cell r="Q1873">
            <v>0</v>
          </cell>
          <cell r="R1873">
            <v>3518.93</v>
          </cell>
          <cell r="S1873">
            <v>0</v>
          </cell>
          <cell r="T1873" t="str">
            <v>2018- -13AA012-411-2313-23- -BATI</v>
          </cell>
        </row>
        <row r="1874">
          <cell r="A1874" t="str">
            <v>21</v>
          </cell>
          <cell r="B1874" t="str">
            <v>D</v>
          </cell>
          <cell r="C1874" t="str">
            <v>R</v>
          </cell>
          <cell r="D1874" t="str">
            <v>I</v>
          </cell>
          <cell r="E1874" t="str">
            <v xml:space="preserve"> </v>
          </cell>
          <cell r="F1874" t="str">
            <v>13AA012</v>
          </cell>
          <cell r="G1874" t="str">
            <v>61</v>
          </cell>
          <cell r="H1874" t="str">
            <v>2313</v>
          </cell>
          <cell r="I1874" t="str">
            <v>23</v>
          </cell>
          <cell r="J1874" t="str">
            <v xml:space="preserve"> </v>
          </cell>
          <cell r="K1874" t="str">
            <v>BATI</v>
          </cell>
          <cell r="L1874" t="str">
            <v>2014</v>
          </cell>
          <cell r="M1874">
            <v>0</v>
          </cell>
          <cell r="N1874">
            <v>0</v>
          </cell>
          <cell r="O1874">
            <v>1085.5899999999999</v>
          </cell>
          <cell r="P1874">
            <v>1085.5899999999999</v>
          </cell>
          <cell r="Q1874">
            <v>0</v>
          </cell>
          <cell r="R1874">
            <v>0</v>
          </cell>
          <cell r="S1874">
            <v>0</v>
          </cell>
          <cell r="T1874" t="str">
            <v>2018- -13AA012-61-2313-23- -BATI</v>
          </cell>
        </row>
        <row r="1875">
          <cell r="A1875" t="str">
            <v>21</v>
          </cell>
          <cell r="B1875" t="str">
            <v>D</v>
          </cell>
          <cell r="C1875" t="str">
            <v>R</v>
          </cell>
          <cell r="D1875" t="str">
            <v>I</v>
          </cell>
          <cell r="E1875" t="str">
            <v xml:space="preserve"> </v>
          </cell>
          <cell r="F1875" t="str">
            <v>13AA012</v>
          </cell>
          <cell r="G1875" t="str">
            <v>61</v>
          </cell>
          <cell r="H1875" t="str">
            <v>2313</v>
          </cell>
          <cell r="I1875" t="str">
            <v>23</v>
          </cell>
          <cell r="J1875" t="str">
            <v xml:space="preserve"> </v>
          </cell>
          <cell r="K1875" t="str">
            <v>BATI</v>
          </cell>
          <cell r="L1875" t="str">
            <v>2015</v>
          </cell>
          <cell r="M1875">
            <v>0</v>
          </cell>
          <cell r="N1875">
            <v>0</v>
          </cell>
          <cell r="O1875">
            <v>1085.5899999999999</v>
          </cell>
          <cell r="P1875">
            <v>1085.5899999999999</v>
          </cell>
          <cell r="Q1875">
            <v>0</v>
          </cell>
          <cell r="R1875">
            <v>0</v>
          </cell>
          <cell r="S1875">
            <v>0</v>
          </cell>
          <cell r="T1875" t="str">
            <v>2018- -13AA012-61-2313-23- -BATI</v>
          </cell>
        </row>
        <row r="1876">
          <cell r="A1876" t="str">
            <v>21</v>
          </cell>
          <cell r="B1876" t="str">
            <v>D</v>
          </cell>
          <cell r="C1876" t="str">
            <v>R</v>
          </cell>
          <cell r="D1876" t="str">
            <v>I</v>
          </cell>
          <cell r="E1876" t="str">
            <v xml:space="preserve"> </v>
          </cell>
          <cell r="F1876" t="str">
            <v>13AA012</v>
          </cell>
          <cell r="G1876" t="str">
            <v>71</v>
          </cell>
          <cell r="H1876" t="str">
            <v>2313</v>
          </cell>
          <cell r="I1876" t="str">
            <v>23</v>
          </cell>
          <cell r="J1876" t="str">
            <v xml:space="preserve"> </v>
          </cell>
          <cell r="K1876" t="str">
            <v>BATI</v>
          </cell>
          <cell r="L1876" t="str">
            <v>2014</v>
          </cell>
          <cell r="M1876">
            <v>0</v>
          </cell>
          <cell r="N1876">
            <v>0</v>
          </cell>
          <cell r="O1876">
            <v>1872.31</v>
          </cell>
          <cell r="P1876">
            <v>1872.31</v>
          </cell>
          <cell r="Q1876">
            <v>0</v>
          </cell>
          <cell r="R1876">
            <v>0</v>
          </cell>
          <cell r="S1876">
            <v>0</v>
          </cell>
          <cell r="T1876" t="str">
            <v>2018- -13AA012-71-2313-23- -BATI</v>
          </cell>
        </row>
        <row r="1877">
          <cell r="A1877" t="str">
            <v>21</v>
          </cell>
          <cell r="B1877" t="str">
            <v>D</v>
          </cell>
          <cell r="C1877" t="str">
            <v>R</v>
          </cell>
          <cell r="D1877" t="str">
            <v>I</v>
          </cell>
          <cell r="E1877" t="str">
            <v xml:space="preserve"> </v>
          </cell>
          <cell r="F1877" t="str">
            <v>13AA012</v>
          </cell>
          <cell r="G1877" t="str">
            <v>71</v>
          </cell>
          <cell r="H1877" t="str">
            <v>2313</v>
          </cell>
          <cell r="I1877" t="str">
            <v>23</v>
          </cell>
          <cell r="J1877" t="str">
            <v xml:space="preserve"> </v>
          </cell>
          <cell r="K1877" t="str">
            <v>BATI</v>
          </cell>
          <cell r="L1877" t="str">
            <v>2015</v>
          </cell>
          <cell r="M1877">
            <v>0</v>
          </cell>
          <cell r="N1877">
            <v>0</v>
          </cell>
          <cell r="O1877">
            <v>1872.31</v>
          </cell>
          <cell r="P1877">
            <v>1872.31</v>
          </cell>
          <cell r="Q1877">
            <v>0</v>
          </cell>
          <cell r="R1877">
            <v>0</v>
          </cell>
          <cell r="S1877">
            <v>0</v>
          </cell>
          <cell r="T1877" t="str">
            <v>2018- -13AA012-71-2313-23- -BATI</v>
          </cell>
        </row>
        <row r="1878">
          <cell r="A1878" t="str">
            <v>21</v>
          </cell>
          <cell r="B1878" t="str">
            <v>D</v>
          </cell>
          <cell r="C1878" t="str">
            <v>R</v>
          </cell>
          <cell r="D1878" t="str">
            <v>I</v>
          </cell>
          <cell r="E1878" t="str">
            <v xml:space="preserve"> </v>
          </cell>
          <cell r="F1878" t="str">
            <v>13AA013</v>
          </cell>
          <cell r="G1878" t="str">
            <v>213</v>
          </cell>
          <cell r="H1878" t="str">
            <v>2313</v>
          </cell>
          <cell r="I1878" t="str">
            <v>23</v>
          </cell>
          <cell r="J1878" t="str">
            <v xml:space="preserve"> </v>
          </cell>
          <cell r="K1878" t="str">
            <v>BATI</v>
          </cell>
          <cell r="L1878" t="str">
            <v>2014</v>
          </cell>
          <cell r="M1878">
            <v>0</v>
          </cell>
          <cell r="N1878">
            <v>0</v>
          </cell>
          <cell r="O1878">
            <v>10453.17</v>
          </cell>
          <cell r="P1878">
            <v>10453.17</v>
          </cell>
          <cell r="Q1878">
            <v>0</v>
          </cell>
          <cell r="R1878">
            <v>3490.36</v>
          </cell>
          <cell r="S1878">
            <v>0</v>
          </cell>
          <cell r="T1878" t="str">
            <v>2018- -13AA013-213-2313-23- -BATI</v>
          </cell>
        </row>
        <row r="1879">
          <cell r="A1879" t="str">
            <v>21</v>
          </cell>
          <cell r="B1879" t="str">
            <v>D</v>
          </cell>
          <cell r="C1879" t="str">
            <v>R</v>
          </cell>
          <cell r="D1879" t="str">
            <v>I</v>
          </cell>
          <cell r="E1879" t="str">
            <v xml:space="preserve"> </v>
          </cell>
          <cell r="F1879" t="str">
            <v>13AC001</v>
          </cell>
          <cell r="G1879" t="str">
            <v>213</v>
          </cell>
          <cell r="H1879" t="str">
            <v>2313</v>
          </cell>
          <cell r="I1879" t="str">
            <v>23</v>
          </cell>
          <cell r="J1879" t="str">
            <v xml:space="preserve"> </v>
          </cell>
          <cell r="K1879" t="str">
            <v>BATI</v>
          </cell>
          <cell r="L1879" t="str">
            <v>2014</v>
          </cell>
          <cell r="M1879">
            <v>0</v>
          </cell>
          <cell r="N1879">
            <v>0</v>
          </cell>
          <cell r="O1879">
            <v>12000</v>
          </cell>
          <cell r="P1879">
            <v>12000</v>
          </cell>
          <cell r="Q1879">
            <v>0</v>
          </cell>
          <cell r="R1879">
            <v>12782.93</v>
          </cell>
          <cell r="S1879">
            <v>0</v>
          </cell>
          <cell r="T1879" t="str">
            <v>2018- -13AC001-213-2313-23- -BATI</v>
          </cell>
        </row>
        <row r="1880">
          <cell r="A1880" t="str">
            <v>21</v>
          </cell>
          <cell r="B1880" t="str">
            <v>D</v>
          </cell>
          <cell r="C1880" t="str">
            <v>R</v>
          </cell>
          <cell r="D1880" t="str">
            <v>I</v>
          </cell>
          <cell r="E1880" t="str">
            <v xml:space="preserve"> </v>
          </cell>
          <cell r="F1880" t="str">
            <v>13AC001</v>
          </cell>
          <cell r="G1880" t="str">
            <v>411</v>
          </cell>
          <cell r="H1880" t="str">
            <v>2313</v>
          </cell>
          <cell r="I1880" t="str">
            <v>23</v>
          </cell>
          <cell r="J1880" t="str">
            <v xml:space="preserve"> </v>
          </cell>
          <cell r="K1880" t="str">
            <v>BATI</v>
          </cell>
          <cell r="L1880" t="str">
            <v>2014</v>
          </cell>
          <cell r="M1880">
            <v>0</v>
          </cell>
          <cell r="N1880">
            <v>0</v>
          </cell>
          <cell r="O1880">
            <v>1800</v>
          </cell>
          <cell r="P1880">
            <v>1800</v>
          </cell>
          <cell r="Q1880">
            <v>0</v>
          </cell>
          <cell r="R1880">
            <v>1833.52</v>
          </cell>
          <cell r="S1880">
            <v>0</v>
          </cell>
          <cell r="T1880" t="str">
            <v>2018- -13AC001-411-2313-23- -BATI</v>
          </cell>
        </row>
        <row r="1881">
          <cell r="A1881" t="str">
            <v>21</v>
          </cell>
          <cell r="B1881" t="str">
            <v>D</v>
          </cell>
          <cell r="C1881" t="str">
            <v>R</v>
          </cell>
          <cell r="D1881" t="str">
            <v>I</v>
          </cell>
          <cell r="E1881" t="str">
            <v xml:space="preserve"> </v>
          </cell>
          <cell r="F1881" t="str">
            <v>13AC002</v>
          </cell>
          <cell r="G1881" t="str">
            <v>212</v>
          </cell>
          <cell r="H1881" t="str">
            <v>2313</v>
          </cell>
          <cell r="I1881" t="str">
            <v>23</v>
          </cell>
          <cell r="J1881" t="str">
            <v xml:space="preserve"> </v>
          </cell>
          <cell r="K1881" t="str">
            <v>BATI</v>
          </cell>
          <cell r="L1881" t="str">
            <v>2014</v>
          </cell>
          <cell r="M1881">
            <v>0</v>
          </cell>
          <cell r="N1881">
            <v>0</v>
          </cell>
          <cell r="O1881">
            <v>1900</v>
          </cell>
          <cell r="P1881">
            <v>1900</v>
          </cell>
          <cell r="Q1881">
            <v>0</v>
          </cell>
          <cell r="R1881">
            <v>2266.14</v>
          </cell>
          <cell r="S1881">
            <v>0</v>
          </cell>
          <cell r="T1881" t="str">
            <v>2018- -13AC002-212-2313-23- -BATI</v>
          </cell>
        </row>
        <row r="1882">
          <cell r="A1882" t="str">
            <v>21</v>
          </cell>
          <cell r="B1882" t="str">
            <v>D</v>
          </cell>
          <cell r="C1882" t="str">
            <v>R</v>
          </cell>
          <cell r="D1882" t="str">
            <v>I</v>
          </cell>
          <cell r="E1882" t="str">
            <v xml:space="preserve"> </v>
          </cell>
          <cell r="F1882" t="str">
            <v>13AC002</v>
          </cell>
          <cell r="G1882" t="str">
            <v>213</v>
          </cell>
          <cell r="H1882" t="str">
            <v>2313</v>
          </cell>
          <cell r="I1882" t="str">
            <v>23</v>
          </cell>
          <cell r="J1882" t="str">
            <v xml:space="preserve"> </v>
          </cell>
          <cell r="K1882" t="str">
            <v>BATI</v>
          </cell>
          <cell r="L1882" t="str">
            <v>2014</v>
          </cell>
          <cell r="M1882">
            <v>0</v>
          </cell>
          <cell r="N1882">
            <v>0</v>
          </cell>
          <cell r="O1882">
            <v>366.69</v>
          </cell>
          <cell r="P1882">
            <v>366.69</v>
          </cell>
          <cell r="Q1882">
            <v>0</v>
          </cell>
          <cell r="R1882">
            <v>167.44</v>
          </cell>
          <cell r="S1882">
            <v>0</v>
          </cell>
          <cell r="T1882" t="str">
            <v>2018- -13AC002-213-2313-23- -BATI</v>
          </cell>
        </row>
        <row r="1883">
          <cell r="A1883" t="str">
            <v>21</v>
          </cell>
          <cell r="B1883" t="str">
            <v>D</v>
          </cell>
          <cell r="C1883" t="str">
            <v>R</v>
          </cell>
          <cell r="D1883" t="str">
            <v>I</v>
          </cell>
          <cell r="E1883" t="str">
            <v xml:space="preserve"> </v>
          </cell>
          <cell r="F1883" t="str">
            <v>13AC002</v>
          </cell>
          <cell r="G1883" t="str">
            <v>213</v>
          </cell>
          <cell r="H1883" t="str">
            <v>2313</v>
          </cell>
          <cell r="I1883" t="str">
            <v>23</v>
          </cell>
          <cell r="J1883" t="str">
            <v xml:space="preserve"> </v>
          </cell>
          <cell r="K1883" t="str">
            <v>BATI</v>
          </cell>
          <cell r="L1883" t="str">
            <v>2015</v>
          </cell>
          <cell r="M1883">
            <v>0</v>
          </cell>
          <cell r="N1883">
            <v>0</v>
          </cell>
          <cell r="O1883">
            <v>200</v>
          </cell>
          <cell r="P1883">
            <v>200</v>
          </cell>
          <cell r="Q1883">
            <v>0</v>
          </cell>
          <cell r="R1883">
            <v>0</v>
          </cell>
          <cell r="S1883">
            <v>0</v>
          </cell>
          <cell r="T1883" t="str">
            <v>2018- -13AC002-213-2313-23- -BATI</v>
          </cell>
        </row>
        <row r="1884">
          <cell r="A1884" t="str">
            <v>21</v>
          </cell>
          <cell r="B1884" t="str">
            <v>D</v>
          </cell>
          <cell r="C1884" t="str">
            <v>R</v>
          </cell>
          <cell r="D1884" t="str">
            <v>I</v>
          </cell>
          <cell r="E1884" t="str">
            <v xml:space="preserve"> </v>
          </cell>
          <cell r="F1884" t="str">
            <v>13AC004</v>
          </cell>
          <cell r="G1884" t="str">
            <v>213</v>
          </cell>
          <cell r="H1884" t="str">
            <v>2313</v>
          </cell>
          <cell r="I1884" t="str">
            <v>23</v>
          </cell>
          <cell r="J1884" t="str">
            <v xml:space="preserve"> </v>
          </cell>
          <cell r="K1884" t="str">
            <v>BATI</v>
          </cell>
          <cell r="L1884" t="str">
            <v>2014</v>
          </cell>
          <cell r="M1884">
            <v>0</v>
          </cell>
          <cell r="N1884">
            <v>0</v>
          </cell>
          <cell r="O1884">
            <v>22666.77</v>
          </cell>
          <cell r="P1884">
            <v>22666.77</v>
          </cell>
          <cell r="Q1884">
            <v>0</v>
          </cell>
          <cell r="R1884">
            <v>13263.2</v>
          </cell>
          <cell r="S1884">
            <v>0</v>
          </cell>
          <cell r="T1884" t="str">
            <v>2018- -13AC004-213-2313-23- -BATI</v>
          </cell>
        </row>
        <row r="1885">
          <cell r="A1885" t="str">
            <v>21</v>
          </cell>
          <cell r="B1885" t="str">
            <v>D</v>
          </cell>
          <cell r="C1885" t="str">
            <v>R</v>
          </cell>
          <cell r="D1885" t="str">
            <v>I</v>
          </cell>
          <cell r="E1885" t="str">
            <v xml:space="preserve"> </v>
          </cell>
          <cell r="F1885" t="str">
            <v>13AC004</v>
          </cell>
          <cell r="G1885" t="str">
            <v>213</v>
          </cell>
          <cell r="H1885" t="str">
            <v>2313</v>
          </cell>
          <cell r="I1885" t="str">
            <v>23</v>
          </cell>
          <cell r="J1885" t="str">
            <v xml:space="preserve"> </v>
          </cell>
          <cell r="K1885" t="str">
            <v>BATI</v>
          </cell>
          <cell r="L1885" t="str">
            <v>2015</v>
          </cell>
          <cell r="M1885">
            <v>0</v>
          </cell>
          <cell r="N1885">
            <v>0</v>
          </cell>
          <cell r="O1885">
            <v>9500</v>
          </cell>
          <cell r="P1885">
            <v>9500</v>
          </cell>
          <cell r="Q1885">
            <v>0</v>
          </cell>
          <cell r="R1885">
            <v>7527.71</v>
          </cell>
          <cell r="S1885">
            <v>0</v>
          </cell>
          <cell r="T1885" t="str">
            <v>2018- -13AC004-213-2313-23- -BATI</v>
          </cell>
        </row>
        <row r="1886">
          <cell r="A1886" t="str">
            <v>21</v>
          </cell>
          <cell r="B1886" t="str">
            <v>D</v>
          </cell>
          <cell r="C1886" t="str">
            <v>R</v>
          </cell>
          <cell r="D1886" t="str">
            <v>I</v>
          </cell>
          <cell r="E1886" t="str">
            <v xml:space="preserve"> </v>
          </cell>
          <cell r="F1886" t="str">
            <v>13AC006</v>
          </cell>
          <cell r="G1886" t="str">
            <v>422</v>
          </cell>
          <cell r="H1886" t="str">
            <v>2313</v>
          </cell>
          <cell r="I1886" t="str">
            <v>23</v>
          </cell>
          <cell r="J1886" t="str">
            <v xml:space="preserve"> </v>
          </cell>
          <cell r="K1886" t="str">
            <v>BATI</v>
          </cell>
          <cell r="L1886" t="str">
            <v>2014</v>
          </cell>
          <cell r="M1886">
            <v>0</v>
          </cell>
          <cell r="N1886">
            <v>0</v>
          </cell>
          <cell r="O1886">
            <v>45075.5</v>
          </cell>
          <cell r="P1886">
            <v>45075.5</v>
          </cell>
          <cell r="Q1886">
            <v>0</v>
          </cell>
          <cell r="R1886">
            <v>34008.879999999997</v>
          </cell>
          <cell r="S1886">
            <v>0</v>
          </cell>
          <cell r="T1886" t="str">
            <v>2018- -13AC006-422-2313-23- -BATI</v>
          </cell>
        </row>
        <row r="1887">
          <cell r="A1887" t="str">
            <v>21</v>
          </cell>
          <cell r="B1887" t="str">
            <v>D</v>
          </cell>
          <cell r="C1887" t="str">
            <v>R</v>
          </cell>
          <cell r="D1887" t="str">
            <v>I</v>
          </cell>
          <cell r="E1887" t="str">
            <v xml:space="preserve"> </v>
          </cell>
          <cell r="F1887" t="str">
            <v>13AC007</v>
          </cell>
          <cell r="G1887" t="str">
            <v>212</v>
          </cell>
          <cell r="H1887" t="str">
            <v>2313</v>
          </cell>
          <cell r="I1887" t="str">
            <v>23</v>
          </cell>
          <cell r="J1887" t="str">
            <v xml:space="preserve"> </v>
          </cell>
          <cell r="K1887" t="str">
            <v>BATI</v>
          </cell>
          <cell r="L1887" t="str">
            <v>2014</v>
          </cell>
          <cell r="M1887">
            <v>0</v>
          </cell>
          <cell r="N1887">
            <v>0</v>
          </cell>
          <cell r="O1887">
            <v>31500</v>
          </cell>
          <cell r="P1887">
            <v>31500</v>
          </cell>
          <cell r="Q1887">
            <v>0</v>
          </cell>
          <cell r="R1887">
            <v>39699.839999999997</v>
          </cell>
          <cell r="S1887">
            <v>0</v>
          </cell>
          <cell r="T1887" t="str">
            <v>2018- -13AC007-212-2313-23- -BATI</v>
          </cell>
        </row>
        <row r="1888">
          <cell r="A1888" t="str">
            <v>21</v>
          </cell>
          <cell r="B1888" t="str">
            <v>D</v>
          </cell>
          <cell r="C1888" t="str">
            <v>R</v>
          </cell>
          <cell r="D1888" t="str">
            <v>I</v>
          </cell>
          <cell r="E1888" t="str">
            <v xml:space="preserve"> </v>
          </cell>
          <cell r="F1888" t="str">
            <v>13AC009</v>
          </cell>
          <cell r="G1888" t="str">
            <v>212</v>
          </cell>
          <cell r="H1888" t="str">
            <v>2313</v>
          </cell>
          <cell r="I1888" t="str">
            <v>23</v>
          </cell>
          <cell r="J1888" t="str">
            <v xml:space="preserve"> </v>
          </cell>
          <cell r="K1888" t="str">
            <v>BATI</v>
          </cell>
          <cell r="L1888" t="str">
            <v>2014</v>
          </cell>
          <cell r="M1888">
            <v>0</v>
          </cell>
          <cell r="N1888">
            <v>0</v>
          </cell>
          <cell r="O1888">
            <v>12000</v>
          </cell>
          <cell r="P1888">
            <v>12000</v>
          </cell>
          <cell r="Q1888">
            <v>0</v>
          </cell>
          <cell r="R1888">
            <v>16156.87</v>
          </cell>
          <cell r="S1888">
            <v>0</v>
          </cell>
          <cell r="T1888" t="str">
            <v>2018- -13AC009-212-2313-23- -BATI</v>
          </cell>
        </row>
        <row r="1889">
          <cell r="A1889" t="str">
            <v>21</v>
          </cell>
          <cell r="B1889" t="str">
            <v>D</v>
          </cell>
          <cell r="C1889" t="str">
            <v>R</v>
          </cell>
          <cell r="D1889" t="str">
            <v>I</v>
          </cell>
          <cell r="E1889" t="str">
            <v xml:space="preserve"> </v>
          </cell>
          <cell r="F1889" t="str">
            <v>13AC010</v>
          </cell>
          <cell r="G1889" t="str">
            <v>212</v>
          </cell>
          <cell r="H1889" t="str">
            <v>2313</v>
          </cell>
          <cell r="I1889" t="str">
            <v>23</v>
          </cell>
          <cell r="J1889" t="str">
            <v xml:space="preserve"> </v>
          </cell>
          <cell r="K1889" t="str">
            <v>BATI</v>
          </cell>
          <cell r="L1889" t="str">
            <v>2014</v>
          </cell>
          <cell r="M1889">
            <v>0</v>
          </cell>
          <cell r="N1889">
            <v>0</v>
          </cell>
          <cell r="O1889">
            <v>13500</v>
          </cell>
          <cell r="P1889">
            <v>13500</v>
          </cell>
          <cell r="Q1889">
            <v>0</v>
          </cell>
          <cell r="R1889">
            <v>14912.94</v>
          </cell>
          <cell r="S1889">
            <v>0</v>
          </cell>
          <cell r="T1889" t="str">
            <v>2018- -13AC010-212-2313-23- -BATI</v>
          </cell>
        </row>
        <row r="1890">
          <cell r="A1890" t="str">
            <v>21</v>
          </cell>
          <cell r="B1890" t="str">
            <v>D</v>
          </cell>
          <cell r="C1890" t="str">
            <v>R</v>
          </cell>
          <cell r="D1890" t="str">
            <v>I</v>
          </cell>
          <cell r="E1890" t="str">
            <v xml:space="preserve"> </v>
          </cell>
          <cell r="F1890" t="str">
            <v>13AC012</v>
          </cell>
          <cell r="G1890" t="str">
            <v>211</v>
          </cell>
          <cell r="H1890" t="str">
            <v>2313</v>
          </cell>
          <cell r="I1890" t="str">
            <v>23</v>
          </cell>
          <cell r="J1890" t="str">
            <v xml:space="preserve"> </v>
          </cell>
          <cell r="K1890" t="str">
            <v>BATI</v>
          </cell>
          <cell r="L1890" t="str">
            <v>2014</v>
          </cell>
          <cell r="M1890">
            <v>0</v>
          </cell>
          <cell r="N1890">
            <v>0</v>
          </cell>
          <cell r="O1890">
            <v>1028.51</v>
          </cell>
          <cell r="P1890">
            <v>1028.51</v>
          </cell>
          <cell r="Q1890">
            <v>0</v>
          </cell>
          <cell r="R1890">
            <v>0</v>
          </cell>
          <cell r="S1890">
            <v>0</v>
          </cell>
          <cell r="T1890" t="str">
            <v>2018- -13AC012-211-2313-23- -BATI</v>
          </cell>
        </row>
        <row r="1891">
          <cell r="A1891" t="str">
            <v>21</v>
          </cell>
          <cell r="B1891" t="str">
            <v>D</v>
          </cell>
          <cell r="C1891" t="str">
            <v>R</v>
          </cell>
          <cell r="D1891" t="str">
            <v>I</v>
          </cell>
          <cell r="E1891" t="str">
            <v xml:space="preserve"> </v>
          </cell>
          <cell r="F1891" t="str">
            <v>13AC012</v>
          </cell>
          <cell r="G1891" t="str">
            <v>211</v>
          </cell>
          <cell r="H1891" t="str">
            <v>2313</v>
          </cell>
          <cell r="I1891" t="str">
            <v>23</v>
          </cell>
          <cell r="J1891" t="str">
            <v xml:space="preserve"> </v>
          </cell>
          <cell r="K1891" t="str">
            <v>BATI</v>
          </cell>
          <cell r="L1891" t="str">
            <v>2015</v>
          </cell>
          <cell r="M1891">
            <v>0</v>
          </cell>
          <cell r="N1891">
            <v>0</v>
          </cell>
          <cell r="O1891">
            <v>1028.51</v>
          </cell>
          <cell r="P1891">
            <v>1028.51</v>
          </cell>
          <cell r="Q1891">
            <v>0</v>
          </cell>
          <cell r="R1891">
            <v>0</v>
          </cell>
          <cell r="S1891">
            <v>0</v>
          </cell>
          <cell r="T1891" t="str">
            <v>2018- -13AC012-211-2313-23- -BATI</v>
          </cell>
        </row>
        <row r="1892">
          <cell r="A1892" t="str">
            <v>21</v>
          </cell>
          <cell r="B1892" t="str">
            <v>D</v>
          </cell>
          <cell r="C1892" t="str">
            <v>R</v>
          </cell>
          <cell r="D1892" t="str">
            <v>I</v>
          </cell>
          <cell r="E1892" t="str">
            <v xml:space="preserve"> </v>
          </cell>
          <cell r="F1892" t="str">
            <v>13AC013</v>
          </cell>
          <cell r="G1892" t="str">
            <v>211</v>
          </cell>
          <cell r="H1892" t="str">
            <v>2313</v>
          </cell>
          <cell r="I1892" t="str">
            <v>23</v>
          </cell>
          <cell r="J1892" t="str">
            <v xml:space="preserve"> </v>
          </cell>
          <cell r="K1892" t="str">
            <v>BATI</v>
          </cell>
          <cell r="L1892" t="str">
            <v>2014</v>
          </cell>
          <cell r="M1892">
            <v>0</v>
          </cell>
          <cell r="N1892">
            <v>0</v>
          </cell>
          <cell r="O1892">
            <v>24078.52</v>
          </cell>
          <cell r="P1892">
            <v>24078.52</v>
          </cell>
          <cell r="Q1892">
            <v>0</v>
          </cell>
          <cell r="R1892">
            <v>24091.41</v>
          </cell>
          <cell r="S1892">
            <v>0</v>
          </cell>
          <cell r="T1892" t="str">
            <v>2018- -13AC013-211-2313-23- -BATI</v>
          </cell>
        </row>
        <row r="1893">
          <cell r="A1893" t="str">
            <v>21</v>
          </cell>
          <cell r="B1893" t="str">
            <v>D</v>
          </cell>
          <cell r="C1893" t="str">
            <v>R</v>
          </cell>
          <cell r="D1893" t="str">
            <v>I</v>
          </cell>
          <cell r="E1893" t="str">
            <v xml:space="preserve"> </v>
          </cell>
          <cell r="F1893" t="str">
            <v>13AD001</v>
          </cell>
          <cell r="G1893" t="str">
            <v>71</v>
          </cell>
          <cell r="H1893" t="str">
            <v>2313</v>
          </cell>
          <cell r="I1893" t="str">
            <v>23</v>
          </cell>
          <cell r="J1893" t="str">
            <v xml:space="preserve"> </v>
          </cell>
          <cell r="K1893" t="str">
            <v>BATI</v>
          </cell>
          <cell r="L1893" t="str">
            <v>2014</v>
          </cell>
          <cell r="M1893">
            <v>0</v>
          </cell>
          <cell r="N1893">
            <v>0</v>
          </cell>
          <cell r="O1893">
            <v>800</v>
          </cell>
          <cell r="P1893">
            <v>800</v>
          </cell>
          <cell r="Q1893">
            <v>0</v>
          </cell>
          <cell r="R1893">
            <v>1239.3399999999999</v>
          </cell>
          <cell r="S1893">
            <v>0</v>
          </cell>
          <cell r="T1893" t="str">
            <v>2018- -13AD001-71-2313-23- -BATI</v>
          </cell>
        </row>
        <row r="1894">
          <cell r="A1894" t="str">
            <v>21</v>
          </cell>
          <cell r="B1894" t="str">
            <v>D</v>
          </cell>
          <cell r="C1894" t="str">
            <v>R</v>
          </cell>
          <cell r="D1894" t="str">
            <v>I</v>
          </cell>
          <cell r="E1894" t="str">
            <v xml:space="preserve"> </v>
          </cell>
          <cell r="F1894" t="str">
            <v>13AD003</v>
          </cell>
          <cell r="G1894" t="str">
            <v>71</v>
          </cell>
          <cell r="H1894" t="str">
            <v>2313</v>
          </cell>
          <cell r="I1894" t="str">
            <v>23</v>
          </cell>
          <cell r="J1894" t="str">
            <v xml:space="preserve"> </v>
          </cell>
          <cell r="K1894" t="str">
            <v>BATI</v>
          </cell>
          <cell r="L1894" t="str">
            <v>2014</v>
          </cell>
          <cell r="M1894">
            <v>0</v>
          </cell>
          <cell r="N1894">
            <v>0</v>
          </cell>
          <cell r="O1894">
            <v>9000</v>
          </cell>
          <cell r="P1894">
            <v>9000</v>
          </cell>
          <cell r="Q1894">
            <v>0</v>
          </cell>
          <cell r="R1894">
            <v>8968.56</v>
          </cell>
          <cell r="S1894">
            <v>0</v>
          </cell>
          <cell r="T1894" t="str">
            <v>2018- -13AD003-71-2313-23- -BATI</v>
          </cell>
        </row>
        <row r="1895">
          <cell r="A1895" t="str">
            <v>21</v>
          </cell>
          <cell r="B1895" t="str">
            <v>D</v>
          </cell>
          <cell r="C1895" t="str">
            <v>R</v>
          </cell>
          <cell r="D1895" t="str">
            <v>I</v>
          </cell>
          <cell r="E1895" t="str">
            <v xml:space="preserve"> </v>
          </cell>
          <cell r="F1895" t="str">
            <v>13AD004</v>
          </cell>
          <cell r="G1895" t="str">
            <v>71</v>
          </cell>
          <cell r="H1895" t="str">
            <v>2313</v>
          </cell>
          <cell r="I1895" t="str">
            <v>23</v>
          </cell>
          <cell r="J1895" t="str">
            <v xml:space="preserve"> </v>
          </cell>
          <cell r="K1895" t="str">
            <v>BATI</v>
          </cell>
          <cell r="L1895" t="str">
            <v>2014</v>
          </cell>
          <cell r="M1895">
            <v>0</v>
          </cell>
          <cell r="N1895">
            <v>0</v>
          </cell>
          <cell r="O1895">
            <v>12482.72</v>
          </cell>
          <cell r="P1895">
            <v>12482.72</v>
          </cell>
          <cell r="Q1895">
            <v>0</v>
          </cell>
          <cell r="R1895">
            <v>8351.0400000000009</v>
          </cell>
          <cell r="S1895">
            <v>0</v>
          </cell>
          <cell r="T1895" t="str">
            <v>2018- -13AD004-71-2313-23- -BATI</v>
          </cell>
        </row>
        <row r="1896">
          <cell r="A1896" t="str">
            <v>21</v>
          </cell>
          <cell r="B1896" t="str">
            <v>D</v>
          </cell>
          <cell r="C1896" t="str">
            <v>R</v>
          </cell>
          <cell r="D1896" t="str">
            <v>I</v>
          </cell>
          <cell r="E1896" t="str">
            <v xml:space="preserve"> </v>
          </cell>
          <cell r="F1896" t="str">
            <v>13AD004</v>
          </cell>
          <cell r="G1896" t="str">
            <v>71</v>
          </cell>
          <cell r="H1896" t="str">
            <v>2313</v>
          </cell>
          <cell r="I1896" t="str">
            <v>23</v>
          </cell>
          <cell r="J1896" t="str">
            <v xml:space="preserve"> </v>
          </cell>
          <cell r="K1896" t="str">
            <v>BATI</v>
          </cell>
          <cell r="L1896" t="str">
            <v>2015</v>
          </cell>
          <cell r="M1896">
            <v>0</v>
          </cell>
          <cell r="N1896">
            <v>0</v>
          </cell>
          <cell r="O1896">
            <v>4250</v>
          </cell>
          <cell r="P1896">
            <v>4250</v>
          </cell>
          <cell r="Q1896">
            <v>0</v>
          </cell>
          <cell r="R1896">
            <v>0</v>
          </cell>
          <cell r="S1896">
            <v>0</v>
          </cell>
          <cell r="T1896" t="str">
            <v>2018- -13AD004-71-2313-23- -BATI</v>
          </cell>
        </row>
        <row r="1897">
          <cell r="A1897" t="str">
            <v>21</v>
          </cell>
          <cell r="B1897" t="str">
            <v>D</v>
          </cell>
          <cell r="C1897" t="str">
            <v>R</v>
          </cell>
          <cell r="D1897" t="str">
            <v>I</v>
          </cell>
          <cell r="E1897" t="str">
            <v xml:space="preserve"> </v>
          </cell>
          <cell r="F1897" t="str">
            <v>13AE001</v>
          </cell>
          <cell r="G1897" t="str">
            <v>411</v>
          </cell>
          <cell r="H1897" t="str">
            <v>2313</v>
          </cell>
          <cell r="I1897" t="str">
            <v>23</v>
          </cell>
          <cell r="J1897" t="str">
            <v xml:space="preserve"> </v>
          </cell>
          <cell r="K1897" t="str">
            <v>BATI</v>
          </cell>
          <cell r="L1897" t="str">
            <v>2014</v>
          </cell>
          <cell r="M1897">
            <v>0</v>
          </cell>
          <cell r="N1897">
            <v>0</v>
          </cell>
          <cell r="O1897">
            <v>14483.69</v>
          </cell>
          <cell r="P1897">
            <v>14483.69</v>
          </cell>
          <cell r="Q1897">
            <v>0</v>
          </cell>
          <cell r="R1897">
            <v>2249.02</v>
          </cell>
          <cell r="S1897">
            <v>0</v>
          </cell>
          <cell r="T1897" t="str">
            <v>2018- -13AE001-411-2313-23- -BATI</v>
          </cell>
        </row>
        <row r="1898">
          <cell r="A1898" t="str">
            <v>21</v>
          </cell>
          <cell r="B1898" t="str">
            <v>D</v>
          </cell>
          <cell r="C1898" t="str">
            <v>R</v>
          </cell>
          <cell r="D1898" t="str">
            <v>I</v>
          </cell>
          <cell r="E1898" t="str">
            <v xml:space="preserve"> </v>
          </cell>
          <cell r="F1898" t="str">
            <v>13AE001</v>
          </cell>
          <cell r="G1898" t="str">
            <v>411</v>
          </cell>
          <cell r="H1898" t="str">
            <v>2313</v>
          </cell>
          <cell r="I1898" t="str">
            <v>23</v>
          </cell>
          <cell r="J1898" t="str">
            <v xml:space="preserve"> </v>
          </cell>
          <cell r="K1898" t="str">
            <v>BATI</v>
          </cell>
          <cell r="L1898" t="str">
            <v>2015</v>
          </cell>
          <cell r="M1898">
            <v>0</v>
          </cell>
          <cell r="N1898">
            <v>0</v>
          </cell>
          <cell r="O1898">
            <v>2800</v>
          </cell>
          <cell r="P1898">
            <v>2800</v>
          </cell>
          <cell r="Q1898">
            <v>0</v>
          </cell>
          <cell r="R1898">
            <v>0</v>
          </cell>
          <cell r="S1898">
            <v>0</v>
          </cell>
          <cell r="T1898" t="str">
            <v>2018- -13AE001-411-2313-23- -BATI</v>
          </cell>
        </row>
        <row r="1899">
          <cell r="A1899" t="str">
            <v>21</v>
          </cell>
          <cell r="B1899" t="str">
            <v>D</v>
          </cell>
          <cell r="C1899" t="str">
            <v>R</v>
          </cell>
          <cell r="D1899" t="str">
            <v>I</v>
          </cell>
          <cell r="E1899" t="str">
            <v xml:space="preserve"> </v>
          </cell>
          <cell r="F1899" t="str">
            <v>13AE002</v>
          </cell>
          <cell r="G1899" t="str">
            <v>40</v>
          </cell>
          <cell r="H1899" t="str">
            <v>2313</v>
          </cell>
          <cell r="I1899" t="str">
            <v>23</v>
          </cell>
          <cell r="J1899" t="str">
            <v xml:space="preserve"> </v>
          </cell>
          <cell r="K1899" t="str">
            <v>BATI</v>
          </cell>
          <cell r="L1899" t="str">
            <v>2014</v>
          </cell>
          <cell r="M1899">
            <v>0</v>
          </cell>
          <cell r="N1899">
            <v>0</v>
          </cell>
          <cell r="O1899">
            <v>4485</v>
          </cell>
          <cell r="P1899">
            <v>4485</v>
          </cell>
          <cell r="Q1899">
            <v>0</v>
          </cell>
          <cell r="R1899">
            <v>0</v>
          </cell>
          <cell r="S1899">
            <v>0</v>
          </cell>
          <cell r="T1899" t="str">
            <v>2018- -13AE002-40-2313-23- -BATI</v>
          </cell>
        </row>
        <row r="1900">
          <cell r="A1900" t="str">
            <v>21</v>
          </cell>
          <cell r="B1900" t="str">
            <v>D</v>
          </cell>
          <cell r="C1900" t="str">
            <v>R</v>
          </cell>
          <cell r="D1900" t="str">
            <v>I</v>
          </cell>
          <cell r="E1900" t="str">
            <v xml:space="preserve"> </v>
          </cell>
          <cell r="F1900" t="str">
            <v>13AE002</v>
          </cell>
          <cell r="G1900" t="str">
            <v>40</v>
          </cell>
          <cell r="H1900" t="str">
            <v>2313</v>
          </cell>
          <cell r="I1900" t="str">
            <v>23</v>
          </cell>
          <cell r="J1900" t="str">
            <v xml:space="preserve"> </v>
          </cell>
          <cell r="K1900" t="str">
            <v>BATI</v>
          </cell>
          <cell r="L1900" t="str">
            <v>2015</v>
          </cell>
          <cell r="M1900">
            <v>0</v>
          </cell>
          <cell r="N1900">
            <v>0</v>
          </cell>
          <cell r="O1900">
            <v>4485</v>
          </cell>
          <cell r="P1900">
            <v>4485</v>
          </cell>
          <cell r="Q1900">
            <v>0</v>
          </cell>
          <cell r="R1900">
            <v>4500</v>
          </cell>
          <cell r="S1900">
            <v>0</v>
          </cell>
          <cell r="T1900" t="str">
            <v>2018- -13AE002-40-2313-23- -BATI</v>
          </cell>
        </row>
        <row r="1901">
          <cell r="A1901" t="str">
            <v>21</v>
          </cell>
          <cell r="B1901" t="str">
            <v>D</v>
          </cell>
          <cell r="C1901" t="str">
            <v>R</v>
          </cell>
          <cell r="D1901" t="str">
            <v>I</v>
          </cell>
          <cell r="E1901" t="str">
            <v xml:space="preserve"> </v>
          </cell>
          <cell r="F1901" t="str">
            <v>13AE004</v>
          </cell>
          <cell r="G1901" t="str">
            <v>411</v>
          </cell>
          <cell r="H1901" t="str">
            <v>2318</v>
          </cell>
          <cell r="I1901" t="str">
            <v>23</v>
          </cell>
          <cell r="J1901" t="str">
            <v xml:space="preserve"> </v>
          </cell>
          <cell r="K1901" t="str">
            <v>BATI</v>
          </cell>
          <cell r="L1901" t="str">
            <v>2014</v>
          </cell>
          <cell r="M1901">
            <v>0</v>
          </cell>
          <cell r="N1901">
            <v>0</v>
          </cell>
          <cell r="O1901">
            <v>10800</v>
          </cell>
          <cell r="P1901">
            <v>10800</v>
          </cell>
          <cell r="Q1901">
            <v>0</v>
          </cell>
          <cell r="R1901">
            <v>10864.75</v>
          </cell>
          <cell r="S1901">
            <v>0</v>
          </cell>
          <cell r="T1901" t="str">
            <v>2018- -13AE004-411-2318-23- -BATI</v>
          </cell>
        </row>
        <row r="1902">
          <cell r="A1902" t="str">
            <v>21</v>
          </cell>
          <cell r="B1902" t="str">
            <v>D</v>
          </cell>
          <cell r="C1902" t="str">
            <v>R</v>
          </cell>
          <cell r="D1902" t="str">
            <v>I</v>
          </cell>
          <cell r="E1902" t="str">
            <v xml:space="preserve"> </v>
          </cell>
          <cell r="F1902" t="str">
            <v>13AE007</v>
          </cell>
          <cell r="G1902" t="str">
            <v>412</v>
          </cell>
          <cell r="H1902" t="str">
            <v>2313</v>
          </cell>
          <cell r="I1902" t="str">
            <v>23</v>
          </cell>
          <cell r="J1902" t="str">
            <v xml:space="preserve"> </v>
          </cell>
          <cell r="K1902" t="str">
            <v>BATI</v>
          </cell>
          <cell r="L1902" t="str">
            <v>2014</v>
          </cell>
          <cell r="M1902">
            <v>0</v>
          </cell>
          <cell r="N1902">
            <v>0</v>
          </cell>
          <cell r="O1902">
            <v>2100</v>
          </cell>
          <cell r="P1902">
            <v>2100</v>
          </cell>
          <cell r="Q1902">
            <v>0</v>
          </cell>
          <cell r="R1902">
            <v>0</v>
          </cell>
          <cell r="S1902">
            <v>0</v>
          </cell>
          <cell r="T1902" t="str">
            <v>2018- -13AE007-412-2313-23- -BATI</v>
          </cell>
        </row>
        <row r="1903">
          <cell r="A1903" t="str">
            <v>21</v>
          </cell>
          <cell r="B1903" t="str">
            <v>D</v>
          </cell>
          <cell r="C1903" t="str">
            <v>R</v>
          </cell>
          <cell r="D1903" t="str">
            <v>I</v>
          </cell>
          <cell r="E1903" t="str">
            <v xml:space="preserve"> </v>
          </cell>
          <cell r="F1903" t="str">
            <v>13AE007</v>
          </cell>
          <cell r="G1903" t="str">
            <v>412</v>
          </cell>
          <cell r="H1903" t="str">
            <v>2313</v>
          </cell>
          <cell r="I1903" t="str">
            <v>23</v>
          </cell>
          <cell r="J1903" t="str">
            <v xml:space="preserve"> </v>
          </cell>
          <cell r="K1903" t="str">
            <v>BATI</v>
          </cell>
          <cell r="L1903" t="str">
            <v>2015</v>
          </cell>
          <cell r="M1903">
            <v>0</v>
          </cell>
          <cell r="N1903">
            <v>0</v>
          </cell>
          <cell r="O1903">
            <v>2100</v>
          </cell>
          <cell r="P1903">
            <v>2100</v>
          </cell>
          <cell r="Q1903">
            <v>0</v>
          </cell>
          <cell r="R1903">
            <v>0</v>
          </cell>
          <cell r="S1903">
            <v>0</v>
          </cell>
          <cell r="T1903" t="str">
            <v>2018- -13AE007-412-2313-23- -BATI</v>
          </cell>
        </row>
        <row r="1904">
          <cell r="A1904" t="str">
            <v>21</v>
          </cell>
          <cell r="B1904" t="str">
            <v>D</v>
          </cell>
          <cell r="C1904" t="str">
            <v>R</v>
          </cell>
          <cell r="D1904" t="str">
            <v>I</v>
          </cell>
          <cell r="E1904" t="str">
            <v xml:space="preserve"> </v>
          </cell>
          <cell r="F1904" t="str">
            <v>13AE007</v>
          </cell>
          <cell r="G1904" t="str">
            <v>412</v>
          </cell>
          <cell r="H1904" t="str">
            <v>2313</v>
          </cell>
          <cell r="I1904" t="str">
            <v>23</v>
          </cell>
          <cell r="J1904" t="str">
            <v xml:space="preserve"> </v>
          </cell>
          <cell r="K1904" t="str">
            <v>BATI</v>
          </cell>
          <cell r="L1904" t="str">
            <v>2016</v>
          </cell>
          <cell r="M1904">
            <v>0</v>
          </cell>
          <cell r="N1904">
            <v>0</v>
          </cell>
          <cell r="O1904">
            <v>2100</v>
          </cell>
          <cell r="P1904">
            <v>2100</v>
          </cell>
          <cell r="Q1904">
            <v>0</v>
          </cell>
          <cell r="R1904">
            <v>0</v>
          </cell>
          <cell r="S1904">
            <v>0</v>
          </cell>
          <cell r="T1904" t="str">
            <v>2018- -13AE007-412-2313-23- -BATI</v>
          </cell>
        </row>
        <row r="1905">
          <cell r="A1905" t="str">
            <v>21</v>
          </cell>
          <cell r="B1905" t="str">
            <v>D</v>
          </cell>
          <cell r="C1905" t="str">
            <v>R</v>
          </cell>
          <cell r="D1905" t="str">
            <v>I</v>
          </cell>
          <cell r="E1905" t="str">
            <v xml:space="preserve"> </v>
          </cell>
          <cell r="F1905" t="str">
            <v>13AE009</v>
          </cell>
          <cell r="G1905" t="str">
            <v>412</v>
          </cell>
          <cell r="H1905" t="str">
            <v>2313</v>
          </cell>
          <cell r="I1905" t="str">
            <v>23</v>
          </cell>
          <cell r="J1905" t="str">
            <v xml:space="preserve"> </v>
          </cell>
          <cell r="K1905" t="str">
            <v>BATI</v>
          </cell>
          <cell r="L1905" t="str">
            <v>2014</v>
          </cell>
          <cell r="M1905">
            <v>0</v>
          </cell>
          <cell r="N1905">
            <v>0</v>
          </cell>
          <cell r="O1905">
            <v>843.87</v>
          </cell>
          <cell r="P1905">
            <v>843.87</v>
          </cell>
          <cell r="Q1905">
            <v>0</v>
          </cell>
          <cell r="R1905">
            <v>843.9</v>
          </cell>
          <cell r="S1905">
            <v>0</v>
          </cell>
          <cell r="T1905" t="str">
            <v>2018- -13AE009-412-2313-23- -BATI</v>
          </cell>
        </row>
        <row r="1906">
          <cell r="A1906" t="str">
            <v>21</v>
          </cell>
          <cell r="B1906" t="str">
            <v>D</v>
          </cell>
          <cell r="C1906" t="str">
            <v>R</v>
          </cell>
          <cell r="D1906" t="str">
            <v>I</v>
          </cell>
          <cell r="E1906" t="str">
            <v xml:space="preserve"> </v>
          </cell>
          <cell r="F1906" t="str">
            <v>13AF001</v>
          </cell>
          <cell r="G1906" t="str">
            <v>311</v>
          </cell>
          <cell r="H1906" t="str">
            <v>2313</v>
          </cell>
          <cell r="I1906" t="str">
            <v>23</v>
          </cell>
          <cell r="J1906" t="str">
            <v xml:space="preserve"> </v>
          </cell>
          <cell r="K1906" t="str">
            <v>BATI</v>
          </cell>
          <cell r="L1906" t="str">
            <v>2014</v>
          </cell>
          <cell r="M1906">
            <v>0</v>
          </cell>
          <cell r="N1906">
            <v>0</v>
          </cell>
          <cell r="O1906">
            <v>40467.22</v>
          </cell>
          <cell r="P1906">
            <v>40467.22</v>
          </cell>
          <cell r="Q1906">
            <v>0</v>
          </cell>
          <cell r="R1906">
            <v>11922.74</v>
          </cell>
          <cell r="S1906">
            <v>0</v>
          </cell>
          <cell r="T1906" t="str">
            <v>2018- -13AF001-311-2313-23- -BATI</v>
          </cell>
        </row>
        <row r="1907">
          <cell r="A1907" t="str">
            <v>21</v>
          </cell>
          <cell r="B1907" t="str">
            <v>D</v>
          </cell>
          <cell r="C1907" t="str">
            <v>R</v>
          </cell>
          <cell r="D1907" t="str">
            <v>I</v>
          </cell>
          <cell r="E1907" t="str">
            <v xml:space="preserve"> </v>
          </cell>
          <cell r="F1907" t="str">
            <v>13AF001</v>
          </cell>
          <cell r="G1907" t="str">
            <v>311</v>
          </cell>
          <cell r="H1907" t="str">
            <v>2313</v>
          </cell>
          <cell r="I1907" t="str">
            <v>23</v>
          </cell>
          <cell r="J1907" t="str">
            <v xml:space="preserve"> </v>
          </cell>
          <cell r="K1907" t="str">
            <v>BATI</v>
          </cell>
          <cell r="L1907" t="str">
            <v>2015</v>
          </cell>
          <cell r="M1907">
            <v>0</v>
          </cell>
          <cell r="N1907">
            <v>0</v>
          </cell>
          <cell r="O1907">
            <v>28755.07</v>
          </cell>
          <cell r="P1907">
            <v>28755.07</v>
          </cell>
          <cell r="Q1907">
            <v>0</v>
          </cell>
          <cell r="R1907">
            <v>14434.27</v>
          </cell>
          <cell r="S1907">
            <v>0</v>
          </cell>
          <cell r="T1907" t="str">
            <v>2018- -13AF001-311-2313-23- -BATI</v>
          </cell>
        </row>
        <row r="1908">
          <cell r="A1908" t="str">
            <v>21</v>
          </cell>
          <cell r="B1908" t="str">
            <v>D</v>
          </cell>
          <cell r="C1908" t="str">
            <v>R</v>
          </cell>
          <cell r="D1908" t="str">
            <v>I</v>
          </cell>
          <cell r="E1908" t="str">
            <v xml:space="preserve"> </v>
          </cell>
          <cell r="F1908" t="str">
            <v>13AF001</v>
          </cell>
          <cell r="G1908" t="str">
            <v>311</v>
          </cell>
          <cell r="H1908" t="str">
            <v>2313</v>
          </cell>
          <cell r="I1908" t="str">
            <v>23</v>
          </cell>
          <cell r="J1908" t="str">
            <v xml:space="preserve"> </v>
          </cell>
          <cell r="K1908" t="str">
            <v>BATI</v>
          </cell>
          <cell r="L1908" t="str">
            <v>2016</v>
          </cell>
          <cell r="M1908">
            <v>0</v>
          </cell>
          <cell r="N1908">
            <v>0</v>
          </cell>
          <cell r="O1908">
            <v>1903.2</v>
          </cell>
          <cell r="P1908">
            <v>1903.2</v>
          </cell>
          <cell r="Q1908">
            <v>0</v>
          </cell>
          <cell r="R1908">
            <v>2173.5100000000002</v>
          </cell>
          <cell r="S1908">
            <v>0</v>
          </cell>
          <cell r="T1908" t="str">
            <v>2018- -13AF001-311-2313-23- -BATI</v>
          </cell>
        </row>
        <row r="1909">
          <cell r="A1909" t="str">
            <v>21</v>
          </cell>
          <cell r="B1909" t="str">
            <v>D</v>
          </cell>
          <cell r="C1909" t="str">
            <v>R</v>
          </cell>
          <cell r="D1909" t="str">
            <v>I</v>
          </cell>
          <cell r="E1909" t="str">
            <v xml:space="preserve"> </v>
          </cell>
          <cell r="F1909" t="str">
            <v>13AF002</v>
          </cell>
          <cell r="G1909" t="str">
            <v>324</v>
          </cell>
          <cell r="H1909" t="str">
            <v>2313</v>
          </cell>
          <cell r="I1909" t="str">
            <v>23</v>
          </cell>
          <cell r="J1909" t="str">
            <v xml:space="preserve"> </v>
          </cell>
          <cell r="K1909" t="str">
            <v>BATI</v>
          </cell>
          <cell r="L1909" t="str">
            <v>2014</v>
          </cell>
          <cell r="M1909">
            <v>0</v>
          </cell>
          <cell r="N1909">
            <v>0</v>
          </cell>
          <cell r="O1909">
            <v>144827.48000000001</v>
          </cell>
          <cell r="P1909">
            <v>144827.48000000001</v>
          </cell>
          <cell r="Q1909">
            <v>0</v>
          </cell>
          <cell r="R1909">
            <v>131838.76</v>
          </cell>
          <cell r="S1909">
            <v>0</v>
          </cell>
          <cell r="T1909" t="str">
            <v>2018- -13AF002-324-2313-23- -BATI</v>
          </cell>
        </row>
        <row r="1910">
          <cell r="A1910" t="str">
            <v>21</v>
          </cell>
          <cell r="B1910" t="str">
            <v>D</v>
          </cell>
          <cell r="C1910" t="str">
            <v>R</v>
          </cell>
          <cell r="D1910" t="str">
            <v>I</v>
          </cell>
          <cell r="E1910" t="str">
            <v xml:space="preserve"> </v>
          </cell>
          <cell r="F1910" t="str">
            <v>13AF002</v>
          </cell>
          <cell r="G1910" t="str">
            <v>324</v>
          </cell>
          <cell r="H1910" t="str">
            <v>2313</v>
          </cell>
          <cell r="I1910" t="str">
            <v>23</v>
          </cell>
          <cell r="J1910" t="str">
            <v xml:space="preserve"> </v>
          </cell>
          <cell r="K1910" t="str">
            <v>BATI</v>
          </cell>
          <cell r="L1910" t="str">
            <v>2015</v>
          </cell>
          <cell r="M1910">
            <v>0</v>
          </cell>
          <cell r="N1910">
            <v>0</v>
          </cell>
          <cell r="O1910">
            <v>14858.64</v>
          </cell>
          <cell r="P1910">
            <v>14858.64</v>
          </cell>
          <cell r="Q1910">
            <v>0</v>
          </cell>
          <cell r="R1910">
            <v>5099.78</v>
          </cell>
          <cell r="S1910">
            <v>0</v>
          </cell>
          <cell r="T1910" t="str">
            <v>2018- -13AF002-324-2313-23- -BATI</v>
          </cell>
        </row>
        <row r="1911">
          <cell r="A1911" t="str">
            <v>21</v>
          </cell>
          <cell r="B1911" t="str">
            <v>D</v>
          </cell>
          <cell r="C1911" t="str">
            <v>R</v>
          </cell>
          <cell r="D1911" t="str">
            <v>I</v>
          </cell>
          <cell r="E1911" t="str">
            <v xml:space="preserve"> </v>
          </cell>
          <cell r="F1911" t="str">
            <v>13AF004</v>
          </cell>
          <cell r="G1911" t="str">
            <v>322</v>
          </cell>
          <cell r="H1911" t="str">
            <v>2313</v>
          </cell>
          <cell r="I1911" t="str">
            <v>23</v>
          </cell>
          <cell r="J1911" t="str">
            <v xml:space="preserve"> </v>
          </cell>
          <cell r="K1911" t="str">
            <v>BATI</v>
          </cell>
          <cell r="L1911" t="str">
            <v>2014</v>
          </cell>
          <cell r="M1911">
            <v>0</v>
          </cell>
          <cell r="N1911">
            <v>0</v>
          </cell>
          <cell r="O1911">
            <v>9474.31</v>
          </cell>
          <cell r="P1911">
            <v>9474.31</v>
          </cell>
          <cell r="Q1911">
            <v>0</v>
          </cell>
          <cell r="R1911">
            <v>0</v>
          </cell>
          <cell r="S1911">
            <v>0</v>
          </cell>
          <cell r="T1911" t="str">
            <v>2018- -13AF004-322-2313-23- -BATI</v>
          </cell>
        </row>
        <row r="1912">
          <cell r="A1912" t="str">
            <v>21</v>
          </cell>
          <cell r="B1912" t="str">
            <v>D</v>
          </cell>
          <cell r="C1912" t="str">
            <v>R</v>
          </cell>
          <cell r="D1912" t="str">
            <v>I</v>
          </cell>
          <cell r="E1912" t="str">
            <v xml:space="preserve"> </v>
          </cell>
          <cell r="F1912" t="str">
            <v>13AF004</v>
          </cell>
          <cell r="G1912" t="str">
            <v>322</v>
          </cell>
          <cell r="H1912" t="str">
            <v>2313</v>
          </cell>
          <cell r="I1912" t="str">
            <v>23</v>
          </cell>
          <cell r="J1912" t="str">
            <v xml:space="preserve"> </v>
          </cell>
          <cell r="K1912" t="str">
            <v>BATI</v>
          </cell>
          <cell r="L1912" t="str">
            <v>2015</v>
          </cell>
          <cell r="M1912">
            <v>0</v>
          </cell>
          <cell r="N1912">
            <v>0</v>
          </cell>
          <cell r="O1912">
            <v>9474.31</v>
          </cell>
          <cell r="P1912">
            <v>9474.31</v>
          </cell>
          <cell r="Q1912">
            <v>0</v>
          </cell>
          <cell r="R1912">
            <v>0</v>
          </cell>
          <cell r="S1912">
            <v>0</v>
          </cell>
          <cell r="T1912" t="str">
            <v>2018- -13AF004-322-2313-23- -BATI</v>
          </cell>
        </row>
        <row r="1913">
          <cell r="A1913" t="str">
            <v>21</v>
          </cell>
          <cell r="B1913" t="str">
            <v>D</v>
          </cell>
          <cell r="C1913" t="str">
            <v>R</v>
          </cell>
          <cell r="D1913" t="str">
            <v>I</v>
          </cell>
          <cell r="E1913" t="str">
            <v xml:space="preserve"> </v>
          </cell>
          <cell r="F1913" t="str">
            <v>13AH002</v>
          </cell>
          <cell r="G1913" t="str">
            <v>64</v>
          </cell>
          <cell r="H1913" t="str">
            <v>2313</v>
          </cell>
          <cell r="I1913" t="str">
            <v>23</v>
          </cell>
          <cell r="J1913" t="str">
            <v xml:space="preserve"> </v>
          </cell>
          <cell r="K1913" t="str">
            <v>BATI</v>
          </cell>
          <cell r="L1913" t="str">
            <v>2014</v>
          </cell>
          <cell r="M1913">
            <v>0</v>
          </cell>
          <cell r="N1913">
            <v>0</v>
          </cell>
          <cell r="O1913">
            <v>3098.84</v>
          </cell>
          <cell r="P1913">
            <v>3098.84</v>
          </cell>
          <cell r="Q1913">
            <v>0</v>
          </cell>
          <cell r="R1913">
            <v>1392</v>
          </cell>
          <cell r="S1913">
            <v>0</v>
          </cell>
          <cell r="T1913" t="str">
            <v>2018- -13AH002-64-2313-23- -BATI</v>
          </cell>
        </row>
        <row r="1914">
          <cell r="A1914" t="str">
            <v>21</v>
          </cell>
          <cell r="B1914" t="str">
            <v>D</v>
          </cell>
          <cell r="C1914" t="str">
            <v>R</v>
          </cell>
          <cell r="D1914" t="str">
            <v>I</v>
          </cell>
          <cell r="E1914" t="str">
            <v xml:space="preserve"> </v>
          </cell>
          <cell r="F1914" t="str">
            <v>13AH002</v>
          </cell>
          <cell r="G1914" t="str">
            <v>64</v>
          </cell>
          <cell r="H1914" t="str">
            <v>2313</v>
          </cell>
          <cell r="I1914" t="str">
            <v>23</v>
          </cell>
          <cell r="J1914" t="str">
            <v xml:space="preserve"> </v>
          </cell>
          <cell r="K1914" t="str">
            <v>BATI</v>
          </cell>
          <cell r="L1914" t="str">
            <v>2015</v>
          </cell>
          <cell r="M1914">
            <v>0</v>
          </cell>
          <cell r="N1914">
            <v>0</v>
          </cell>
          <cell r="O1914">
            <v>3098.84</v>
          </cell>
          <cell r="P1914">
            <v>3098.84</v>
          </cell>
          <cell r="Q1914">
            <v>0</v>
          </cell>
          <cell r="R1914">
            <v>0</v>
          </cell>
          <cell r="S1914">
            <v>0</v>
          </cell>
          <cell r="T1914" t="str">
            <v>2018- -13AH002-64-2313-23- -BATI</v>
          </cell>
        </row>
        <row r="1915">
          <cell r="A1915" t="str">
            <v>21</v>
          </cell>
          <cell r="B1915" t="str">
            <v>D</v>
          </cell>
          <cell r="C1915" t="str">
            <v>R</v>
          </cell>
          <cell r="D1915" t="str">
            <v>I</v>
          </cell>
          <cell r="E1915" t="str">
            <v xml:space="preserve"> </v>
          </cell>
          <cell r="F1915" t="str">
            <v>13AH003</v>
          </cell>
          <cell r="G1915" t="str">
            <v>64</v>
          </cell>
          <cell r="H1915" t="str">
            <v>2313</v>
          </cell>
          <cell r="I1915" t="str">
            <v>23</v>
          </cell>
          <cell r="J1915" t="str">
            <v xml:space="preserve"> </v>
          </cell>
          <cell r="K1915" t="str">
            <v>BATI</v>
          </cell>
          <cell r="L1915" t="str">
            <v>2014</v>
          </cell>
          <cell r="M1915">
            <v>0</v>
          </cell>
          <cell r="N1915">
            <v>0</v>
          </cell>
          <cell r="O1915">
            <v>10058.959999999999</v>
          </cell>
          <cell r="P1915">
            <v>10058.959999999999</v>
          </cell>
          <cell r="Q1915">
            <v>0</v>
          </cell>
          <cell r="R1915">
            <v>15224.14</v>
          </cell>
          <cell r="S1915">
            <v>0</v>
          </cell>
          <cell r="T1915" t="str">
            <v>2018- -13AH003-64-2313-23- -BATI</v>
          </cell>
        </row>
        <row r="1916">
          <cell r="A1916" t="str">
            <v>21</v>
          </cell>
          <cell r="B1916" t="str">
            <v>D</v>
          </cell>
          <cell r="C1916" t="str">
            <v>R</v>
          </cell>
          <cell r="D1916" t="str">
            <v>I</v>
          </cell>
          <cell r="E1916" t="str">
            <v xml:space="preserve"> </v>
          </cell>
          <cell r="F1916" t="str">
            <v>13AI001</v>
          </cell>
          <cell r="G1916" t="str">
            <v>211</v>
          </cell>
          <cell r="H1916" t="str">
            <v>2313</v>
          </cell>
          <cell r="I1916" t="str">
            <v>23</v>
          </cell>
          <cell r="J1916" t="str">
            <v xml:space="preserve"> </v>
          </cell>
          <cell r="K1916" t="str">
            <v>BATI</v>
          </cell>
          <cell r="L1916" t="str">
            <v>2014</v>
          </cell>
          <cell r="M1916">
            <v>0</v>
          </cell>
          <cell r="N1916">
            <v>0</v>
          </cell>
          <cell r="O1916">
            <v>3500</v>
          </cell>
          <cell r="P1916">
            <v>3500</v>
          </cell>
          <cell r="Q1916">
            <v>0</v>
          </cell>
          <cell r="R1916">
            <v>6713.56</v>
          </cell>
          <cell r="S1916">
            <v>0</v>
          </cell>
          <cell r="T1916" t="str">
            <v>2018- -13AI001-211-2313-23- -BATI</v>
          </cell>
        </row>
        <row r="1917">
          <cell r="A1917" t="str">
            <v>21</v>
          </cell>
          <cell r="B1917" t="str">
            <v>D</v>
          </cell>
          <cell r="C1917" t="str">
            <v>R</v>
          </cell>
          <cell r="D1917" t="str">
            <v>I</v>
          </cell>
          <cell r="E1917" t="str">
            <v xml:space="preserve"> </v>
          </cell>
          <cell r="F1917" t="str">
            <v>13AI001</v>
          </cell>
          <cell r="G1917" t="str">
            <v>212</v>
          </cell>
          <cell r="H1917" t="str">
            <v>2313</v>
          </cell>
          <cell r="I1917" t="str">
            <v>23</v>
          </cell>
          <cell r="J1917" t="str">
            <v xml:space="preserve"> </v>
          </cell>
          <cell r="K1917" t="str">
            <v>BATI</v>
          </cell>
          <cell r="L1917" t="str">
            <v>2014</v>
          </cell>
          <cell r="M1917">
            <v>0</v>
          </cell>
          <cell r="N1917">
            <v>0</v>
          </cell>
          <cell r="O1917">
            <v>2897.81</v>
          </cell>
          <cell r="P1917">
            <v>2897.81</v>
          </cell>
          <cell r="Q1917">
            <v>0</v>
          </cell>
          <cell r="R1917">
            <v>2104.8200000000002</v>
          </cell>
          <cell r="S1917">
            <v>0</v>
          </cell>
          <cell r="T1917" t="str">
            <v>2018- -13AI001-212-2313-23- -BATI</v>
          </cell>
        </row>
        <row r="1918">
          <cell r="A1918" t="str">
            <v>21</v>
          </cell>
          <cell r="B1918" t="str">
            <v>D</v>
          </cell>
          <cell r="C1918" t="str">
            <v>R</v>
          </cell>
          <cell r="D1918" t="str">
            <v>I</v>
          </cell>
          <cell r="E1918" t="str">
            <v xml:space="preserve"> </v>
          </cell>
          <cell r="F1918" t="str">
            <v>13AI001</v>
          </cell>
          <cell r="G1918" t="str">
            <v>212</v>
          </cell>
          <cell r="H1918" t="str">
            <v>2313</v>
          </cell>
          <cell r="I1918" t="str">
            <v>23</v>
          </cell>
          <cell r="J1918" t="str">
            <v xml:space="preserve"> </v>
          </cell>
          <cell r="K1918" t="str">
            <v>BATI</v>
          </cell>
          <cell r="L1918" t="str">
            <v>2015</v>
          </cell>
          <cell r="M1918">
            <v>0</v>
          </cell>
          <cell r="N1918">
            <v>0</v>
          </cell>
          <cell r="O1918">
            <v>800</v>
          </cell>
          <cell r="P1918">
            <v>800</v>
          </cell>
          <cell r="Q1918">
            <v>0</v>
          </cell>
          <cell r="R1918">
            <v>829.37</v>
          </cell>
          <cell r="S1918">
            <v>0</v>
          </cell>
          <cell r="T1918" t="str">
            <v>2018- -13AI001-212-2313-23- -BATI</v>
          </cell>
        </row>
        <row r="1919">
          <cell r="A1919" t="str">
            <v>21</v>
          </cell>
          <cell r="B1919" t="str">
            <v>D</v>
          </cell>
          <cell r="C1919" t="str">
            <v>R</v>
          </cell>
          <cell r="D1919" t="str">
            <v>I</v>
          </cell>
          <cell r="E1919" t="str">
            <v xml:space="preserve"> </v>
          </cell>
          <cell r="F1919" t="str">
            <v>13AI001</v>
          </cell>
          <cell r="G1919" t="str">
            <v>213</v>
          </cell>
          <cell r="H1919" t="str">
            <v>2313</v>
          </cell>
          <cell r="I1919" t="str">
            <v>23</v>
          </cell>
          <cell r="J1919" t="str">
            <v xml:space="preserve"> </v>
          </cell>
          <cell r="K1919" t="str">
            <v>BATI</v>
          </cell>
          <cell r="L1919" t="str">
            <v>2014</v>
          </cell>
          <cell r="M1919">
            <v>0</v>
          </cell>
          <cell r="N1919">
            <v>0</v>
          </cell>
          <cell r="O1919">
            <v>6200</v>
          </cell>
          <cell r="P1919">
            <v>6200</v>
          </cell>
          <cell r="Q1919">
            <v>0</v>
          </cell>
          <cell r="R1919">
            <v>9701.17</v>
          </cell>
          <cell r="S1919">
            <v>0</v>
          </cell>
          <cell r="T1919" t="str">
            <v>2018- -13AI001-213-2313-23- -BATI</v>
          </cell>
        </row>
        <row r="1920">
          <cell r="A1920" t="str">
            <v>21</v>
          </cell>
          <cell r="B1920" t="str">
            <v>D</v>
          </cell>
          <cell r="C1920" t="str">
            <v>R</v>
          </cell>
          <cell r="D1920" t="str">
            <v>I</v>
          </cell>
          <cell r="E1920" t="str">
            <v xml:space="preserve"> </v>
          </cell>
          <cell r="F1920" t="str">
            <v>13AI001</v>
          </cell>
          <cell r="G1920" t="str">
            <v>213</v>
          </cell>
          <cell r="H1920" t="str">
            <v>2313</v>
          </cell>
          <cell r="I1920" t="str">
            <v>23</v>
          </cell>
          <cell r="J1920" t="str">
            <v xml:space="preserve"> </v>
          </cell>
          <cell r="K1920" t="str">
            <v>BATI</v>
          </cell>
          <cell r="L1920" t="str">
            <v>2015</v>
          </cell>
          <cell r="M1920">
            <v>0</v>
          </cell>
          <cell r="N1920">
            <v>0</v>
          </cell>
          <cell r="O1920">
            <v>1000</v>
          </cell>
          <cell r="P1920">
            <v>1000</v>
          </cell>
          <cell r="Q1920">
            <v>0</v>
          </cell>
          <cell r="R1920">
            <v>0</v>
          </cell>
          <cell r="S1920">
            <v>0</v>
          </cell>
          <cell r="T1920" t="str">
            <v>2018- -13AI001-213-2313-23- -BATI</v>
          </cell>
        </row>
        <row r="1921">
          <cell r="A1921" t="str">
            <v>21</v>
          </cell>
          <cell r="B1921" t="str">
            <v>D</v>
          </cell>
          <cell r="C1921" t="str">
            <v>R</v>
          </cell>
          <cell r="D1921" t="str">
            <v>I</v>
          </cell>
          <cell r="E1921" t="str">
            <v xml:space="preserve"> </v>
          </cell>
          <cell r="F1921" t="str">
            <v>13AI001</v>
          </cell>
          <cell r="G1921" t="str">
            <v>321</v>
          </cell>
          <cell r="H1921" t="str">
            <v>2313</v>
          </cell>
          <cell r="I1921" t="str">
            <v>23</v>
          </cell>
          <cell r="J1921" t="str">
            <v xml:space="preserve"> </v>
          </cell>
          <cell r="K1921" t="str">
            <v>BATI</v>
          </cell>
          <cell r="L1921" t="str">
            <v>2014</v>
          </cell>
          <cell r="M1921">
            <v>0</v>
          </cell>
          <cell r="N1921">
            <v>0</v>
          </cell>
          <cell r="O1921">
            <v>5194.3100000000004</v>
          </cell>
          <cell r="P1921">
            <v>5194.3100000000004</v>
          </cell>
          <cell r="Q1921">
            <v>0</v>
          </cell>
          <cell r="R1921">
            <v>2509.09</v>
          </cell>
          <cell r="S1921">
            <v>0</v>
          </cell>
          <cell r="T1921" t="str">
            <v>2018- -13AI001-321-2313-23- -BATI</v>
          </cell>
        </row>
        <row r="1922">
          <cell r="A1922" t="str">
            <v>21</v>
          </cell>
          <cell r="B1922" t="str">
            <v>D</v>
          </cell>
          <cell r="C1922" t="str">
            <v>R</v>
          </cell>
          <cell r="D1922" t="str">
            <v>I</v>
          </cell>
          <cell r="E1922" t="str">
            <v xml:space="preserve"> </v>
          </cell>
          <cell r="F1922" t="str">
            <v>13AI001</v>
          </cell>
          <cell r="G1922" t="str">
            <v>321</v>
          </cell>
          <cell r="H1922" t="str">
            <v>2313</v>
          </cell>
          <cell r="I1922" t="str">
            <v>23</v>
          </cell>
          <cell r="J1922" t="str">
            <v xml:space="preserve"> </v>
          </cell>
          <cell r="K1922" t="str">
            <v>BATI</v>
          </cell>
          <cell r="L1922" t="str">
            <v>2015</v>
          </cell>
          <cell r="M1922">
            <v>0</v>
          </cell>
          <cell r="N1922">
            <v>0</v>
          </cell>
          <cell r="O1922">
            <v>2691</v>
          </cell>
          <cell r="P1922">
            <v>2691</v>
          </cell>
          <cell r="Q1922">
            <v>0</v>
          </cell>
          <cell r="R1922">
            <v>0</v>
          </cell>
          <cell r="S1922">
            <v>0</v>
          </cell>
          <cell r="T1922" t="str">
            <v>2018- -13AI001-321-2313-23- -BATI</v>
          </cell>
        </row>
        <row r="1923">
          <cell r="A1923" t="str">
            <v>21</v>
          </cell>
          <cell r="B1923" t="str">
            <v>D</v>
          </cell>
          <cell r="C1923" t="str">
            <v>R</v>
          </cell>
          <cell r="D1923" t="str">
            <v>I</v>
          </cell>
          <cell r="E1923" t="str">
            <v xml:space="preserve"> </v>
          </cell>
          <cell r="F1923" t="str">
            <v>13AI001</v>
          </cell>
          <cell r="G1923" t="str">
            <v>321</v>
          </cell>
          <cell r="H1923" t="str">
            <v>2313</v>
          </cell>
          <cell r="I1923" t="str">
            <v>23</v>
          </cell>
          <cell r="J1923" t="str">
            <v xml:space="preserve"> </v>
          </cell>
          <cell r="K1923" t="str">
            <v>BATI</v>
          </cell>
          <cell r="L1923" t="str">
            <v>2016</v>
          </cell>
          <cell r="M1923">
            <v>0</v>
          </cell>
          <cell r="N1923">
            <v>0</v>
          </cell>
          <cell r="O1923">
            <v>2691</v>
          </cell>
          <cell r="P1923">
            <v>2691</v>
          </cell>
          <cell r="Q1923">
            <v>0</v>
          </cell>
          <cell r="R1923">
            <v>0</v>
          </cell>
          <cell r="S1923">
            <v>0</v>
          </cell>
          <cell r="T1923" t="str">
            <v>2018- -13AI001-321-2313-23- -BATI</v>
          </cell>
        </row>
        <row r="1924">
          <cell r="A1924" t="str">
            <v>21</v>
          </cell>
          <cell r="B1924" t="str">
            <v>D</v>
          </cell>
          <cell r="C1924" t="str">
            <v>R</v>
          </cell>
          <cell r="D1924" t="str">
            <v>I</v>
          </cell>
          <cell r="E1924" t="str">
            <v xml:space="preserve"> </v>
          </cell>
          <cell r="F1924" t="str">
            <v>13AI001</v>
          </cell>
          <cell r="G1924" t="str">
            <v>324</v>
          </cell>
          <cell r="H1924" t="str">
            <v>2313</v>
          </cell>
          <cell r="I1924" t="str">
            <v>23</v>
          </cell>
          <cell r="J1924" t="str">
            <v xml:space="preserve"> </v>
          </cell>
          <cell r="K1924" t="str">
            <v>BATI</v>
          </cell>
          <cell r="L1924" t="str">
            <v>2014</v>
          </cell>
          <cell r="M1924">
            <v>0</v>
          </cell>
          <cell r="N1924">
            <v>0</v>
          </cell>
          <cell r="O1924">
            <v>2535.3000000000002</v>
          </cell>
          <cell r="P1924">
            <v>2535.3000000000002</v>
          </cell>
          <cell r="Q1924">
            <v>0</v>
          </cell>
          <cell r="R1924">
            <v>3856.61</v>
          </cell>
          <cell r="S1924">
            <v>0</v>
          </cell>
          <cell r="T1924" t="str">
            <v>2018- -13AI001-324-2313-23- -BATI</v>
          </cell>
        </row>
        <row r="1925">
          <cell r="A1925" t="str">
            <v>21</v>
          </cell>
          <cell r="B1925" t="str">
            <v>D</v>
          </cell>
          <cell r="C1925" t="str">
            <v>R</v>
          </cell>
          <cell r="D1925" t="str">
            <v>I</v>
          </cell>
          <cell r="E1925" t="str">
            <v xml:space="preserve"> </v>
          </cell>
          <cell r="F1925" t="str">
            <v>13AI001</v>
          </cell>
          <cell r="G1925" t="str">
            <v>324</v>
          </cell>
          <cell r="H1925" t="str">
            <v>2313</v>
          </cell>
          <cell r="I1925" t="str">
            <v>23</v>
          </cell>
          <cell r="J1925" t="str">
            <v xml:space="preserve"> </v>
          </cell>
          <cell r="K1925" t="str">
            <v>BATI</v>
          </cell>
          <cell r="L1925" t="str">
            <v>2015</v>
          </cell>
          <cell r="M1925">
            <v>0</v>
          </cell>
          <cell r="N1925">
            <v>0</v>
          </cell>
          <cell r="O1925">
            <v>717.6</v>
          </cell>
          <cell r="P1925">
            <v>717.6</v>
          </cell>
          <cell r="Q1925">
            <v>0</v>
          </cell>
          <cell r="R1925">
            <v>0</v>
          </cell>
          <cell r="S1925">
            <v>0</v>
          </cell>
          <cell r="T1925" t="str">
            <v>2018- -13AI001-324-2313-23- -BATI</v>
          </cell>
        </row>
        <row r="1926">
          <cell r="A1926" t="str">
            <v>21</v>
          </cell>
          <cell r="B1926" t="str">
            <v>D</v>
          </cell>
          <cell r="C1926" t="str">
            <v>R</v>
          </cell>
          <cell r="D1926" t="str">
            <v>I</v>
          </cell>
          <cell r="E1926" t="str">
            <v xml:space="preserve"> </v>
          </cell>
          <cell r="F1926" t="str">
            <v>13AI001</v>
          </cell>
          <cell r="G1926" t="str">
            <v>40</v>
          </cell>
          <cell r="H1926" t="str">
            <v>2313</v>
          </cell>
          <cell r="I1926" t="str">
            <v>23</v>
          </cell>
          <cell r="J1926" t="str">
            <v xml:space="preserve"> </v>
          </cell>
          <cell r="K1926" t="str">
            <v>BATI</v>
          </cell>
          <cell r="L1926" t="str">
            <v>2014</v>
          </cell>
          <cell r="M1926">
            <v>0</v>
          </cell>
          <cell r="N1926">
            <v>0</v>
          </cell>
          <cell r="O1926">
            <v>2301.63</v>
          </cell>
          <cell r="P1926">
            <v>2301.63</v>
          </cell>
          <cell r="Q1926">
            <v>0</v>
          </cell>
          <cell r="R1926">
            <v>2309.33</v>
          </cell>
          <cell r="S1926">
            <v>0</v>
          </cell>
          <cell r="T1926" t="str">
            <v>2018- -13AI001-40-2313-23- -BATI</v>
          </cell>
        </row>
        <row r="1927">
          <cell r="A1927" t="str">
            <v>21</v>
          </cell>
          <cell r="B1927" t="str">
            <v>D</v>
          </cell>
          <cell r="C1927" t="str">
            <v>R</v>
          </cell>
          <cell r="D1927" t="str">
            <v>I</v>
          </cell>
          <cell r="E1927" t="str">
            <v xml:space="preserve"> </v>
          </cell>
          <cell r="F1927" t="str">
            <v>13AI001</v>
          </cell>
          <cell r="G1927" t="str">
            <v>412</v>
          </cell>
          <cell r="H1927" t="str">
            <v>2313</v>
          </cell>
          <cell r="I1927" t="str">
            <v>23</v>
          </cell>
          <cell r="J1927" t="str">
            <v xml:space="preserve"> </v>
          </cell>
          <cell r="K1927" t="str">
            <v>BATI</v>
          </cell>
          <cell r="L1927" t="str">
            <v>2014</v>
          </cell>
          <cell r="M1927">
            <v>0</v>
          </cell>
          <cell r="N1927">
            <v>0</v>
          </cell>
          <cell r="O1927">
            <v>1686.36</v>
          </cell>
          <cell r="P1927">
            <v>1686.36</v>
          </cell>
          <cell r="Q1927">
            <v>0</v>
          </cell>
          <cell r="R1927">
            <v>1692</v>
          </cell>
          <cell r="S1927">
            <v>0</v>
          </cell>
          <cell r="T1927" t="str">
            <v>2018- -13AI001-412-2313-23- -BATI</v>
          </cell>
        </row>
        <row r="1928">
          <cell r="A1928" t="str">
            <v>21</v>
          </cell>
          <cell r="B1928" t="str">
            <v>D</v>
          </cell>
          <cell r="C1928" t="str">
            <v>R</v>
          </cell>
          <cell r="D1928" t="str">
            <v>I</v>
          </cell>
          <cell r="E1928" t="str">
            <v xml:space="preserve"> </v>
          </cell>
          <cell r="F1928" t="str">
            <v>13AI001</v>
          </cell>
          <cell r="G1928" t="str">
            <v>61</v>
          </cell>
          <cell r="H1928" t="str">
            <v>2313</v>
          </cell>
          <cell r="I1928" t="str">
            <v>23</v>
          </cell>
          <cell r="J1928" t="str">
            <v xml:space="preserve"> </v>
          </cell>
          <cell r="K1928" t="str">
            <v>BATI</v>
          </cell>
          <cell r="L1928" t="str">
            <v>2014</v>
          </cell>
          <cell r="M1928">
            <v>0</v>
          </cell>
          <cell r="N1928">
            <v>0</v>
          </cell>
          <cell r="O1928">
            <v>132</v>
          </cell>
          <cell r="P1928">
            <v>132</v>
          </cell>
          <cell r="Q1928">
            <v>0</v>
          </cell>
          <cell r="R1928">
            <v>0</v>
          </cell>
          <cell r="S1928">
            <v>0</v>
          </cell>
          <cell r="T1928" t="str">
            <v>2018- -13AI001-61-2313-23- -BATI</v>
          </cell>
        </row>
        <row r="1929">
          <cell r="A1929" t="str">
            <v>21</v>
          </cell>
          <cell r="B1929" t="str">
            <v>D</v>
          </cell>
          <cell r="C1929" t="str">
            <v>R</v>
          </cell>
          <cell r="D1929" t="str">
            <v>I</v>
          </cell>
          <cell r="E1929" t="str">
            <v xml:space="preserve"> </v>
          </cell>
          <cell r="F1929" t="str">
            <v>13AI001</v>
          </cell>
          <cell r="G1929" t="str">
            <v>61</v>
          </cell>
          <cell r="H1929" t="str">
            <v>2313</v>
          </cell>
          <cell r="I1929" t="str">
            <v>23</v>
          </cell>
          <cell r="J1929" t="str">
            <v xml:space="preserve"> </v>
          </cell>
          <cell r="K1929" t="str">
            <v>BATI</v>
          </cell>
          <cell r="L1929" t="str">
            <v>2015</v>
          </cell>
          <cell r="M1929">
            <v>0</v>
          </cell>
          <cell r="N1929">
            <v>0</v>
          </cell>
          <cell r="O1929">
            <v>132</v>
          </cell>
          <cell r="P1929">
            <v>132</v>
          </cell>
          <cell r="Q1929">
            <v>0</v>
          </cell>
          <cell r="R1929">
            <v>0</v>
          </cell>
          <cell r="S1929">
            <v>0</v>
          </cell>
          <cell r="T1929" t="str">
            <v>2018- -13AI001-61-2313-23- -BATI</v>
          </cell>
        </row>
        <row r="1930">
          <cell r="A1930" t="str">
            <v>21</v>
          </cell>
          <cell r="B1930" t="str">
            <v>D</v>
          </cell>
          <cell r="C1930" t="str">
            <v>R</v>
          </cell>
          <cell r="D1930" t="str">
            <v>I</v>
          </cell>
          <cell r="E1930" t="str">
            <v xml:space="preserve"> </v>
          </cell>
          <cell r="F1930" t="str">
            <v>13AI001</v>
          </cell>
          <cell r="G1930" t="str">
            <v>71</v>
          </cell>
          <cell r="H1930" t="str">
            <v>2313</v>
          </cell>
          <cell r="I1930" t="str">
            <v>23</v>
          </cell>
          <cell r="J1930" t="str">
            <v xml:space="preserve"> </v>
          </cell>
          <cell r="K1930" t="str">
            <v>BATI</v>
          </cell>
          <cell r="L1930" t="str">
            <v>2014</v>
          </cell>
          <cell r="M1930">
            <v>0</v>
          </cell>
          <cell r="N1930">
            <v>0</v>
          </cell>
          <cell r="O1930">
            <v>19552.27</v>
          </cell>
          <cell r="P1930">
            <v>19552.27</v>
          </cell>
          <cell r="Q1930">
            <v>0</v>
          </cell>
          <cell r="R1930">
            <v>6959.04</v>
          </cell>
          <cell r="S1930">
            <v>0</v>
          </cell>
          <cell r="T1930" t="str">
            <v>2018- -13AI001-71-2313-23- -BATI</v>
          </cell>
        </row>
        <row r="1931">
          <cell r="A1931" t="str">
            <v>21</v>
          </cell>
          <cell r="B1931" t="str">
            <v>D</v>
          </cell>
          <cell r="C1931" t="str">
            <v>R</v>
          </cell>
          <cell r="D1931" t="str">
            <v>I</v>
          </cell>
          <cell r="E1931" t="str">
            <v xml:space="preserve"> </v>
          </cell>
          <cell r="F1931" t="str">
            <v>13AI001</v>
          </cell>
          <cell r="G1931" t="str">
            <v>71</v>
          </cell>
          <cell r="H1931" t="str">
            <v>2313</v>
          </cell>
          <cell r="I1931" t="str">
            <v>23</v>
          </cell>
          <cell r="J1931" t="str">
            <v xml:space="preserve"> </v>
          </cell>
          <cell r="K1931" t="str">
            <v>BATI</v>
          </cell>
          <cell r="L1931" t="str">
            <v>2015</v>
          </cell>
          <cell r="M1931">
            <v>0</v>
          </cell>
          <cell r="N1931">
            <v>0</v>
          </cell>
          <cell r="O1931">
            <v>12609.49</v>
          </cell>
          <cell r="P1931">
            <v>12609.49</v>
          </cell>
          <cell r="Q1931">
            <v>0</v>
          </cell>
          <cell r="R1931">
            <v>8501.58</v>
          </cell>
          <cell r="S1931">
            <v>0</v>
          </cell>
          <cell r="T1931" t="str">
            <v>2018- -13AI001-71-2313-23- -BATI</v>
          </cell>
        </row>
        <row r="1932">
          <cell r="A1932" t="str">
            <v>21</v>
          </cell>
          <cell r="B1932" t="str">
            <v>D</v>
          </cell>
          <cell r="C1932" t="str">
            <v>R</v>
          </cell>
          <cell r="D1932" t="str">
            <v>I</v>
          </cell>
          <cell r="E1932" t="str">
            <v xml:space="preserve"> </v>
          </cell>
          <cell r="F1932" t="str">
            <v>13AI001</v>
          </cell>
          <cell r="G1932" t="str">
            <v>71</v>
          </cell>
          <cell r="H1932" t="str">
            <v>2313</v>
          </cell>
          <cell r="I1932" t="str">
            <v>23</v>
          </cell>
          <cell r="J1932" t="str">
            <v xml:space="preserve"> </v>
          </cell>
          <cell r="K1932" t="str">
            <v>BATI</v>
          </cell>
          <cell r="L1932" t="str">
            <v>2016</v>
          </cell>
          <cell r="M1932">
            <v>0</v>
          </cell>
          <cell r="N1932">
            <v>0</v>
          </cell>
          <cell r="O1932">
            <v>3946.8</v>
          </cell>
          <cell r="P1932">
            <v>3946.8</v>
          </cell>
          <cell r="Q1932">
            <v>0</v>
          </cell>
          <cell r="R1932">
            <v>0</v>
          </cell>
          <cell r="S1932">
            <v>0</v>
          </cell>
          <cell r="T1932" t="str">
            <v>2018- -13AI001-71-2313-23- -BATI</v>
          </cell>
        </row>
        <row r="1933">
          <cell r="A1933" t="str">
            <v>21</v>
          </cell>
          <cell r="B1933" t="str">
            <v>D</v>
          </cell>
          <cell r="C1933" t="str">
            <v>R</v>
          </cell>
          <cell r="D1933" t="str">
            <v>I</v>
          </cell>
          <cell r="E1933" t="str">
            <v xml:space="preserve"> </v>
          </cell>
          <cell r="F1933" t="str">
            <v>13AL003</v>
          </cell>
          <cell r="G1933" t="str">
            <v>324</v>
          </cell>
          <cell r="H1933" t="str">
            <v>2313</v>
          </cell>
          <cell r="I1933" t="str">
            <v>23</v>
          </cell>
          <cell r="J1933" t="str">
            <v xml:space="preserve"> </v>
          </cell>
          <cell r="K1933" t="str">
            <v>BATI</v>
          </cell>
          <cell r="L1933" t="str">
            <v>2015</v>
          </cell>
          <cell r="M1933">
            <v>0</v>
          </cell>
          <cell r="N1933">
            <v>0</v>
          </cell>
          <cell r="O1933">
            <v>240</v>
          </cell>
          <cell r="P1933">
            <v>240</v>
          </cell>
          <cell r="Q1933">
            <v>0</v>
          </cell>
          <cell r="R1933">
            <v>299.39999999999998</v>
          </cell>
          <cell r="S1933">
            <v>0</v>
          </cell>
          <cell r="T1933" t="str">
            <v>2018- -13AL003-324-2313-23- -BATI</v>
          </cell>
        </row>
        <row r="1934">
          <cell r="A1934" t="str">
            <v>21</v>
          </cell>
          <cell r="B1934" t="str">
            <v>D</v>
          </cell>
          <cell r="C1934" t="str">
            <v>R</v>
          </cell>
          <cell r="D1934" t="str">
            <v>I</v>
          </cell>
          <cell r="E1934" t="str">
            <v xml:space="preserve"> </v>
          </cell>
          <cell r="F1934" t="str">
            <v>13AL004</v>
          </cell>
          <cell r="G1934" t="str">
            <v>821</v>
          </cell>
          <cell r="H1934" t="str">
            <v>2313</v>
          </cell>
          <cell r="I1934" t="str">
            <v>23</v>
          </cell>
          <cell r="J1934" t="str">
            <v xml:space="preserve"> </v>
          </cell>
          <cell r="K1934" t="str">
            <v>BATI</v>
          </cell>
          <cell r="L1934" t="str">
            <v>2014</v>
          </cell>
          <cell r="M1934">
            <v>0</v>
          </cell>
          <cell r="N1934">
            <v>0</v>
          </cell>
          <cell r="O1934">
            <v>5345.85</v>
          </cell>
          <cell r="P1934">
            <v>5345.85</v>
          </cell>
          <cell r="Q1934">
            <v>0</v>
          </cell>
          <cell r="R1934">
            <v>5745.85</v>
          </cell>
          <cell r="S1934">
            <v>0</v>
          </cell>
          <cell r="T1934" t="str">
            <v>2018- -13AL004-821-2313-23- -BATI</v>
          </cell>
        </row>
        <row r="1935">
          <cell r="A1935" t="str">
            <v>21</v>
          </cell>
          <cell r="B1935" t="str">
            <v>D</v>
          </cell>
          <cell r="C1935" t="str">
            <v>R</v>
          </cell>
          <cell r="D1935" t="str">
            <v>I</v>
          </cell>
          <cell r="E1935" t="str">
            <v xml:space="preserve"> </v>
          </cell>
          <cell r="F1935" t="str">
            <v>13AM001</v>
          </cell>
          <cell r="G1935" t="str">
            <v>820</v>
          </cell>
          <cell r="H1935" t="str">
            <v>2313</v>
          </cell>
          <cell r="I1935" t="str">
            <v>23</v>
          </cell>
          <cell r="J1935" t="str">
            <v xml:space="preserve"> </v>
          </cell>
          <cell r="K1935" t="str">
            <v>BATI</v>
          </cell>
          <cell r="L1935" t="str">
            <v>2014</v>
          </cell>
          <cell r="M1935">
            <v>0</v>
          </cell>
          <cell r="N1935">
            <v>0</v>
          </cell>
          <cell r="O1935">
            <v>57272.06</v>
          </cell>
          <cell r="P1935">
            <v>57272.06</v>
          </cell>
          <cell r="Q1935">
            <v>0</v>
          </cell>
          <cell r="R1935">
            <v>4400.7700000000004</v>
          </cell>
          <cell r="S1935">
            <v>0</v>
          </cell>
          <cell r="T1935" t="str">
            <v>2018- -13AM001-820-2313-23- -BATI</v>
          </cell>
        </row>
        <row r="1936">
          <cell r="A1936" t="str">
            <v>21</v>
          </cell>
          <cell r="B1936" t="str">
            <v>D</v>
          </cell>
          <cell r="C1936" t="str">
            <v>R</v>
          </cell>
          <cell r="D1936" t="str">
            <v>I</v>
          </cell>
          <cell r="E1936" t="str">
            <v xml:space="preserve"> </v>
          </cell>
          <cell r="F1936" t="str">
            <v>13AM001</v>
          </cell>
          <cell r="G1936" t="str">
            <v>820</v>
          </cell>
          <cell r="H1936" t="str">
            <v>2313</v>
          </cell>
          <cell r="I1936" t="str">
            <v>23</v>
          </cell>
          <cell r="J1936" t="str">
            <v xml:space="preserve"> </v>
          </cell>
          <cell r="K1936" t="str">
            <v>BATI</v>
          </cell>
          <cell r="L1936" t="str">
            <v>2015</v>
          </cell>
          <cell r="M1936">
            <v>0</v>
          </cell>
          <cell r="N1936">
            <v>0</v>
          </cell>
          <cell r="O1936">
            <v>0</v>
          </cell>
          <cell r="P1936">
            <v>0</v>
          </cell>
          <cell r="Q1936">
            <v>0</v>
          </cell>
          <cell r="R1936">
            <v>360</v>
          </cell>
          <cell r="S1936">
            <v>0</v>
          </cell>
          <cell r="T1936" t="str">
            <v>2018- -13AM001-820-2313-23- -BATI</v>
          </cell>
        </row>
        <row r="1937">
          <cell r="A1937" t="str">
            <v>21</v>
          </cell>
          <cell r="B1937" t="str">
            <v>D</v>
          </cell>
          <cell r="C1937" t="str">
            <v>R</v>
          </cell>
          <cell r="D1937" t="str">
            <v>I</v>
          </cell>
          <cell r="E1937" t="str">
            <v xml:space="preserve"> </v>
          </cell>
          <cell r="F1937" t="str">
            <v>13AM001</v>
          </cell>
          <cell r="G1937" t="str">
            <v>820</v>
          </cell>
          <cell r="H1937" t="str">
            <v>2313</v>
          </cell>
          <cell r="I1937" t="str">
            <v>23</v>
          </cell>
          <cell r="J1937" t="str">
            <v xml:space="preserve"> </v>
          </cell>
          <cell r="K1937" t="str">
            <v>BATI</v>
          </cell>
          <cell r="L1937" t="str">
            <v>2016</v>
          </cell>
          <cell r="M1937">
            <v>0</v>
          </cell>
          <cell r="N1937">
            <v>0</v>
          </cell>
          <cell r="O1937">
            <v>0</v>
          </cell>
          <cell r="P1937">
            <v>0</v>
          </cell>
          <cell r="Q1937">
            <v>0</v>
          </cell>
          <cell r="R1937">
            <v>23784</v>
          </cell>
          <cell r="S1937">
            <v>0</v>
          </cell>
          <cell r="T1937" t="str">
            <v>2018- -13AM001-820-2313-23- -BATI</v>
          </cell>
        </row>
        <row r="1938">
          <cell r="A1938" t="str">
            <v>21</v>
          </cell>
          <cell r="B1938" t="str">
            <v>D</v>
          </cell>
          <cell r="C1938" t="str">
            <v>R</v>
          </cell>
          <cell r="D1938" t="str">
            <v>I</v>
          </cell>
          <cell r="E1938" t="str">
            <v xml:space="preserve"> </v>
          </cell>
          <cell r="F1938" t="str">
            <v>13AO001</v>
          </cell>
          <cell r="G1938" t="str">
            <v>020</v>
          </cell>
          <cell r="H1938" t="str">
            <v>2313</v>
          </cell>
          <cell r="I1938" t="str">
            <v>23</v>
          </cell>
          <cell r="J1938" t="str">
            <v xml:space="preserve"> </v>
          </cell>
          <cell r="K1938" t="str">
            <v>BATI</v>
          </cell>
          <cell r="L1938" t="str">
            <v>2014</v>
          </cell>
          <cell r="M1938">
            <v>0</v>
          </cell>
          <cell r="N1938">
            <v>0</v>
          </cell>
          <cell r="O1938">
            <v>2200</v>
          </cell>
          <cell r="P1938">
            <v>2200</v>
          </cell>
          <cell r="Q1938">
            <v>0</v>
          </cell>
          <cell r="R1938">
            <v>2033.03</v>
          </cell>
          <cell r="S1938">
            <v>0</v>
          </cell>
          <cell r="T1938" t="str">
            <v>2018- -13AO001-020-2313-23- -BATI</v>
          </cell>
        </row>
        <row r="1939">
          <cell r="A1939" t="str">
            <v>21</v>
          </cell>
          <cell r="B1939" t="str">
            <v>D</v>
          </cell>
          <cell r="C1939" t="str">
            <v>R</v>
          </cell>
          <cell r="D1939" t="str">
            <v>I</v>
          </cell>
          <cell r="E1939" t="str">
            <v xml:space="preserve"> </v>
          </cell>
          <cell r="F1939" t="str">
            <v>13AO001</v>
          </cell>
          <cell r="G1939" t="str">
            <v>211</v>
          </cell>
          <cell r="H1939" t="str">
            <v>2313</v>
          </cell>
          <cell r="I1939" t="str">
            <v>23</v>
          </cell>
          <cell r="J1939" t="str">
            <v xml:space="preserve"> </v>
          </cell>
          <cell r="K1939" t="str">
            <v>BATI</v>
          </cell>
          <cell r="L1939" t="str">
            <v>2014</v>
          </cell>
          <cell r="M1939">
            <v>0</v>
          </cell>
          <cell r="N1939">
            <v>0</v>
          </cell>
          <cell r="O1939">
            <v>1863.19</v>
          </cell>
          <cell r="P1939">
            <v>1863.19</v>
          </cell>
          <cell r="Q1939">
            <v>0</v>
          </cell>
          <cell r="R1939">
            <v>1590.5</v>
          </cell>
          <cell r="S1939">
            <v>0</v>
          </cell>
          <cell r="T1939" t="str">
            <v>2018- -13AO001-211-2313-23- -BATI</v>
          </cell>
        </row>
        <row r="1940">
          <cell r="A1940" t="str">
            <v>21</v>
          </cell>
          <cell r="B1940" t="str">
            <v>D</v>
          </cell>
          <cell r="C1940" t="str">
            <v>R</v>
          </cell>
          <cell r="D1940" t="str">
            <v>I</v>
          </cell>
          <cell r="E1940" t="str">
            <v xml:space="preserve"> </v>
          </cell>
          <cell r="F1940" t="str">
            <v>13AO001</v>
          </cell>
          <cell r="G1940" t="str">
            <v>213</v>
          </cell>
          <cell r="H1940" t="str">
            <v>2313</v>
          </cell>
          <cell r="I1940" t="str">
            <v>23</v>
          </cell>
          <cell r="J1940" t="str">
            <v xml:space="preserve"> </v>
          </cell>
          <cell r="K1940" t="str">
            <v>BATI</v>
          </cell>
          <cell r="L1940" t="str">
            <v>2014</v>
          </cell>
          <cell r="M1940">
            <v>0</v>
          </cell>
          <cell r="N1940">
            <v>0</v>
          </cell>
          <cell r="O1940">
            <v>2044.32</v>
          </cell>
          <cell r="P1940">
            <v>2044.32</v>
          </cell>
          <cell r="Q1940">
            <v>0</v>
          </cell>
          <cell r="R1940">
            <v>1751.69</v>
          </cell>
          <cell r="S1940">
            <v>0</v>
          </cell>
          <cell r="T1940" t="str">
            <v>2018- -13AO001-213-2313-23- -BATI</v>
          </cell>
        </row>
        <row r="1941">
          <cell r="A1941" t="str">
            <v>21</v>
          </cell>
          <cell r="B1941" t="str">
            <v>D</v>
          </cell>
          <cell r="C1941" t="str">
            <v>R</v>
          </cell>
          <cell r="D1941" t="str">
            <v>I</v>
          </cell>
          <cell r="E1941" t="str">
            <v xml:space="preserve"> </v>
          </cell>
          <cell r="F1941" t="str">
            <v>13AO001</v>
          </cell>
          <cell r="G1941" t="str">
            <v>30</v>
          </cell>
          <cell r="H1941" t="str">
            <v>2313</v>
          </cell>
          <cell r="I1941" t="str">
            <v>23</v>
          </cell>
          <cell r="J1941" t="str">
            <v xml:space="preserve"> </v>
          </cell>
          <cell r="K1941" t="str">
            <v>BATI</v>
          </cell>
          <cell r="L1941" t="str">
            <v>2014</v>
          </cell>
          <cell r="M1941">
            <v>0</v>
          </cell>
          <cell r="N1941">
            <v>0</v>
          </cell>
          <cell r="O1941">
            <v>8000</v>
          </cell>
          <cell r="P1941">
            <v>8000</v>
          </cell>
          <cell r="Q1941">
            <v>0</v>
          </cell>
          <cell r="R1941">
            <v>7971.16</v>
          </cell>
          <cell r="S1941">
            <v>0</v>
          </cell>
          <cell r="T1941" t="str">
            <v>2018- -13AO001-30-2313-23- -BATI</v>
          </cell>
        </row>
        <row r="1942">
          <cell r="A1942" t="str">
            <v>21</v>
          </cell>
          <cell r="B1942" t="str">
            <v>D</v>
          </cell>
          <cell r="C1942" t="str">
            <v>R</v>
          </cell>
          <cell r="D1942" t="str">
            <v>I</v>
          </cell>
          <cell r="E1942" t="str">
            <v xml:space="preserve"> </v>
          </cell>
          <cell r="F1942" t="str">
            <v>13AO001</v>
          </cell>
          <cell r="G1942" t="str">
            <v>311</v>
          </cell>
          <cell r="H1942" t="str">
            <v>2313</v>
          </cell>
          <cell r="I1942" t="str">
            <v>23</v>
          </cell>
          <cell r="J1942" t="str">
            <v xml:space="preserve"> </v>
          </cell>
          <cell r="K1942" t="str">
            <v>BATI</v>
          </cell>
          <cell r="L1942" t="str">
            <v>2014</v>
          </cell>
          <cell r="M1942">
            <v>0</v>
          </cell>
          <cell r="N1942">
            <v>0</v>
          </cell>
          <cell r="O1942">
            <v>2100</v>
          </cell>
          <cell r="P1942">
            <v>2100</v>
          </cell>
          <cell r="Q1942">
            <v>0</v>
          </cell>
          <cell r="R1942">
            <v>2250.7199999999998</v>
          </cell>
          <cell r="S1942">
            <v>0</v>
          </cell>
          <cell r="T1942" t="str">
            <v>2018- -13AO001-311-2313-23- -BATI</v>
          </cell>
        </row>
        <row r="1943">
          <cell r="A1943" t="str">
            <v>21</v>
          </cell>
          <cell r="B1943" t="str">
            <v>D</v>
          </cell>
          <cell r="C1943" t="str">
            <v>R</v>
          </cell>
          <cell r="D1943" t="str">
            <v>I</v>
          </cell>
          <cell r="E1943" t="str">
            <v xml:space="preserve"> </v>
          </cell>
          <cell r="F1943" t="str">
            <v>13AO001</v>
          </cell>
          <cell r="G1943" t="str">
            <v>411</v>
          </cell>
          <cell r="H1943" t="str">
            <v>2313</v>
          </cell>
          <cell r="I1943" t="str">
            <v>23</v>
          </cell>
          <cell r="J1943" t="str">
            <v xml:space="preserve"> </v>
          </cell>
          <cell r="K1943" t="str">
            <v>BATI</v>
          </cell>
          <cell r="L1943" t="str">
            <v>2014</v>
          </cell>
          <cell r="M1943">
            <v>0</v>
          </cell>
          <cell r="N1943">
            <v>0</v>
          </cell>
          <cell r="O1943">
            <v>1200</v>
          </cell>
          <cell r="P1943">
            <v>1200</v>
          </cell>
          <cell r="Q1943">
            <v>0</v>
          </cell>
          <cell r="R1943">
            <v>4982.88</v>
          </cell>
          <cell r="S1943">
            <v>0</v>
          </cell>
          <cell r="T1943" t="str">
            <v>2018- -13AO001-411-2313-23- -BATI</v>
          </cell>
        </row>
        <row r="1944">
          <cell r="A1944" t="str">
            <v>21</v>
          </cell>
          <cell r="B1944" t="str">
            <v>D</v>
          </cell>
          <cell r="C1944" t="str">
            <v>R</v>
          </cell>
          <cell r="D1944" t="str">
            <v>I</v>
          </cell>
          <cell r="E1944" t="str">
            <v xml:space="preserve"> </v>
          </cell>
          <cell r="F1944" t="str">
            <v>13AO001</v>
          </cell>
          <cell r="G1944" t="str">
            <v>412</v>
          </cell>
          <cell r="H1944" t="str">
            <v>2313</v>
          </cell>
          <cell r="I1944" t="str">
            <v>23</v>
          </cell>
          <cell r="J1944" t="str">
            <v xml:space="preserve"> </v>
          </cell>
          <cell r="K1944" t="str">
            <v>BATI</v>
          </cell>
          <cell r="L1944" t="str">
            <v>2014</v>
          </cell>
          <cell r="M1944">
            <v>0</v>
          </cell>
          <cell r="N1944">
            <v>0</v>
          </cell>
          <cell r="O1944">
            <v>4350</v>
          </cell>
          <cell r="P1944">
            <v>4350</v>
          </cell>
          <cell r="Q1944">
            <v>0</v>
          </cell>
          <cell r="R1944">
            <v>1444.18</v>
          </cell>
          <cell r="S1944">
            <v>0</v>
          </cell>
          <cell r="T1944" t="str">
            <v>2018- -13AO001-412-2313-23- -BATI</v>
          </cell>
        </row>
        <row r="1945">
          <cell r="A1945" t="str">
            <v>21</v>
          </cell>
          <cell r="B1945" t="str">
            <v>D</v>
          </cell>
          <cell r="C1945" t="str">
            <v>R</v>
          </cell>
          <cell r="D1945" t="str">
            <v>I</v>
          </cell>
          <cell r="E1945" t="str">
            <v xml:space="preserve"> </v>
          </cell>
          <cell r="F1945" t="str">
            <v>13AO001</v>
          </cell>
          <cell r="G1945" t="str">
            <v>71</v>
          </cell>
          <cell r="H1945" t="str">
            <v>2313</v>
          </cell>
          <cell r="I1945" t="str">
            <v>23</v>
          </cell>
          <cell r="J1945" t="str">
            <v xml:space="preserve"> </v>
          </cell>
          <cell r="K1945" t="str">
            <v>BATI</v>
          </cell>
          <cell r="L1945" t="str">
            <v>2014</v>
          </cell>
          <cell r="M1945">
            <v>0</v>
          </cell>
          <cell r="N1945">
            <v>0</v>
          </cell>
          <cell r="O1945">
            <v>2600</v>
          </cell>
          <cell r="P1945">
            <v>2600</v>
          </cell>
          <cell r="Q1945">
            <v>0</v>
          </cell>
          <cell r="R1945">
            <v>3460.67</v>
          </cell>
          <cell r="S1945">
            <v>0</v>
          </cell>
          <cell r="T1945" t="str">
            <v>2018- -13AO001-71-2313-23- -BATI</v>
          </cell>
        </row>
        <row r="1946">
          <cell r="A1946" t="str">
            <v>21</v>
          </cell>
          <cell r="B1946" t="str">
            <v>D</v>
          </cell>
          <cell r="C1946" t="str">
            <v>R</v>
          </cell>
          <cell r="D1946" t="str">
            <v>I</v>
          </cell>
          <cell r="E1946" t="str">
            <v xml:space="preserve"> </v>
          </cell>
          <cell r="F1946" t="str">
            <v>13AO001</v>
          </cell>
          <cell r="G1946" t="str">
            <v>820</v>
          </cell>
          <cell r="H1946" t="str">
            <v>2313</v>
          </cell>
          <cell r="I1946" t="str">
            <v>23</v>
          </cell>
          <cell r="J1946" t="str">
            <v xml:space="preserve"> </v>
          </cell>
          <cell r="K1946" t="str">
            <v>BATI</v>
          </cell>
          <cell r="L1946" t="str">
            <v>2014</v>
          </cell>
          <cell r="M1946">
            <v>0</v>
          </cell>
          <cell r="N1946">
            <v>0</v>
          </cell>
          <cell r="O1946">
            <v>2246.09</v>
          </cell>
          <cell r="P1946">
            <v>2246.09</v>
          </cell>
          <cell r="Q1946">
            <v>0</v>
          </cell>
          <cell r="R1946">
            <v>1185.97</v>
          </cell>
          <cell r="S1946">
            <v>0</v>
          </cell>
          <cell r="T1946" t="str">
            <v>2018- -13AO001-820-2313-23- -BATI</v>
          </cell>
        </row>
        <row r="1947">
          <cell r="A1947" t="str">
            <v>21</v>
          </cell>
          <cell r="B1947" t="str">
            <v>D</v>
          </cell>
          <cell r="C1947" t="str">
            <v>R</v>
          </cell>
          <cell r="D1947" t="str">
            <v>I</v>
          </cell>
          <cell r="E1947" t="str">
            <v xml:space="preserve"> </v>
          </cell>
          <cell r="F1947" t="str">
            <v>13AO002</v>
          </cell>
          <cell r="G1947" t="str">
            <v>020</v>
          </cell>
          <cell r="H1947" t="str">
            <v>2313</v>
          </cell>
          <cell r="I1947" t="str">
            <v>23</v>
          </cell>
          <cell r="J1947" t="str">
            <v xml:space="preserve"> </v>
          </cell>
          <cell r="K1947" t="str">
            <v>BATI</v>
          </cell>
          <cell r="L1947" t="str">
            <v>2014</v>
          </cell>
          <cell r="M1947">
            <v>0</v>
          </cell>
          <cell r="N1947">
            <v>0</v>
          </cell>
          <cell r="O1947">
            <v>31574.400000000001</v>
          </cell>
          <cell r="P1947">
            <v>31574.400000000001</v>
          </cell>
          <cell r="Q1947">
            <v>0</v>
          </cell>
          <cell r="R1947">
            <v>31680</v>
          </cell>
          <cell r="S1947">
            <v>0</v>
          </cell>
          <cell r="T1947" t="str">
            <v>2018- -13AO002-020-2313-23- -BATI</v>
          </cell>
        </row>
        <row r="1948">
          <cell r="A1948" t="str">
            <v>21</v>
          </cell>
          <cell r="B1948" t="str">
            <v>D</v>
          </cell>
          <cell r="C1948" t="str">
            <v>R</v>
          </cell>
          <cell r="D1948" t="str">
            <v>I</v>
          </cell>
          <cell r="E1948" t="str">
            <v xml:space="preserve"> </v>
          </cell>
          <cell r="F1948" t="str">
            <v>13AO002</v>
          </cell>
          <cell r="G1948" t="str">
            <v>71</v>
          </cell>
          <cell r="H1948" t="str">
            <v>2313</v>
          </cell>
          <cell r="I1948" t="str">
            <v>23</v>
          </cell>
          <cell r="J1948" t="str">
            <v xml:space="preserve"> </v>
          </cell>
          <cell r="K1948" t="str">
            <v>BATI</v>
          </cell>
          <cell r="L1948" t="str">
            <v>2014</v>
          </cell>
          <cell r="M1948">
            <v>0</v>
          </cell>
          <cell r="N1948">
            <v>0</v>
          </cell>
          <cell r="O1948">
            <v>4595.75</v>
          </cell>
          <cell r="P1948">
            <v>4595.75</v>
          </cell>
          <cell r="Q1948">
            <v>0</v>
          </cell>
          <cell r="R1948">
            <v>4626.05</v>
          </cell>
          <cell r="S1948">
            <v>0</v>
          </cell>
          <cell r="T1948" t="str">
            <v>2018- -13AO002-71-2313-23- -BATI</v>
          </cell>
        </row>
        <row r="1949">
          <cell r="A1949" t="str">
            <v>21</v>
          </cell>
          <cell r="B1949" t="str">
            <v>D</v>
          </cell>
          <cell r="C1949" t="str">
            <v>R</v>
          </cell>
          <cell r="D1949" t="str">
            <v>I</v>
          </cell>
          <cell r="E1949" t="str">
            <v xml:space="preserve"> </v>
          </cell>
          <cell r="F1949" t="str">
            <v>13BA001</v>
          </cell>
          <cell r="G1949" t="str">
            <v>821</v>
          </cell>
          <cell r="H1949" t="str">
            <v>2315</v>
          </cell>
          <cell r="I1949" t="str">
            <v>23</v>
          </cell>
          <cell r="J1949" t="str">
            <v xml:space="preserve"> </v>
          </cell>
          <cell r="K1949" t="str">
            <v>EXTE</v>
          </cell>
          <cell r="L1949" t="str">
            <v>2014</v>
          </cell>
          <cell r="M1949">
            <v>0</v>
          </cell>
          <cell r="N1949">
            <v>0</v>
          </cell>
          <cell r="O1949">
            <v>53889.37</v>
          </cell>
          <cell r="P1949">
            <v>53889.37</v>
          </cell>
          <cell r="Q1949">
            <v>0</v>
          </cell>
          <cell r="R1949">
            <v>51787.43</v>
          </cell>
          <cell r="S1949">
            <v>0</v>
          </cell>
          <cell r="T1949" t="str">
            <v>2018- -13BA001-821-2315-23- -EXTE</v>
          </cell>
        </row>
        <row r="1950">
          <cell r="A1950" t="str">
            <v>21</v>
          </cell>
          <cell r="B1950" t="str">
            <v>D</v>
          </cell>
          <cell r="C1950" t="str">
            <v>R</v>
          </cell>
          <cell r="D1950" t="str">
            <v>I</v>
          </cell>
          <cell r="E1950" t="str">
            <v xml:space="preserve"> </v>
          </cell>
          <cell r="F1950" t="str">
            <v>13BA002</v>
          </cell>
          <cell r="G1950" t="str">
            <v>821</v>
          </cell>
          <cell r="H1950" t="str">
            <v>2315</v>
          </cell>
          <cell r="I1950" t="str">
            <v>23</v>
          </cell>
          <cell r="J1950" t="str">
            <v xml:space="preserve"> </v>
          </cell>
          <cell r="K1950" t="str">
            <v>EXTE</v>
          </cell>
          <cell r="L1950" t="str">
            <v>2014</v>
          </cell>
          <cell r="M1950">
            <v>0</v>
          </cell>
          <cell r="N1950">
            <v>0</v>
          </cell>
          <cell r="O1950">
            <v>997.06</v>
          </cell>
          <cell r="P1950">
            <v>997.06</v>
          </cell>
          <cell r="Q1950">
            <v>0</v>
          </cell>
          <cell r="R1950">
            <v>1000.39</v>
          </cell>
          <cell r="S1950">
            <v>0</v>
          </cell>
          <cell r="T1950" t="str">
            <v>2018- -13BA002-821-2315-23- -EXTE</v>
          </cell>
        </row>
        <row r="1951">
          <cell r="A1951" t="str">
            <v>21</v>
          </cell>
          <cell r="B1951" t="str">
            <v>D</v>
          </cell>
          <cell r="C1951" t="str">
            <v>R</v>
          </cell>
          <cell r="D1951" t="str">
            <v>I</v>
          </cell>
          <cell r="E1951" t="str">
            <v xml:space="preserve"> </v>
          </cell>
          <cell r="F1951" t="str">
            <v>13BA005</v>
          </cell>
          <cell r="G1951" t="str">
            <v>821</v>
          </cell>
          <cell r="H1951" t="str">
            <v>2315</v>
          </cell>
          <cell r="I1951" t="str">
            <v>23</v>
          </cell>
          <cell r="J1951" t="str">
            <v xml:space="preserve"> </v>
          </cell>
          <cell r="K1951" t="str">
            <v>EXTE</v>
          </cell>
          <cell r="L1951" t="str">
            <v>2014</v>
          </cell>
          <cell r="M1951">
            <v>0</v>
          </cell>
          <cell r="N1951">
            <v>0</v>
          </cell>
          <cell r="O1951">
            <v>17760.599999999999</v>
          </cell>
          <cell r="P1951">
            <v>17760.599999999999</v>
          </cell>
          <cell r="Q1951">
            <v>0</v>
          </cell>
          <cell r="R1951">
            <v>17820</v>
          </cell>
          <cell r="S1951">
            <v>0</v>
          </cell>
          <cell r="T1951" t="str">
            <v>2018- -13BA005-821-2315-23- -EXTE</v>
          </cell>
        </row>
        <row r="1952">
          <cell r="A1952" t="str">
            <v>21</v>
          </cell>
          <cell r="B1952" t="str">
            <v>D</v>
          </cell>
          <cell r="C1952" t="str">
            <v>R</v>
          </cell>
          <cell r="D1952" t="str">
            <v>I</v>
          </cell>
          <cell r="E1952" t="str">
            <v xml:space="preserve"> </v>
          </cell>
          <cell r="F1952" t="str">
            <v>13BB001</v>
          </cell>
          <cell r="G1952" t="str">
            <v>814</v>
          </cell>
          <cell r="H1952" t="str">
            <v>2315</v>
          </cell>
          <cell r="I1952" t="str">
            <v>23</v>
          </cell>
          <cell r="J1952" t="str">
            <v xml:space="preserve"> </v>
          </cell>
          <cell r="K1952" t="str">
            <v>EXTE</v>
          </cell>
          <cell r="L1952" t="str">
            <v>2014</v>
          </cell>
          <cell r="M1952">
            <v>0</v>
          </cell>
          <cell r="N1952">
            <v>0</v>
          </cell>
          <cell r="O1952">
            <v>54737.37</v>
          </cell>
          <cell r="P1952">
            <v>54737.37</v>
          </cell>
          <cell r="Q1952">
            <v>0</v>
          </cell>
          <cell r="R1952">
            <v>45876.61</v>
          </cell>
          <cell r="S1952">
            <v>0</v>
          </cell>
          <cell r="T1952" t="str">
            <v>2018- -13BB001-814-2315-23- -EXTE</v>
          </cell>
        </row>
        <row r="1953">
          <cell r="A1953" t="str">
            <v>21</v>
          </cell>
          <cell r="B1953" t="str">
            <v>D</v>
          </cell>
          <cell r="C1953" t="str">
            <v>R</v>
          </cell>
          <cell r="D1953" t="str">
            <v>I</v>
          </cell>
          <cell r="E1953" t="str">
            <v xml:space="preserve"> </v>
          </cell>
          <cell r="F1953" t="str">
            <v>13BB002</v>
          </cell>
          <cell r="G1953" t="str">
            <v>814</v>
          </cell>
          <cell r="H1953" t="str">
            <v>2315</v>
          </cell>
          <cell r="I1953" t="str">
            <v>23</v>
          </cell>
          <cell r="J1953" t="str">
            <v xml:space="preserve"> </v>
          </cell>
          <cell r="K1953" t="str">
            <v>EXTE</v>
          </cell>
          <cell r="L1953" t="str">
            <v>2014</v>
          </cell>
          <cell r="M1953">
            <v>0</v>
          </cell>
          <cell r="N1953">
            <v>0</v>
          </cell>
          <cell r="O1953">
            <v>4633.8999999999996</v>
          </cell>
          <cell r="P1953">
            <v>4633.8999999999996</v>
          </cell>
          <cell r="Q1953">
            <v>0</v>
          </cell>
          <cell r="R1953">
            <v>0</v>
          </cell>
          <cell r="S1953">
            <v>0</v>
          </cell>
          <cell r="T1953" t="str">
            <v>2018- -13BB002-814-2315-23- -EXTE</v>
          </cell>
        </row>
        <row r="1954">
          <cell r="A1954" t="str">
            <v>21</v>
          </cell>
          <cell r="B1954" t="str">
            <v>D</v>
          </cell>
          <cell r="C1954" t="str">
            <v>R</v>
          </cell>
          <cell r="D1954" t="str">
            <v>I</v>
          </cell>
          <cell r="E1954" t="str">
            <v xml:space="preserve"> </v>
          </cell>
          <cell r="F1954" t="str">
            <v>13BB002</v>
          </cell>
          <cell r="G1954" t="str">
            <v>814</v>
          </cell>
          <cell r="H1954" t="str">
            <v>2315</v>
          </cell>
          <cell r="I1954" t="str">
            <v>23</v>
          </cell>
          <cell r="J1954" t="str">
            <v xml:space="preserve"> </v>
          </cell>
          <cell r="K1954" t="str">
            <v>EXTE</v>
          </cell>
          <cell r="L1954" t="str">
            <v>2015</v>
          </cell>
          <cell r="M1954">
            <v>0</v>
          </cell>
          <cell r="N1954">
            <v>0</v>
          </cell>
          <cell r="O1954">
            <v>4633.8999999999996</v>
          </cell>
          <cell r="P1954">
            <v>4633.8999999999996</v>
          </cell>
          <cell r="Q1954">
            <v>0</v>
          </cell>
          <cell r="R1954">
            <v>3321.89</v>
          </cell>
          <cell r="S1954">
            <v>0</v>
          </cell>
          <cell r="T1954" t="str">
            <v>2018- -13BB002-814-2315-23- -EXTE</v>
          </cell>
        </row>
        <row r="1955">
          <cell r="A1955" t="str">
            <v>21</v>
          </cell>
          <cell r="B1955" t="str">
            <v>D</v>
          </cell>
          <cell r="C1955" t="str">
            <v>R</v>
          </cell>
          <cell r="D1955" t="str">
            <v>I</v>
          </cell>
          <cell r="E1955" t="str">
            <v xml:space="preserve"> </v>
          </cell>
          <cell r="F1955" t="str">
            <v>13BB003</v>
          </cell>
          <cell r="G1955" t="str">
            <v>821</v>
          </cell>
          <cell r="H1955" t="str">
            <v>2315</v>
          </cell>
          <cell r="I1955" t="str">
            <v>23</v>
          </cell>
          <cell r="J1955" t="str">
            <v xml:space="preserve"> </v>
          </cell>
          <cell r="K1955" t="str">
            <v>EXTE</v>
          </cell>
          <cell r="L1955" t="str">
            <v>2014</v>
          </cell>
          <cell r="M1955">
            <v>0</v>
          </cell>
          <cell r="N1955">
            <v>0</v>
          </cell>
          <cell r="O1955">
            <v>45398.03</v>
          </cell>
          <cell r="P1955">
            <v>45398.03</v>
          </cell>
          <cell r="Q1955">
            <v>0</v>
          </cell>
          <cell r="R1955">
            <v>44194.46</v>
          </cell>
          <cell r="S1955">
            <v>0</v>
          </cell>
          <cell r="T1955" t="str">
            <v>2018- -13BB003-821-2315-23- -EXTE</v>
          </cell>
        </row>
        <row r="1956">
          <cell r="A1956" t="str">
            <v>21</v>
          </cell>
          <cell r="B1956" t="str">
            <v>D</v>
          </cell>
          <cell r="C1956" t="str">
            <v>R</v>
          </cell>
          <cell r="D1956" t="str">
            <v>I</v>
          </cell>
          <cell r="E1956" t="str">
            <v xml:space="preserve"> </v>
          </cell>
          <cell r="F1956" t="str">
            <v>13BB003</v>
          </cell>
          <cell r="G1956" t="str">
            <v>821</v>
          </cell>
          <cell r="H1956" t="str">
            <v>2315</v>
          </cell>
          <cell r="I1956" t="str">
            <v>23</v>
          </cell>
          <cell r="J1956" t="str">
            <v xml:space="preserve"> </v>
          </cell>
          <cell r="K1956" t="str">
            <v>EXTE</v>
          </cell>
          <cell r="L1956" t="str">
            <v>2015</v>
          </cell>
          <cell r="M1956">
            <v>0</v>
          </cell>
          <cell r="N1956">
            <v>0</v>
          </cell>
          <cell r="O1956">
            <v>1093.1400000000001</v>
          </cell>
          <cell r="P1956">
            <v>1093.1400000000001</v>
          </cell>
          <cell r="Q1956">
            <v>0</v>
          </cell>
          <cell r="R1956">
            <v>0</v>
          </cell>
          <cell r="S1956">
            <v>0</v>
          </cell>
          <cell r="T1956" t="str">
            <v>2018- -13BB003-821-2315-23- -EXTE</v>
          </cell>
        </row>
        <row r="1957">
          <cell r="A1957" t="str">
            <v>21</v>
          </cell>
          <cell r="B1957" t="str">
            <v>D</v>
          </cell>
          <cell r="C1957" t="str">
            <v>R</v>
          </cell>
          <cell r="D1957" t="str">
            <v>I</v>
          </cell>
          <cell r="E1957" t="str">
            <v xml:space="preserve"> </v>
          </cell>
          <cell r="F1957" t="str">
            <v>13BB004</v>
          </cell>
          <cell r="G1957" t="str">
            <v>814</v>
          </cell>
          <cell r="H1957" t="str">
            <v>2315</v>
          </cell>
          <cell r="I1957" t="str">
            <v>23</v>
          </cell>
          <cell r="J1957" t="str">
            <v xml:space="preserve"> </v>
          </cell>
          <cell r="K1957" t="str">
            <v>EXTE</v>
          </cell>
          <cell r="L1957" t="str">
            <v>2014</v>
          </cell>
          <cell r="M1957">
            <v>0</v>
          </cell>
          <cell r="N1957">
            <v>0</v>
          </cell>
          <cell r="O1957">
            <v>11995.05</v>
          </cell>
          <cell r="P1957">
            <v>11995.05</v>
          </cell>
          <cell r="Q1957">
            <v>0</v>
          </cell>
          <cell r="R1957">
            <v>0</v>
          </cell>
          <cell r="S1957">
            <v>0</v>
          </cell>
          <cell r="T1957" t="str">
            <v>2018- -13BB004-814-2315-23- -EXTE</v>
          </cell>
        </row>
        <row r="1958">
          <cell r="A1958" t="str">
            <v>21</v>
          </cell>
          <cell r="B1958" t="str">
            <v>D</v>
          </cell>
          <cell r="C1958" t="str">
            <v>R</v>
          </cell>
          <cell r="D1958" t="str">
            <v>I</v>
          </cell>
          <cell r="E1958" t="str">
            <v xml:space="preserve"> </v>
          </cell>
          <cell r="F1958" t="str">
            <v>13BB005</v>
          </cell>
          <cell r="G1958" t="str">
            <v>814</v>
          </cell>
          <cell r="H1958" t="str">
            <v>2315</v>
          </cell>
          <cell r="I1958" t="str">
            <v>23</v>
          </cell>
          <cell r="J1958" t="str">
            <v xml:space="preserve"> </v>
          </cell>
          <cell r="K1958" t="str">
            <v>EXTE</v>
          </cell>
          <cell r="L1958" t="str">
            <v>2014</v>
          </cell>
          <cell r="M1958">
            <v>0</v>
          </cell>
          <cell r="N1958">
            <v>0</v>
          </cell>
          <cell r="O1958">
            <v>13904.11</v>
          </cell>
          <cell r="P1958">
            <v>13904.11</v>
          </cell>
          <cell r="Q1958">
            <v>0</v>
          </cell>
          <cell r="R1958">
            <v>13939</v>
          </cell>
          <cell r="S1958">
            <v>0</v>
          </cell>
          <cell r="T1958" t="str">
            <v>2018- -13BB005-814-2315-23- -EXTE</v>
          </cell>
        </row>
        <row r="1959">
          <cell r="A1959" t="str">
            <v>21</v>
          </cell>
          <cell r="B1959" t="str">
            <v>D</v>
          </cell>
          <cell r="C1959" t="str">
            <v>R</v>
          </cell>
          <cell r="D1959" t="str">
            <v>I</v>
          </cell>
          <cell r="E1959" t="str">
            <v xml:space="preserve"> </v>
          </cell>
          <cell r="F1959" t="str">
            <v>13BE001</v>
          </cell>
          <cell r="G1959" t="str">
            <v>823</v>
          </cell>
          <cell r="H1959" t="str">
            <v>2318</v>
          </cell>
          <cell r="I1959" t="str">
            <v>23</v>
          </cell>
          <cell r="J1959" t="str">
            <v xml:space="preserve"> </v>
          </cell>
          <cell r="K1959" t="str">
            <v>EV</v>
          </cell>
          <cell r="L1959" t="str">
            <v>2014</v>
          </cell>
          <cell r="M1959">
            <v>0</v>
          </cell>
          <cell r="N1959">
            <v>0</v>
          </cell>
          <cell r="O1959">
            <v>7429.55</v>
          </cell>
          <cell r="P1959">
            <v>7429.55</v>
          </cell>
          <cell r="Q1959">
            <v>0</v>
          </cell>
          <cell r="R1959">
            <v>7429.55</v>
          </cell>
          <cell r="S1959">
            <v>0</v>
          </cell>
          <cell r="T1959" t="str">
            <v>2018- -13BE001-823-2318-23- -EV</v>
          </cell>
        </row>
        <row r="1960">
          <cell r="A1960" t="str">
            <v>21</v>
          </cell>
          <cell r="B1960" t="str">
            <v>D</v>
          </cell>
          <cell r="C1960" t="str">
            <v>R</v>
          </cell>
          <cell r="D1960" t="str">
            <v>I</v>
          </cell>
          <cell r="E1960" t="str">
            <v xml:space="preserve"> </v>
          </cell>
          <cell r="F1960" t="str">
            <v>13BE003</v>
          </cell>
          <cell r="G1960" t="str">
            <v>823</v>
          </cell>
          <cell r="H1960" t="str">
            <v>2318</v>
          </cell>
          <cell r="I1960" t="str">
            <v>23</v>
          </cell>
          <cell r="J1960" t="str">
            <v xml:space="preserve"> </v>
          </cell>
          <cell r="K1960" t="str">
            <v>EV</v>
          </cell>
          <cell r="L1960" t="str">
            <v>2014</v>
          </cell>
          <cell r="M1960">
            <v>0</v>
          </cell>
          <cell r="N1960">
            <v>0</v>
          </cell>
          <cell r="O1960">
            <v>18216.66</v>
          </cell>
          <cell r="P1960">
            <v>18216.66</v>
          </cell>
          <cell r="Q1960">
            <v>0</v>
          </cell>
          <cell r="R1960">
            <v>18371.099999999999</v>
          </cell>
          <cell r="S1960">
            <v>0</v>
          </cell>
          <cell r="T1960" t="str">
            <v>2018- -13BE003-823-2318-23- -EV</v>
          </cell>
        </row>
        <row r="1961">
          <cell r="A1961" t="str">
            <v>21</v>
          </cell>
          <cell r="B1961" t="str">
            <v>D</v>
          </cell>
          <cell r="C1961" t="str">
            <v>R</v>
          </cell>
          <cell r="D1961" t="str">
            <v>I</v>
          </cell>
          <cell r="E1961" t="str">
            <v xml:space="preserve"> </v>
          </cell>
          <cell r="F1961" t="str">
            <v>13BE004</v>
          </cell>
          <cell r="G1961" t="str">
            <v>823</v>
          </cell>
          <cell r="H1961" t="str">
            <v>2318</v>
          </cell>
          <cell r="I1961" t="str">
            <v>23</v>
          </cell>
          <cell r="J1961" t="str">
            <v xml:space="preserve"> </v>
          </cell>
          <cell r="K1961" t="str">
            <v>EXTE</v>
          </cell>
          <cell r="L1961" t="str">
            <v>2014</v>
          </cell>
          <cell r="M1961">
            <v>0</v>
          </cell>
          <cell r="N1961">
            <v>0</v>
          </cell>
          <cell r="O1961">
            <v>3573.65</v>
          </cell>
          <cell r="P1961">
            <v>3573.65</v>
          </cell>
          <cell r="Q1961">
            <v>0</v>
          </cell>
          <cell r="R1961">
            <v>3585.6</v>
          </cell>
          <cell r="S1961">
            <v>0</v>
          </cell>
          <cell r="T1961" t="str">
            <v>2018- -13BE004-823-2318-23- -EXTE</v>
          </cell>
        </row>
        <row r="1962">
          <cell r="A1962" t="str">
            <v>21</v>
          </cell>
          <cell r="B1962" t="str">
            <v>D</v>
          </cell>
          <cell r="C1962" t="str">
            <v>R</v>
          </cell>
          <cell r="D1962" t="str">
            <v>I</v>
          </cell>
          <cell r="E1962" t="str">
            <v xml:space="preserve"> </v>
          </cell>
          <cell r="F1962" t="str">
            <v>13BH001</v>
          </cell>
          <cell r="G1962" t="str">
            <v>821</v>
          </cell>
          <cell r="H1962" t="str">
            <v>2318</v>
          </cell>
          <cell r="I1962" t="str">
            <v>23</v>
          </cell>
          <cell r="J1962" t="str">
            <v xml:space="preserve"> </v>
          </cell>
          <cell r="K1962" t="str">
            <v>EXTE</v>
          </cell>
          <cell r="L1962" t="str">
            <v>2014</v>
          </cell>
          <cell r="M1962">
            <v>0</v>
          </cell>
          <cell r="N1962">
            <v>0</v>
          </cell>
          <cell r="O1962">
            <v>12062.77</v>
          </cell>
          <cell r="P1962">
            <v>12062.77</v>
          </cell>
          <cell r="Q1962">
            <v>0</v>
          </cell>
          <cell r="R1962">
            <v>11954.35</v>
          </cell>
          <cell r="S1962">
            <v>0</v>
          </cell>
          <cell r="T1962" t="str">
            <v>2018- -13BH001-821-2318-23- -EXTE</v>
          </cell>
        </row>
        <row r="1963">
          <cell r="A1963" t="str">
            <v>21</v>
          </cell>
          <cell r="B1963" t="str">
            <v>D</v>
          </cell>
          <cell r="C1963" t="str">
            <v>R</v>
          </cell>
          <cell r="D1963" t="str">
            <v>I</v>
          </cell>
          <cell r="E1963" t="str">
            <v xml:space="preserve"> </v>
          </cell>
          <cell r="F1963" t="str">
            <v>13EA001</v>
          </cell>
          <cell r="G1963" t="str">
            <v>321</v>
          </cell>
          <cell r="H1963" t="str">
            <v>2316</v>
          </cell>
          <cell r="I1963" t="str">
            <v>23</v>
          </cell>
          <cell r="J1963" t="str">
            <v xml:space="preserve"> </v>
          </cell>
          <cell r="K1963" t="str">
            <v>BIBL</v>
          </cell>
          <cell r="L1963" t="str">
            <v>2014</v>
          </cell>
          <cell r="M1963">
            <v>0</v>
          </cell>
          <cell r="N1963">
            <v>0</v>
          </cell>
          <cell r="O1963">
            <v>934.41</v>
          </cell>
          <cell r="P1963">
            <v>934.41</v>
          </cell>
          <cell r="Q1963">
            <v>0</v>
          </cell>
          <cell r="R1963">
            <v>934.41</v>
          </cell>
          <cell r="S1963">
            <v>0</v>
          </cell>
          <cell r="T1963" t="str">
            <v>2018- -13EA001-321-2316-23- -BIBL</v>
          </cell>
        </row>
        <row r="1964">
          <cell r="A1964" t="str">
            <v>21</v>
          </cell>
          <cell r="B1964" t="str">
            <v>D</v>
          </cell>
          <cell r="C1964" t="str">
            <v>R</v>
          </cell>
          <cell r="D1964" t="str">
            <v>I</v>
          </cell>
          <cell r="E1964" t="str">
            <v xml:space="preserve"> </v>
          </cell>
          <cell r="F1964" t="str">
            <v>13ED001</v>
          </cell>
          <cell r="G1964" t="str">
            <v>322</v>
          </cell>
          <cell r="H1964" t="str">
            <v>2316</v>
          </cell>
          <cell r="I1964" t="str">
            <v>23</v>
          </cell>
          <cell r="J1964" t="str">
            <v xml:space="preserve"> </v>
          </cell>
          <cell r="K1964" t="str">
            <v>MBA</v>
          </cell>
          <cell r="L1964" t="str">
            <v>2014</v>
          </cell>
          <cell r="M1964">
            <v>0</v>
          </cell>
          <cell r="N1964">
            <v>0</v>
          </cell>
          <cell r="O1964">
            <v>5665.03</v>
          </cell>
          <cell r="P1964">
            <v>5665.03</v>
          </cell>
          <cell r="Q1964">
            <v>0</v>
          </cell>
          <cell r="R1964">
            <v>3891.36</v>
          </cell>
          <cell r="S1964">
            <v>0</v>
          </cell>
          <cell r="T1964" t="str">
            <v>2018- -13ED001-322-2316-23- -MBA</v>
          </cell>
        </row>
        <row r="1965">
          <cell r="A1965" t="str">
            <v>21</v>
          </cell>
          <cell r="B1965" t="str">
            <v>D</v>
          </cell>
          <cell r="C1965" t="str">
            <v>R</v>
          </cell>
          <cell r="D1965" t="str">
            <v>I</v>
          </cell>
          <cell r="E1965" t="str">
            <v xml:space="preserve"> </v>
          </cell>
          <cell r="F1965" t="str">
            <v>13FA001</v>
          </cell>
          <cell r="G1965" t="str">
            <v>020</v>
          </cell>
          <cell r="H1965" t="str">
            <v>2315</v>
          </cell>
          <cell r="I1965" t="str">
            <v>23</v>
          </cell>
          <cell r="J1965" t="str">
            <v xml:space="preserve"> </v>
          </cell>
          <cell r="K1965" t="str">
            <v>DSI</v>
          </cell>
          <cell r="L1965" t="str">
            <v>2014</v>
          </cell>
          <cell r="M1965">
            <v>0</v>
          </cell>
          <cell r="N1965">
            <v>0</v>
          </cell>
          <cell r="O1965">
            <v>11950.67</v>
          </cell>
          <cell r="P1965">
            <v>11950.67</v>
          </cell>
          <cell r="Q1965">
            <v>0</v>
          </cell>
          <cell r="R1965">
            <v>6875.88</v>
          </cell>
          <cell r="S1965">
            <v>0</v>
          </cell>
          <cell r="T1965" t="str">
            <v>2018- -13FA001-020-2315-23- -DSI</v>
          </cell>
        </row>
        <row r="1966">
          <cell r="A1966" t="str">
            <v>21</v>
          </cell>
          <cell r="B1966" t="str">
            <v>D</v>
          </cell>
          <cell r="C1966" t="str">
            <v>R</v>
          </cell>
          <cell r="D1966" t="str">
            <v>I</v>
          </cell>
          <cell r="E1966" t="str">
            <v xml:space="preserve"> </v>
          </cell>
          <cell r="F1966" t="str">
            <v>13TA001</v>
          </cell>
          <cell r="G1966" t="str">
            <v>822</v>
          </cell>
          <cell r="H1966" t="str">
            <v>2315</v>
          </cell>
          <cell r="I1966" t="str">
            <v>23</v>
          </cell>
          <cell r="J1966" t="str">
            <v xml:space="preserve"> </v>
          </cell>
          <cell r="K1966" t="str">
            <v>EXTE</v>
          </cell>
          <cell r="L1966" t="str">
            <v>2014</v>
          </cell>
          <cell r="M1966">
            <v>370000</v>
          </cell>
          <cell r="N1966">
            <v>25000</v>
          </cell>
          <cell r="O1966">
            <v>131145.07999999999</v>
          </cell>
          <cell r="P1966">
            <v>534145.07999999996</v>
          </cell>
          <cell r="Q1966">
            <v>0</v>
          </cell>
          <cell r="R1966">
            <v>598584.07999999996</v>
          </cell>
          <cell r="S1966">
            <v>0</v>
          </cell>
          <cell r="T1966" t="str">
            <v>2018- -13TA001-822-2315-23- -EXTE</v>
          </cell>
        </row>
        <row r="1967">
          <cell r="A1967" t="str">
            <v>21</v>
          </cell>
          <cell r="B1967" t="str">
            <v>D</v>
          </cell>
          <cell r="C1967" t="str">
            <v>R</v>
          </cell>
          <cell r="D1967" t="str">
            <v>I</v>
          </cell>
          <cell r="E1967" t="str">
            <v xml:space="preserve"> </v>
          </cell>
          <cell r="F1967" t="str">
            <v>13TA002</v>
          </cell>
          <cell r="G1967" t="str">
            <v>822</v>
          </cell>
          <cell r="H1967" t="str">
            <v>2315</v>
          </cell>
          <cell r="I1967" t="str">
            <v>23</v>
          </cell>
          <cell r="J1967" t="str">
            <v xml:space="preserve"> </v>
          </cell>
          <cell r="K1967" t="str">
            <v>EXTE</v>
          </cell>
          <cell r="L1967" t="str">
            <v>2014</v>
          </cell>
          <cell r="M1967">
            <v>0</v>
          </cell>
          <cell r="N1967">
            <v>0</v>
          </cell>
          <cell r="O1967">
            <v>8090</v>
          </cell>
          <cell r="P1967">
            <v>8090</v>
          </cell>
          <cell r="Q1967">
            <v>0</v>
          </cell>
          <cell r="R1967">
            <v>0</v>
          </cell>
          <cell r="S1967">
            <v>0</v>
          </cell>
          <cell r="T1967" t="str">
            <v>2018- -13TA002-822-2315-23- -EXTE</v>
          </cell>
        </row>
        <row r="1968">
          <cell r="A1968" t="str">
            <v>21</v>
          </cell>
          <cell r="B1968" t="str">
            <v>D</v>
          </cell>
          <cell r="C1968" t="str">
            <v>R</v>
          </cell>
          <cell r="D1968" t="str">
            <v>I</v>
          </cell>
          <cell r="E1968" t="str">
            <v xml:space="preserve"> </v>
          </cell>
          <cell r="F1968" t="str">
            <v>13TA002</v>
          </cell>
          <cell r="G1968" t="str">
            <v>822</v>
          </cell>
          <cell r="H1968" t="str">
            <v>2315</v>
          </cell>
          <cell r="I1968" t="str">
            <v>23</v>
          </cell>
          <cell r="J1968" t="str">
            <v xml:space="preserve"> </v>
          </cell>
          <cell r="K1968" t="str">
            <v>EXTE</v>
          </cell>
          <cell r="L1968" t="str">
            <v>2015</v>
          </cell>
          <cell r="M1968">
            <v>0</v>
          </cell>
          <cell r="N1968">
            <v>0</v>
          </cell>
          <cell r="O1968">
            <v>8090</v>
          </cell>
          <cell r="P1968">
            <v>8090</v>
          </cell>
          <cell r="Q1968">
            <v>0</v>
          </cell>
          <cell r="R1968">
            <v>4830</v>
          </cell>
          <cell r="S1968">
            <v>0</v>
          </cell>
          <cell r="T1968" t="str">
            <v>2018- -13TA002-822-2315-23- -EXTE</v>
          </cell>
        </row>
        <row r="1969">
          <cell r="A1969" t="str">
            <v>21</v>
          </cell>
          <cell r="B1969" t="str">
            <v>D</v>
          </cell>
          <cell r="C1969" t="str">
            <v>R</v>
          </cell>
          <cell r="D1969" t="str">
            <v>I</v>
          </cell>
          <cell r="E1969" t="str">
            <v xml:space="preserve"> </v>
          </cell>
          <cell r="F1969" t="str">
            <v>13TA002</v>
          </cell>
          <cell r="G1969" t="str">
            <v>822</v>
          </cell>
          <cell r="H1969" t="str">
            <v>2315</v>
          </cell>
          <cell r="I1969" t="str">
            <v>23</v>
          </cell>
          <cell r="J1969" t="str">
            <v xml:space="preserve"> </v>
          </cell>
          <cell r="K1969" t="str">
            <v>EXTE</v>
          </cell>
          <cell r="L1969" t="str">
            <v>2016</v>
          </cell>
          <cell r="M1969">
            <v>0</v>
          </cell>
          <cell r="N1969">
            <v>0</v>
          </cell>
          <cell r="O1969">
            <v>3260</v>
          </cell>
          <cell r="P1969">
            <v>3260</v>
          </cell>
          <cell r="Q1969">
            <v>0</v>
          </cell>
          <cell r="R1969">
            <v>0</v>
          </cell>
          <cell r="S1969">
            <v>0</v>
          </cell>
          <cell r="T1969" t="str">
            <v>2018- -13TA002-822-2315-23- -EXTE</v>
          </cell>
        </row>
        <row r="1970">
          <cell r="A1970" t="str">
            <v>21</v>
          </cell>
          <cell r="B1970" t="str">
            <v>D</v>
          </cell>
          <cell r="C1970" t="str">
            <v>R</v>
          </cell>
          <cell r="D1970" t="str">
            <v>I</v>
          </cell>
          <cell r="E1970" t="str">
            <v xml:space="preserve"> </v>
          </cell>
          <cell r="F1970" t="str">
            <v>13TA002</v>
          </cell>
          <cell r="G1970" t="str">
            <v>822</v>
          </cell>
          <cell r="H1970" t="str">
            <v>2315</v>
          </cell>
          <cell r="I1970" t="str">
            <v>23</v>
          </cell>
          <cell r="J1970" t="str">
            <v xml:space="preserve"> </v>
          </cell>
          <cell r="K1970" t="str">
            <v>EXTE</v>
          </cell>
          <cell r="L1970" t="str">
            <v>2017</v>
          </cell>
          <cell r="M1970">
            <v>0</v>
          </cell>
          <cell r="N1970">
            <v>0</v>
          </cell>
          <cell r="O1970">
            <v>3260</v>
          </cell>
          <cell r="P1970">
            <v>3260</v>
          </cell>
          <cell r="Q1970">
            <v>0</v>
          </cell>
          <cell r="R1970">
            <v>0</v>
          </cell>
          <cell r="S1970">
            <v>0</v>
          </cell>
          <cell r="T1970" t="str">
            <v>2018- -13TA002-822-2315-23- -EXTE</v>
          </cell>
        </row>
        <row r="1971">
          <cell r="A1971" t="str">
            <v>21</v>
          </cell>
          <cell r="B1971" t="str">
            <v>D</v>
          </cell>
          <cell r="C1971" t="str">
            <v>R</v>
          </cell>
          <cell r="D1971" t="str">
            <v>I</v>
          </cell>
          <cell r="E1971" t="str">
            <v xml:space="preserve"> </v>
          </cell>
          <cell r="F1971" t="str">
            <v>13TB002</v>
          </cell>
          <cell r="G1971" t="str">
            <v>324</v>
          </cell>
          <cell r="H1971" t="str">
            <v>2313</v>
          </cell>
          <cell r="I1971" t="str">
            <v>23</v>
          </cell>
          <cell r="J1971" t="str">
            <v xml:space="preserve"> </v>
          </cell>
          <cell r="K1971" t="str">
            <v>BATI</v>
          </cell>
          <cell r="L1971" t="str">
            <v>2014</v>
          </cell>
          <cell r="M1971">
            <v>0</v>
          </cell>
          <cell r="N1971">
            <v>0</v>
          </cell>
          <cell r="O1971">
            <v>51475.839999999997</v>
          </cell>
          <cell r="P1971">
            <v>51475.839999999997</v>
          </cell>
          <cell r="Q1971">
            <v>0</v>
          </cell>
          <cell r="R1971">
            <v>0</v>
          </cell>
          <cell r="S1971">
            <v>0</v>
          </cell>
          <cell r="T1971" t="str">
            <v>2018- -13TB002-324-2313-23- -BATI</v>
          </cell>
        </row>
        <row r="1972">
          <cell r="A1972" t="str">
            <v>21</v>
          </cell>
          <cell r="B1972" t="str">
            <v>D</v>
          </cell>
          <cell r="C1972" t="str">
            <v>R</v>
          </cell>
          <cell r="D1972" t="str">
            <v>I</v>
          </cell>
          <cell r="E1972" t="str">
            <v xml:space="preserve"> </v>
          </cell>
          <cell r="F1972" t="str">
            <v>13TB002</v>
          </cell>
          <cell r="G1972" t="str">
            <v>324</v>
          </cell>
          <cell r="H1972" t="str">
            <v>2313</v>
          </cell>
          <cell r="I1972" t="str">
            <v>23</v>
          </cell>
          <cell r="J1972" t="str">
            <v xml:space="preserve"> </v>
          </cell>
          <cell r="K1972" t="str">
            <v>BATI</v>
          </cell>
          <cell r="L1972" t="str">
            <v>2015</v>
          </cell>
          <cell r="M1972">
            <v>0</v>
          </cell>
          <cell r="N1972">
            <v>0</v>
          </cell>
          <cell r="O1972">
            <v>51475.839999999997</v>
          </cell>
          <cell r="P1972">
            <v>51475.839999999997</v>
          </cell>
          <cell r="Q1972">
            <v>0</v>
          </cell>
          <cell r="R1972">
            <v>0</v>
          </cell>
          <cell r="S1972">
            <v>0</v>
          </cell>
          <cell r="T1972" t="str">
            <v>2018- -13TB002-324-2313-23- -BATI</v>
          </cell>
        </row>
        <row r="1973">
          <cell r="A1973" t="str">
            <v>21</v>
          </cell>
          <cell r="B1973" t="str">
            <v>D</v>
          </cell>
          <cell r="C1973" t="str">
            <v>R</v>
          </cell>
          <cell r="D1973" t="str">
            <v>I</v>
          </cell>
          <cell r="E1973" t="str">
            <v xml:space="preserve"> </v>
          </cell>
          <cell r="F1973" t="str">
            <v>13TB002</v>
          </cell>
          <cell r="G1973" t="str">
            <v>324</v>
          </cell>
          <cell r="H1973" t="str">
            <v>2313</v>
          </cell>
          <cell r="I1973" t="str">
            <v>23</v>
          </cell>
          <cell r="J1973" t="str">
            <v xml:space="preserve"> </v>
          </cell>
          <cell r="K1973" t="str">
            <v>BATI</v>
          </cell>
          <cell r="L1973" t="str">
            <v>2016</v>
          </cell>
          <cell r="M1973">
            <v>0</v>
          </cell>
          <cell r="N1973">
            <v>0</v>
          </cell>
          <cell r="O1973">
            <v>51475.839999999997</v>
          </cell>
          <cell r="P1973">
            <v>51475.839999999997</v>
          </cell>
          <cell r="Q1973">
            <v>0</v>
          </cell>
          <cell r="R1973">
            <v>23316</v>
          </cell>
          <cell r="S1973">
            <v>0</v>
          </cell>
          <cell r="T1973" t="str">
            <v>2018- -13TB002-324-2313-23- -BATI</v>
          </cell>
        </row>
        <row r="1974">
          <cell r="A1974" t="str">
            <v>21</v>
          </cell>
          <cell r="B1974" t="str">
            <v>D</v>
          </cell>
          <cell r="C1974" t="str">
            <v>R</v>
          </cell>
          <cell r="D1974" t="str">
            <v>I</v>
          </cell>
          <cell r="E1974" t="str">
            <v xml:space="preserve"> </v>
          </cell>
          <cell r="F1974" t="str">
            <v>13TB002</v>
          </cell>
          <cell r="G1974" t="str">
            <v>324</v>
          </cell>
          <cell r="H1974" t="str">
            <v>2313</v>
          </cell>
          <cell r="I1974" t="str">
            <v>23</v>
          </cell>
          <cell r="J1974" t="str">
            <v xml:space="preserve"> </v>
          </cell>
          <cell r="K1974" t="str">
            <v>BATI</v>
          </cell>
          <cell r="L1974" t="str">
            <v>2017</v>
          </cell>
          <cell r="M1974">
            <v>0</v>
          </cell>
          <cell r="N1974">
            <v>0</v>
          </cell>
          <cell r="O1974">
            <v>28171.84</v>
          </cell>
          <cell r="P1974">
            <v>28171.84</v>
          </cell>
          <cell r="Q1974">
            <v>0</v>
          </cell>
          <cell r="R1974">
            <v>4554</v>
          </cell>
          <cell r="S1974">
            <v>0</v>
          </cell>
          <cell r="T1974" t="str">
            <v>2018- -13TB002-324-2313-23- -BATI</v>
          </cell>
        </row>
        <row r="1975">
          <cell r="A1975" t="str">
            <v>21</v>
          </cell>
          <cell r="B1975" t="str">
            <v>D</v>
          </cell>
          <cell r="C1975" t="str">
            <v>R</v>
          </cell>
          <cell r="D1975" t="str">
            <v>I</v>
          </cell>
          <cell r="E1975" t="str">
            <v xml:space="preserve"> </v>
          </cell>
          <cell r="F1975" t="str">
            <v>13TB002</v>
          </cell>
          <cell r="G1975" t="str">
            <v>324</v>
          </cell>
          <cell r="H1975" t="str">
            <v>2313</v>
          </cell>
          <cell r="I1975" t="str">
            <v>23</v>
          </cell>
          <cell r="J1975" t="str">
            <v xml:space="preserve"> </v>
          </cell>
          <cell r="K1975" t="str">
            <v>BATI</v>
          </cell>
          <cell r="L1975" t="str">
            <v>2018</v>
          </cell>
          <cell r="M1975">
            <v>0</v>
          </cell>
          <cell r="N1975">
            <v>0</v>
          </cell>
          <cell r="O1975">
            <v>19031.900000000001</v>
          </cell>
          <cell r="P1975">
            <v>19031.900000000001</v>
          </cell>
          <cell r="Q1975">
            <v>0</v>
          </cell>
          <cell r="R1975">
            <v>6053.4</v>
          </cell>
          <cell r="S1975">
            <v>2994.38</v>
          </cell>
          <cell r="T1975" t="str">
            <v>2018- -13TB002-324-2313-23- -BATI</v>
          </cell>
        </row>
        <row r="1976">
          <cell r="A1976" t="str">
            <v>21</v>
          </cell>
          <cell r="B1976" t="str">
            <v>D</v>
          </cell>
          <cell r="C1976" t="str">
            <v>R</v>
          </cell>
          <cell r="D1976" t="str">
            <v>I</v>
          </cell>
          <cell r="E1976" t="str">
            <v xml:space="preserve"> </v>
          </cell>
          <cell r="F1976" t="str">
            <v>13TC002</v>
          </cell>
          <cell r="G1976" t="str">
            <v>324</v>
          </cell>
          <cell r="H1976" t="str">
            <v>2313</v>
          </cell>
          <cell r="I1976" t="str">
            <v>23</v>
          </cell>
          <cell r="J1976" t="str">
            <v xml:space="preserve"> </v>
          </cell>
          <cell r="K1976" t="str">
            <v>BATI</v>
          </cell>
          <cell r="L1976" t="str">
            <v>2014</v>
          </cell>
          <cell r="M1976">
            <v>0</v>
          </cell>
          <cell r="N1976">
            <v>0</v>
          </cell>
          <cell r="O1976">
            <v>8464.93</v>
          </cell>
          <cell r="P1976">
            <v>8464.93</v>
          </cell>
          <cell r="Q1976">
            <v>0</v>
          </cell>
          <cell r="R1976">
            <v>0</v>
          </cell>
          <cell r="S1976">
            <v>0</v>
          </cell>
          <cell r="T1976" t="str">
            <v>2018- -13TC002-324-2313-23- -BATI</v>
          </cell>
        </row>
        <row r="1977">
          <cell r="A1977" t="str">
            <v>21</v>
          </cell>
          <cell r="B1977" t="str">
            <v>D</v>
          </cell>
          <cell r="C1977" t="str">
            <v>R</v>
          </cell>
          <cell r="D1977" t="str">
            <v>I</v>
          </cell>
          <cell r="E1977" t="str">
            <v xml:space="preserve"> </v>
          </cell>
          <cell r="F1977" t="str">
            <v>13TC002</v>
          </cell>
          <cell r="G1977" t="str">
            <v>324</v>
          </cell>
          <cell r="H1977" t="str">
            <v>2313</v>
          </cell>
          <cell r="I1977" t="str">
            <v>23</v>
          </cell>
          <cell r="J1977" t="str">
            <v xml:space="preserve"> </v>
          </cell>
          <cell r="K1977" t="str">
            <v>BATI</v>
          </cell>
          <cell r="L1977" t="str">
            <v>2015</v>
          </cell>
          <cell r="M1977">
            <v>0</v>
          </cell>
          <cell r="N1977">
            <v>0</v>
          </cell>
          <cell r="O1977">
            <v>8464.93</v>
          </cell>
          <cell r="P1977">
            <v>8464.93</v>
          </cell>
          <cell r="Q1977">
            <v>0</v>
          </cell>
          <cell r="R1977">
            <v>0</v>
          </cell>
          <cell r="S1977">
            <v>0</v>
          </cell>
          <cell r="T1977" t="str">
            <v>2018- -13TC002-324-2313-23- -BATI</v>
          </cell>
        </row>
        <row r="1978">
          <cell r="A1978" t="str">
            <v>21</v>
          </cell>
          <cell r="B1978" t="str">
            <v>D</v>
          </cell>
          <cell r="C1978" t="str">
            <v>R</v>
          </cell>
          <cell r="D1978" t="str">
            <v>I</v>
          </cell>
          <cell r="E1978" t="str">
            <v xml:space="preserve"> </v>
          </cell>
          <cell r="F1978" t="str">
            <v>13TC002</v>
          </cell>
          <cell r="G1978" t="str">
            <v>324</v>
          </cell>
          <cell r="H1978" t="str">
            <v>2313</v>
          </cell>
          <cell r="I1978" t="str">
            <v>23</v>
          </cell>
          <cell r="J1978" t="str">
            <v xml:space="preserve"> </v>
          </cell>
          <cell r="K1978" t="str">
            <v>BATI</v>
          </cell>
          <cell r="L1978" t="str">
            <v>2016</v>
          </cell>
          <cell r="M1978">
            <v>0</v>
          </cell>
          <cell r="N1978">
            <v>0</v>
          </cell>
          <cell r="O1978">
            <v>8464.93</v>
          </cell>
          <cell r="P1978">
            <v>8464.93</v>
          </cell>
          <cell r="Q1978">
            <v>0</v>
          </cell>
          <cell r="R1978">
            <v>0</v>
          </cell>
          <cell r="S1978">
            <v>0</v>
          </cell>
          <cell r="T1978" t="str">
            <v>2018- -13TC002-324-2313-23- -BATI</v>
          </cell>
        </row>
        <row r="1979">
          <cell r="A1979" t="str">
            <v>21</v>
          </cell>
          <cell r="B1979" t="str">
            <v>D</v>
          </cell>
          <cell r="C1979" t="str">
            <v>R</v>
          </cell>
          <cell r="D1979" t="str">
            <v>I</v>
          </cell>
          <cell r="E1979" t="str">
            <v xml:space="preserve"> </v>
          </cell>
          <cell r="F1979" t="str">
            <v>13TC002</v>
          </cell>
          <cell r="G1979" t="str">
            <v>324</v>
          </cell>
          <cell r="H1979" t="str">
            <v>2313</v>
          </cell>
          <cell r="I1979" t="str">
            <v>23</v>
          </cell>
          <cell r="J1979" t="str">
            <v xml:space="preserve"> </v>
          </cell>
          <cell r="K1979" t="str">
            <v>BATI</v>
          </cell>
          <cell r="L1979" t="str">
            <v>2017</v>
          </cell>
          <cell r="M1979">
            <v>0</v>
          </cell>
          <cell r="N1979">
            <v>0</v>
          </cell>
          <cell r="O1979">
            <v>8464.93</v>
          </cell>
          <cell r="P1979">
            <v>8464.93</v>
          </cell>
          <cell r="Q1979">
            <v>0</v>
          </cell>
          <cell r="R1979">
            <v>0</v>
          </cell>
          <cell r="S1979">
            <v>0</v>
          </cell>
          <cell r="T1979" t="str">
            <v>2018- -13TC002-324-2313-23- -BATI</v>
          </cell>
        </row>
        <row r="1980">
          <cell r="A1980" t="str">
            <v>21</v>
          </cell>
          <cell r="B1980" t="str">
            <v>D</v>
          </cell>
          <cell r="C1980" t="str">
            <v>R</v>
          </cell>
          <cell r="D1980" t="str">
            <v>I</v>
          </cell>
          <cell r="E1980" t="str">
            <v xml:space="preserve"> </v>
          </cell>
          <cell r="F1980" t="str">
            <v>13TC002</v>
          </cell>
          <cell r="G1980" t="str">
            <v>324</v>
          </cell>
          <cell r="H1980" t="str">
            <v>2313</v>
          </cell>
          <cell r="I1980" t="str">
            <v>23</v>
          </cell>
          <cell r="J1980" t="str">
            <v xml:space="preserve"> </v>
          </cell>
          <cell r="K1980" t="str">
            <v>BATI</v>
          </cell>
          <cell r="L1980" t="str">
            <v>2018</v>
          </cell>
          <cell r="M1980">
            <v>0</v>
          </cell>
          <cell r="N1980">
            <v>0</v>
          </cell>
          <cell r="O1980">
            <v>7245.01</v>
          </cell>
          <cell r="P1980">
            <v>7245.01</v>
          </cell>
          <cell r="Q1980">
            <v>0</v>
          </cell>
          <cell r="R1980">
            <v>0</v>
          </cell>
          <cell r="S1980">
            <v>7245.01</v>
          </cell>
          <cell r="T1980" t="str">
            <v>2018- -13TC002-324-2313-23- -BATI</v>
          </cell>
        </row>
        <row r="1981">
          <cell r="A1981" t="str">
            <v>21</v>
          </cell>
          <cell r="B1981" t="str">
            <v>D</v>
          </cell>
          <cell r="C1981" t="str">
            <v>R</v>
          </cell>
          <cell r="D1981" t="str">
            <v>I</v>
          </cell>
          <cell r="E1981" t="str">
            <v xml:space="preserve"> </v>
          </cell>
          <cell r="F1981" t="str">
            <v>13TD001</v>
          </cell>
          <cell r="G1981" t="str">
            <v>324</v>
          </cell>
          <cell r="H1981" t="str">
            <v>2313</v>
          </cell>
          <cell r="I1981" t="str">
            <v>23</v>
          </cell>
          <cell r="J1981" t="str">
            <v xml:space="preserve"> </v>
          </cell>
          <cell r="K1981" t="str">
            <v>BATI</v>
          </cell>
          <cell r="L1981" t="str">
            <v>2014</v>
          </cell>
          <cell r="M1981">
            <v>0</v>
          </cell>
          <cell r="N1981">
            <v>0</v>
          </cell>
          <cell r="O1981">
            <v>2071.52</v>
          </cell>
          <cell r="P1981">
            <v>2071.52</v>
          </cell>
          <cell r="Q1981">
            <v>0</v>
          </cell>
          <cell r="R1981">
            <v>3574.66</v>
          </cell>
          <cell r="S1981">
            <v>0</v>
          </cell>
          <cell r="T1981" t="str">
            <v>2018- -13TD001-324-2313-23- -BATI</v>
          </cell>
        </row>
        <row r="1982">
          <cell r="A1982" t="str">
            <v>21</v>
          </cell>
          <cell r="B1982" t="str">
            <v>D</v>
          </cell>
          <cell r="C1982" t="str">
            <v>R</v>
          </cell>
          <cell r="D1982" t="str">
            <v>I</v>
          </cell>
          <cell r="E1982" t="str">
            <v xml:space="preserve"> </v>
          </cell>
          <cell r="F1982" t="str">
            <v>13TE001</v>
          </cell>
          <cell r="G1982" t="str">
            <v>321</v>
          </cell>
          <cell r="H1982" t="str">
            <v>2313</v>
          </cell>
          <cell r="I1982" t="str">
            <v>23</v>
          </cell>
          <cell r="J1982" t="str">
            <v xml:space="preserve"> </v>
          </cell>
          <cell r="K1982" t="str">
            <v>BATI</v>
          </cell>
          <cell r="L1982" t="str">
            <v>2014</v>
          </cell>
          <cell r="M1982">
            <v>150000</v>
          </cell>
          <cell r="N1982">
            <v>0</v>
          </cell>
          <cell r="O1982">
            <v>77079.81</v>
          </cell>
          <cell r="P1982">
            <v>227079.81</v>
          </cell>
          <cell r="Q1982">
            <v>0</v>
          </cell>
          <cell r="R1982">
            <v>6960.99</v>
          </cell>
          <cell r="S1982">
            <v>0</v>
          </cell>
          <cell r="T1982" t="str">
            <v>2018- -13TE001-321-2313-23- -BATI</v>
          </cell>
        </row>
        <row r="1983">
          <cell r="A1983" t="str">
            <v>21</v>
          </cell>
          <cell r="B1983" t="str">
            <v>D</v>
          </cell>
          <cell r="C1983" t="str">
            <v>R</v>
          </cell>
          <cell r="D1983" t="str">
            <v>I</v>
          </cell>
          <cell r="E1983" t="str">
            <v xml:space="preserve"> </v>
          </cell>
          <cell r="F1983" t="str">
            <v>13TE001</v>
          </cell>
          <cell r="G1983" t="str">
            <v>321</v>
          </cell>
          <cell r="H1983" t="str">
            <v>2313</v>
          </cell>
          <cell r="I1983" t="str">
            <v>23</v>
          </cell>
          <cell r="J1983" t="str">
            <v xml:space="preserve"> </v>
          </cell>
          <cell r="K1983" t="str">
            <v>BATI</v>
          </cell>
          <cell r="L1983" t="str">
            <v>2015</v>
          </cell>
          <cell r="M1983">
            <v>0</v>
          </cell>
          <cell r="N1983">
            <v>0</v>
          </cell>
          <cell r="O1983">
            <v>135480.45000000001</v>
          </cell>
          <cell r="P1983">
            <v>135480.45000000001</v>
          </cell>
          <cell r="Q1983">
            <v>0</v>
          </cell>
          <cell r="R1983">
            <v>36688.85</v>
          </cell>
          <cell r="S1983">
            <v>0</v>
          </cell>
          <cell r="T1983" t="str">
            <v>2018- -13TE001-321-2313-23- -BATI</v>
          </cell>
        </row>
        <row r="1984">
          <cell r="A1984" t="str">
            <v>21</v>
          </cell>
          <cell r="B1984" t="str">
            <v>D</v>
          </cell>
          <cell r="C1984" t="str">
            <v>R</v>
          </cell>
          <cell r="D1984" t="str">
            <v>I</v>
          </cell>
          <cell r="E1984" t="str">
            <v xml:space="preserve"> </v>
          </cell>
          <cell r="F1984" t="str">
            <v>13TE001</v>
          </cell>
          <cell r="G1984" t="str">
            <v>321</v>
          </cell>
          <cell r="H1984" t="str">
            <v>2313</v>
          </cell>
          <cell r="I1984" t="str">
            <v>23</v>
          </cell>
          <cell r="J1984" t="str">
            <v xml:space="preserve"> </v>
          </cell>
          <cell r="K1984" t="str">
            <v>BATI</v>
          </cell>
          <cell r="L1984" t="str">
            <v>2016</v>
          </cell>
          <cell r="M1984">
            <v>0</v>
          </cell>
          <cell r="N1984">
            <v>0</v>
          </cell>
          <cell r="O1984">
            <v>24628.45</v>
          </cell>
          <cell r="P1984">
            <v>24628.45</v>
          </cell>
          <cell r="Q1984">
            <v>0</v>
          </cell>
          <cell r="R1984">
            <v>24628.45</v>
          </cell>
          <cell r="S1984">
            <v>0</v>
          </cell>
          <cell r="T1984" t="str">
            <v>2018- -13TE001-321-2313-23- -BATI</v>
          </cell>
        </row>
        <row r="1985">
          <cell r="A1985" t="str">
            <v>21</v>
          </cell>
          <cell r="B1985" t="str">
            <v>D</v>
          </cell>
          <cell r="C1985" t="str">
            <v>R</v>
          </cell>
          <cell r="D1985" t="str">
            <v>I</v>
          </cell>
          <cell r="E1985" t="str">
            <v xml:space="preserve"> </v>
          </cell>
          <cell r="F1985" t="str">
            <v>13TF001</v>
          </cell>
          <cell r="G1985" t="str">
            <v>523</v>
          </cell>
          <cell r="H1985" t="str">
            <v>2313</v>
          </cell>
          <cell r="I1985" t="str">
            <v>23</v>
          </cell>
          <cell r="J1985" t="str">
            <v xml:space="preserve"> </v>
          </cell>
          <cell r="K1985" t="str">
            <v>BATI</v>
          </cell>
          <cell r="L1985" t="str">
            <v>2014</v>
          </cell>
          <cell r="M1985">
            <v>143000</v>
          </cell>
          <cell r="N1985">
            <v>0</v>
          </cell>
          <cell r="O1985">
            <v>130719.22</v>
          </cell>
          <cell r="P1985">
            <v>258719.22</v>
          </cell>
          <cell r="Q1985">
            <v>0</v>
          </cell>
          <cell r="R1985">
            <v>243266.82</v>
          </cell>
          <cell r="S1985">
            <v>0</v>
          </cell>
          <cell r="T1985" t="str">
            <v>2018- -13TF001-523-2313-23- -BATI</v>
          </cell>
        </row>
        <row r="1986">
          <cell r="A1986" t="str">
            <v>21</v>
          </cell>
          <cell r="B1986" t="str">
            <v>D</v>
          </cell>
          <cell r="C1986" t="str">
            <v>R</v>
          </cell>
          <cell r="D1986" t="str">
            <v>I</v>
          </cell>
          <cell r="E1986" t="str">
            <v xml:space="preserve"> </v>
          </cell>
          <cell r="F1986" t="str">
            <v>13TG001</v>
          </cell>
          <cell r="G1986" t="str">
            <v>313</v>
          </cell>
          <cell r="H1986" t="str">
            <v>2313</v>
          </cell>
          <cell r="I1986" t="str">
            <v>23</v>
          </cell>
          <cell r="J1986" t="str">
            <v xml:space="preserve"> </v>
          </cell>
          <cell r="K1986" t="str">
            <v>BATI</v>
          </cell>
          <cell r="L1986" t="str">
            <v>2014</v>
          </cell>
          <cell r="M1986">
            <v>0</v>
          </cell>
          <cell r="N1986">
            <v>0</v>
          </cell>
          <cell r="O1986">
            <v>45884.4</v>
          </cell>
          <cell r="P1986">
            <v>45884.4</v>
          </cell>
          <cell r="Q1986">
            <v>0</v>
          </cell>
          <cell r="R1986">
            <v>18198.900000000001</v>
          </cell>
          <cell r="S1986">
            <v>0</v>
          </cell>
          <cell r="T1986" t="str">
            <v>2018- -13TG001-313-2313-23- -BATI</v>
          </cell>
        </row>
        <row r="1987">
          <cell r="A1987" t="str">
            <v>21</v>
          </cell>
          <cell r="B1987" t="str">
            <v>D</v>
          </cell>
          <cell r="C1987" t="str">
            <v>R</v>
          </cell>
          <cell r="D1987" t="str">
            <v>I</v>
          </cell>
          <cell r="E1987" t="str">
            <v xml:space="preserve"> </v>
          </cell>
          <cell r="F1987" t="str">
            <v>13TG001</v>
          </cell>
          <cell r="G1987" t="str">
            <v>313</v>
          </cell>
          <cell r="H1987" t="str">
            <v>2313</v>
          </cell>
          <cell r="I1987" t="str">
            <v>23</v>
          </cell>
          <cell r="J1987" t="str">
            <v xml:space="preserve"> </v>
          </cell>
          <cell r="K1987" t="str">
            <v>BATI</v>
          </cell>
          <cell r="L1987" t="str">
            <v>2015</v>
          </cell>
          <cell r="M1987">
            <v>0</v>
          </cell>
          <cell r="N1987">
            <v>0</v>
          </cell>
          <cell r="O1987">
            <v>33025.82</v>
          </cell>
          <cell r="P1987">
            <v>33025.82</v>
          </cell>
          <cell r="Q1987">
            <v>0</v>
          </cell>
          <cell r="R1987">
            <v>4362</v>
          </cell>
          <cell r="S1987">
            <v>0</v>
          </cell>
          <cell r="T1987" t="str">
            <v>2018- -13TG001-313-2313-23- -BATI</v>
          </cell>
        </row>
        <row r="1988">
          <cell r="A1988" t="str">
            <v>21</v>
          </cell>
          <cell r="B1988" t="str">
            <v>D</v>
          </cell>
          <cell r="C1988" t="str">
            <v>R</v>
          </cell>
          <cell r="D1988" t="str">
            <v>I</v>
          </cell>
          <cell r="E1988" t="str">
            <v xml:space="preserve"> </v>
          </cell>
          <cell r="F1988" t="str">
            <v>13TG001</v>
          </cell>
          <cell r="G1988" t="str">
            <v>313</v>
          </cell>
          <cell r="H1988" t="str">
            <v>2313</v>
          </cell>
          <cell r="I1988" t="str">
            <v>23</v>
          </cell>
          <cell r="J1988" t="str">
            <v xml:space="preserve"> </v>
          </cell>
          <cell r="K1988" t="str">
            <v>BATI</v>
          </cell>
          <cell r="L1988" t="str">
            <v>2016</v>
          </cell>
          <cell r="M1988">
            <v>0</v>
          </cell>
          <cell r="N1988">
            <v>0</v>
          </cell>
          <cell r="O1988">
            <v>28534.84</v>
          </cell>
          <cell r="P1988">
            <v>28534.84</v>
          </cell>
          <cell r="Q1988">
            <v>0</v>
          </cell>
          <cell r="R1988">
            <v>27287.01</v>
          </cell>
          <cell r="S1988">
            <v>0</v>
          </cell>
          <cell r="T1988" t="str">
            <v>2018- -13TG001-313-2313-23- -BATI</v>
          </cell>
        </row>
        <row r="1989">
          <cell r="A1989" t="str">
            <v>21</v>
          </cell>
          <cell r="B1989" t="str">
            <v>D</v>
          </cell>
          <cell r="C1989" t="str">
            <v>R</v>
          </cell>
          <cell r="D1989" t="str">
            <v>I</v>
          </cell>
          <cell r="E1989" t="str">
            <v xml:space="preserve"> </v>
          </cell>
          <cell r="F1989" t="str">
            <v>13TG001</v>
          </cell>
          <cell r="G1989" t="str">
            <v>313</v>
          </cell>
          <cell r="H1989" t="str">
            <v>2313</v>
          </cell>
          <cell r="I1989" t="str">
            <v>23</v>
          </cell>
          <cell r="J1989" t="str">
            <v xml:space="preserve"> </v>
          </cell>
          <cell r="K1989" t="str">
            <v>BATI</v>
          </cell>
          <cell r="L1989" t="str">
            <v>2017</v>
          </cell>
          <cell r="M1989">
            <v>0</v>
          </cell>
          <cell r="N1989">
            <v>0</v>
          </cell>
          <cell r="O1989">
            <v>2014.06</v>
          </cell>
          <cell r="P1989">
            <v>2014.06</v>
          </cell>
          <cell r="Q1989">
            <v>0</v>
          </cell>
          <cell r="R1989">
            <v>7598.84</v>
          </cell>
          <cell r="S1989">
            <v>0</v>
          </cell>
          <cell r="T1989" t="str">
            <v>2018- -13TG001-313-2313-23- -BATI</v>
          </cell>
        </row>
        <row r="1990">
          <cell r="A1990" t="str">
            <v>21</v>
          </cell>
          <cell r="B1990" t="str">
            <v>D</v>
          </cell>
          <cell r="C1990" t="str">
            <v>R</v>
          </cell>
          <cell r="D1990" t="str">
            <v>I</v>
          </cell>
          <cell r="E1990" t="str">
            <v xml:space="preserve"> </v>
          </cell>
          <cell r="F1990" t="str">
            <v>13TH001</v>
          </cell>
          <cell r="G1990" t="str">
            <v>213</v>
          </cell>
          <cell r="H1990" t="str">
            <v>2313</v>
          </cell>
          <cell r="I1990" t="str">
            <v>23</v>
          </cell>
          <cell r="J1990" t="str">
            <v xml:space="preserve"> </v>
          </cell>
          <cell r="K1990" t="str">
            <v>BATI</v>
          </cell>
          <cell r="L1990" t="str">
            <v>2014</v>
          </cell>
          <cell r="M1990">
            <v>0</v>
          </cell>
          <cell r="N1990">
            <v>0</v>
          </cell>
          <cell r="O1990">
            <v>107745.89</v>
          </cell>
          <cell r="P1990">
            <v>107745.89</v>
          </cell>
          <cell r="Q1990">
            <v>0</v>
          </cell>
          <cell r="R1990">
            <v>107745.88</v>
          </cell>
          <cell r="S1990">
            <v>0</v>
          </cell>
          <cell r="T1990" t="str">
            <v>2018- -13TH001-213-2313-23- -BATI</v>
          </cell>
        </row>
        <row r="1991">
          <cell r="A1991" t="str">
            <v>21</v>
          </cell>
          <cell r="B1991" t="str">
            <v>D</v>
          </cell>
          <cell r="C1991" t="str">
            <v>R</v>
          </cell>
          <cell r="D1991" t="str">
            <v>I</v>
          </cell>
          <cell r="E1991" t="str">
            <v xml:space="preserve"> </v>
          </cell>
          <cell r="F1991" t="str">
            <v>13TI002</v>
          </cell>
          <cell r="G1991" t="str">
            <v>412</v>
          </cell>
          <cell r="H1991" t="str">
            <v>2313</v>
          </cell>
          <cell r="I1991" t="str">
            <v>23</v>
          </cell>
          <cell r="J1991" t="str">
            <v xml:space="preserve"> </v>
          </cell>
          <cell r="K1991" t="str">
            <v>BATI</v>
          </cell>
          <cell r="L1991" t="str">
            <v>2014</v>
          </cell>
          <cell r="M1991">
            <v>200000</v>
          </cell>
          <cell r="N1991">
            <v>0</v>
          </cell>
          <cell r="O1991">
            <v>10016.36</v>
          </cell>
          <cell r="P1991">
            <v>12632</v>
          </cell>
          <cell r="Q1991">
            <v>0</v>
          </cell>
          <cell r="R1991">
            <v>6371.12</v>
          </cell>
          <cell r="S1991">
            <v>0</v>
          </cell>
          <cell r="T1991" t="str">
            <v>2018- -13TI002-412-2313-23- -BATI</v>
          </cell>
        </row>
        <row r="1992">
          <cell r="A1992" t="str">
            <v>21</v>
          </cell>
          <cell r="B1992" t="str">
            <v>D</v>
          </cell>
          <cell r="C1992" t="str">
            <v>R</v>
          </cell>
          <cell r="D1992" t="str">
            <v>I</v>
          </cell>
          <cell r="E1992" t="str">
            <v xml:space="preserve"> </v>
          </cell>
          <cell r="F1992" t="str">
            <v>13TI002</v>
          </cell>
          <cell r="G1992" t="str">
            <v>412</v>
          </cell>
          <cell r="H1992" t="str">
            <v>2313</v>
          </cell>
          <cell r="I1992" t="str">
            <v>23</v>
          </cell>
          <cell r="J1992" t="str">
            <v xml:space="preserve"> </v>
          </cell>
          <cell r="K1992" t="str">
            <v>BATI</v>
          </cell>
          <cell r="L1992" t="str">
            <v>2015</v>
          </cell>
          <cell r="M1992">
            <v>164000</v>
          </cell>
          <cell r="N1992">
            <v>250000</v>
          </cell>
          <cell r="O1992">
            <v>6260.88</v>
          </cell>
          <cell r="P1992">
            <v>420260.88</v>
          </cell>
          <cell r="Q1992">
            <v>0</v>
          </cell>
          <cell r="R1992">
            <v>416273.4</v>
          </cell>
          <cell r="S1992">
            <v>0</v>
          </cell>
          <cell r="T1992" t="str">
            <v>2018- -13TI002-412-2313-23- -BATI</v>
          </cell>
        </row>
        <row r="1993">
          <cell r="A1993" t="str">
            <v>21</v>
          </cell>
          <cell r="B1993" t="str">
            <v>D</v>
          </cell>
          <cell r="C1993" t="str">
            <v>R</v>
          </cell>
          <cell r="D1993" t="str">
            <v>I</v>
          </cell>
          <cell r="E1993" t="str">
            <v xml:space="preserve"> </v>
          </cell>
          <cell r="F1993" t="str">
            <v>13TI002</v>
          </cell>
          <cell r="G1993" t="str">
            <v>412</v>
          </cell>
          <cell r="H1993" t="str">
            <v>2313</v>
          </cell>
          <cell r="I1993" t="str">
            <v>23</v>
          </cell>
          <cell r="J1993" t="str">
            <v xml:space="preserve"> </v>
          </cell>
          <cell r="K1993" t="str">
            <v>BATI</v>
          </cell>
          <cell r="L1993" t="str">
            <v>2016</v>
          </cell>
          <cell r="M1993">
            <v>0</v>
          </cell>
          <cell r="N1993">
            <v>0</v>
          </cell>
          <cell r="O1993">
            <v>19949.52</v>
          </cell>
          <cell r="P1993">
            <v>19949.52</v>
          </cell>
          <cell r="Q1993">
            <v>0</v>
          </cell>
          <cell r="R1993">
            <v>13504.99</v>
          </cell>
          <cell r="S1993">
            <v>0</v>
          </cell>
          <cell r="T1993" t="str">
            <v>2018- -13TI002-412-2313-23- -BATI</v>
          </cell>
        </row>
        <row r="1994">
          <cell r="A1994" t="str">
            <v>21</v>
          </cell>
          <cell r="B1994" t="str">
            <v>D</v>
          </cell>
          <cell r="C1994" t="str">
            <v>R</v>
          </cell>
          <cell r="D1994" t="str">
            <v>I</v>
          </cell>
          <cell r="E1994" t="str">
            <v xml:space="preserve"> </v>
          </cell>
          <cell r="F1994" t="str">
            <v>13TI002</v>
          </cell>
          <cell r="G1994" t="str">
            <v>412</v>
          </cell>
          <cell r="H1994" t="str">
            <v>2313</v>
          </cell>
          <cell r="I1994" t="str">
            <v>23</v>
          </cell>
          <cell r="J1994" t="str">
            <v xml:space="preserve"> </v>
          </cell>
          <cell r="K1994" t="str">
            <v>BATI</v>
          </cell>
          <cell r="L1994" t="str">
            <v>2017</v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  <cell r="R1994">
            <v>2319.65</v>
          </cell>
          <cell r="S1994">
            <v>0</v>
          </cell>
          <cell r="T1994" t="str">
            <v>2018- -13TI002-412-2313-23- -BATI</v>
          </cell>
        </row>
        <row r="1995">
          <cell r="A1995" t="str">
            <v>21</v>
          </cell>
          <cell r="B1995" t="str">
            <v>D</v>
          </cell>
          <cell r="C1995" t="str">
            <v>R</v>
          </cell>
          <cell r="D1995" t="str">
            <v>I</v>
          </cell>
          <cell r="E1995" t="str">
            <v xml:space="preserve"> </v>
          </cell>
          <cell r="F1995" t="str">
            <v>13TI002</v>
          </cell>
          <cell r="G1995" t="str">
            <v>412</v>
          </cell>
          <cell r="H1995" t="str">
            <v>2313</v>
          </cell>
          <cell r="I1995" t="str">
            <v>23</v>
          </cell>
          <cell r="J1995" t="str">
            <v xml:space="preserve"> </v>
          </cell>
          <cell r="K1995" t="str">
            <v>BATI</v>
          </cell>
          <cell r="L1995" t="str">
            <v>2018</v>
          </cell>
          <cell r="M1995">
            <v>0</v>
          </cell>
          <cell r="N1995">
            <v>0</v>
          </cell>
          <cell r="O1995">
            <v>360</v>
          </cell>
          <cell r="P1995">
            <v>360</v>
          </cell>
          <cell r="Q1995">
            <v>0</v>
          </cell>
          <cell r="R1995">
            <v>360</v>
          </cell>
          <cell r="S1995">
            <v>0</v>
          </cell>
          <cell r="T1995" t="str">
            <v>2018- -13TI002-412-2313-23- -BATI</v>
          </cell>
        </row>
        <row r="1996">
          <cell r="A1996" t="str">
            <v>21</v>
          </cell>
          <cell r="B1996" t="str">
            <v>D</v>
          </cell>
          <cell r="C1996" t="str">
            <v>R</v>
          </cell>
          <cell r="D1996" t="str">
            <v>I</v>
          </cell>
          <cell r="E1996" t="str">
            <v xml:space="preserve"> </v>
          </cell>
          <cell r="F1996" t="str">
            <v>13TI004</v>
          </cell>
          <cell r="G1996" t="str">
            <v>414</v>
          </cell>
          <cell r="H1996" t="str">
            <v>2318</v>
          </cell>
          <cell r="I1996" t="str">
            <v>23</v>
          </cell>
          <cell r="J1996" t="str">
            <v xml:space="preserve"> </v>
          </cell>
          <cell r="K1996" t="str">
            <v>BATI</v>
          </cell>
          <cell r="L1996" t="str">
            <v>2014</v>
          </cell>
          <cell r="M1996">
            <v>0</v>
          </cell>
          <cell r="N1996">
            <v>0</v>
          </cell>
          <cell r="O1996">
            <v>4719.3</v>
          </cell>
          <cell r="P1996">
            <v>4719.3</v>
          </cell>
          <cell r="Q1996">
            <v>0</v>
          </cell>
          <cell r="R1996">
            <v>4735.08</v>
          </cell>
          <cell r="S1996">
            <v>0</v>
          </cell>
          <cell r="T1996" t="str">
            <v>2018- -13TI004-414-2318-23- -BATI</v>
          </cell>
        </row>
        <row r="1997">
          <cell r="A1997" t="str">
            <v>21</v>
          </cell>
          <cell r="B1997" t="str">
            <v>D</v>
          </cell>
          <cell r="C1997" t="str">
            <v>R</v>
          </cell>
          <cell r="D1997" t="str">
            <v>I</v>
          </cell>
          <cell r="E1997" t="str">
            <v xml:space="preserve"> </v>
          </cell>
          <cell r="F1997" t="str">
            <v>13TJ001</v>
          </cell>
          <cell r="G1997" t="str">
            <v>411</v>
          </cell>
          <cell r="H1997" t="str">
            <v>2313</v>
          </cell>
          <cell r="I1997" t="str">
            <v>23</v>
          </cell>
          <cell r="J1997" t="str">
            <v xml:space="preserve"> </v>
          </cell>
          <cell r="K1997" t="str">
            <v>BATI</v>
          </cell>
          <cell r="L1997" t="str">
            <v>2014</v>
          </cell>
          <cell r="M1997">
            <v>0</v>
          </cell>
          <cell r="N1997">
            <v>0</v>
          </cell>
          <cell r="O1997">
            <v>16300</v>
          </cell>
          <cell r="P1997">
            <v>16300</v>
          </cell>
          <cell r="Q1997">
            <v>0</v>
          </cell>
          <cell r="R1997">
            <v>16039.59</v>
          </cell>
          <cell r="S1997">
            <v>0</v>
          </cell>
          <cell r="T1997" t="str">
            <v>2018- -13TJ001-411-2313-23- -BATI</v>
          </cell>
        </row>
        <row r="1998">
          <cell r="A1998" t="str">
            <v>21</v>
          </cell>
          <cell r="B1998" t="str">
            <v>D</v>
          </cell>
          <cell r="C1998" t="str">
            <v>R</v>
          </cell>
          <cell r="D1998" t="str">
            <v>I</v>
          </cell>
          <cell r="E1998" t="str">
            <v xml:space="preserve"> </v>
          </cell>
          <cell r="F1998" t="str">
            <v>13TL001</v>
          </cell>
          <cell r="G1998" t="str">
            <v>40</v>
          </cell>
          <cell r="H1998" t="str">
            <v>2313</v>
          </cell>
          <cell r="I1998" t="str">
            <v>23</v>
          </cell>
          <cell r="J1998" t="str">
            <v xml:space="preserve"> </v>
          </cell>
          <cell r="K1998" t="str">
            <v>BATI</v>
          </cell>
          <cell r="L1998" t="str">
            <v>2014</v>
          </cell>
          <cell r="M1998">
            <v>0</v>
          </cell>
          <cell r="N1998">
            <v>0</v>
          </cell>
          <cell r="O1998">
            <v>1066.1199999999999</v>
          </cell>
          <cell r="P1998">
            <v>1066.1199999999999</v>
          </cell>
          <cell r="Q1998">
            <v>0</v>
          </cell>
          <cell r="R1998">
            <v>756.9</v>
          </cell>
          <cell r="S1998">
            <v>0</v>
          </cell>
          <cell r="T1998" t="str">
            <v>2018- -13TL001-40-2313-23- -BATI</v>
          </cell>
        </row>
        <row r="1999">
          <cell r="A1999" t="str">
            <v>21</v>
          </cell>
          <cell r="B1999" t="str">
            <v>D</v>
          </cell>
          <cell r="C1999" t="str">
            <v>R</v>
          </cell>
          <cell r="D1999" t="str">
            <v>I</v>
          </cell>
          <cell r="E1999" t="str">
            <v xml:space="preserve"> </v>
          </cell>
          <cell r="F1999" t="str">
            <v>13TL001</v>
          </cell>
          <cell r="G1999" t="str">
            <v>40</v>
          </cell>
          <cell r="H1999" t="str">
            <v>2313</v>
          </cell>
          <cell r="I1999" t="str">
            <v>23</v>
          </cell>
          <cell r="J1999" t="str">
            <v xml:space="preserve"> </v>
          </cell>
          <cell r="K1999" t="str">
            <v>BATI</v>
          </cell>
          <cell r="L1999" t="str">
            <v>2015</v>
          </cell>
          <cell r="M1999">
            <v>0</v>
          </cell>
          <cell r="N1999">
            <v>0</v>
          </cell>
          <cell r="O1999">
            <v>309.22000000000003</v>
          </cell>
          <cell r="P1999">
            <v>309.22000000000003</v>
          </cell>
          <cell r="Q1999">
            <v>0</v>
          </cell>
          <cell r="R1999">
            <v>0</v>
          </cell>
          <cell r="S1999">
            <v>0</v>
          </cell>
          <cell r="T1999" t="str">
            <v>2018- -13TL001-40-2313-23- -BATI</v>
          </cell>
        </row>
        <row r="2000">
          <cell r="A2000" t="str">
            <v>21</v>
          </cell>
          <cell r="B2000" t="str">
            <v>D</v>
          </cell>
          <cell r="C2000" t="str">
            <v>R</v>
          </cell>
          <cell r="D2000" t="str">
            <v>I</v>
          </cell>
          <cell r="E2000" t="str">
            <v xml:space="preserve"> </v>
          </cell>
          <cell r="F2000" t="str">
            <v>13TM001</v>
          </cell>
          <cell r="G2000" t="str">
            <v>820</v>
          </cell>
          <cell r="H2000" t="str">
            <v>2313</v>
          </cell>
          <cell r="I2000" t="str">
            <v>23</v>
          </cell>
          <cell r="J2000" t="str">
            <v xml:space="preserve"> </v>
          </cell>
          <cell r="K2000" t="str">
            <v>BATI</v>
          </cell>
          <cell r="L2000" t="str">
            <v>2014</v>
          </cell>
          <cell r="M2000">
            <v>0</v>
          </cell>
          <cell r="N2000">
            <v>0</v>
          </cell>
          <cell r="O2000">
            <v>190917.61</v>
          </cell>
          <cell r="P2000">
            <v>190917.61</v>
          </cell>
          <cell r="Q2000">
            <v>0</v>
          </cell>
          <cell r="R2000">
            <v>184251.85</v>
          </cell>
          <cell r="S2000">
            <v>0</v>
          </cell>
          <cell r="T2000" t="str">
            <v>2018- -13TM001-820-2313-23- -BATI</v>
          </cell>
        </row>
        <row r="2001">
          <cell r="A2001" t="str">
            <v>21</v>
          </cell>
          <cell r="B2001" t="str">
            <v>D</v>
          </cell>
          <cell r="C2001" t="str">
            <v>R</v>
          </cell>
          <cell r="D2001" t="str">
            <v>I</v>
          </cell>
          <cell r="E2001" t="str">
            <v xml:space="preserve"> </v>
          </cell>
          <cell r="F2001" t="str">
            <v>13TM001</v>
          </cell>
          <cell r="G2001" t="str">
            <v>820</v>
          </cell>
          <cell r="H2001" t="str">
            <v>2313</v>
          </cell>
          <cell r="I2001" t="str">
            <v>23</v>
          </cell>
          <cell r="J2001" t="str">
            <v xml:space="preserve"> </v>
          </cell>
          <cell r="K2001" t="str">
            <v>BATI</v>
          </cell>
          <cell r="L2001" t="str">
            <v>2015</v>
          </cell>
          <cell r="M2001">
            <v>0</v>
          </cell>
          <cell r="N2001">
            <v>0</v>
          </cell>
          <cell r="O2001">
            <v>6787.78</v>
          </cell>
          <cell r="P2001">
            <v>6787.78</v>
          </cell>
          <cell r="Q2001">
            <v>0</v>
          </cell>
          <cell r="R2001">
            <v>248</v>
          </cell>
          <cell r="S2001">
            <v>0</v>
          </cell>
          <cell r="T2001" t="str">
            <v>2018- -13TM001-820-2313-23- -BATI</v>
          </cell>
        </row>
        <row r="2002">
          <cell r="A2002" t="str">
            <v>21</v>
          </cell>
          <cell r="B2002" t="str">
            <v>D</v>
          </cell>
          <cell r="C2002" t="str">
            <v>R</v>
          </cell>
          <cell r="D2002" t="str">
            <v>I</v>
          </cell>
          <cell r="E2002" t="str">
            <v xml:space="preserve"> </v>
          </cell>
          <cell r="F2002" t="str">
            <v>13TN002</v>
          </cell>
          <cell r="G2002" t="str">
            <v>324</v>
          </cell>
          <cell r="H2002" t="str">
            <v>2313</v>
          </cell>
          <cell r="I2002" t="str">
            <v>23</v>
          </cell>
          <cell r="J2002" t="str">
            <v xml:space="preserve"> </v>
          </cell>
          <cell r="K2002" t="str">
            <v>EXTE</v>
          </cell>
          <cell r="L2002" t="str">
            <v>2014</v>
          </cell>
          <cell r="M2002">
            <v>0</v>
          </cell>
          <cell r="N2002">
            <v>0</v>
          </cell>
          <cell r="O2002">
            <v>73837.19</v>
          </cell>
          <cell r="P2002">
            <v>73837.19</v>
          </cell>
          <cell r="Q2002">
            <v>0</v>
          </cell>
          <cell r="R2002">
            <v>66025.36</v>
          </cell>
          <cell r="S2002">
            <v>0</v>
          </cell>
          <cell r="T2002" t="str">
            <v>2018- -13TN002-324-2313-23- -EXTE</v>
          </cell>
        </row>
        <row r="2003">
          <cell r="A2003" t="str">
            <v>21</v>
          </cell>
          <cell r="B2003" t="str">
            <v>D</v>
          </cell>
          <cell r="C2003" t="str">
            <v>R</v>
          </cell>
          <cell r="D2003" t="str">
            <v>I</v>
          </cell>
          <cell r="E2003" t="str">
            <v xml:space="preserve"> </v>
          </cell>
          <cell r="F2003" t="str">
            <v>13TO001</v>
          </cell>
          <cell r="G2003" t="str">
            <v>822</v>
          </cell>
          <cell r="H2003" t="str">
            <v>2315</v>
          </cell>
          <cell r="I2003" t="str">
            <v>23</v>
          </cell>
          <cell r="J2003" t="str">
            <v xml:space="preserve"> </v>
          </cell>
          <cell r="K2003" t="str">
            <v>EXTE</v>
          </cell>
          <cell r="L2003" t="str">
            <v>2014</v>
          </cell>
          <cell r="M2003">
            <v>0</v>
          </cell>
          <cell r="N2003">
            <v>0</v>
          </cell>
          <cell r="O2003">
            <v>391577.59999999998</v>
          </cell>
          <cell r="P2003">
            <v>391577.59999999998</v>
          </cell>
          <cell r="Q2003">
            <v>0</v>
          </cell>
          <cell r="R2003">
            <v>341192.88</v>
          </cell>
          <cell r="S2003">
            <v>0</v>
          </cell>
          <cell r="T2003" t="str">
            <v>2018- -13TO001-822-2315-23- -EXTE</v>
          </cell>
        </row>
        <row r="2004">
          <cell r="A2004" t="str">
            <v>21</v>
          </cell>
          <cell r="B2004" t="str">
            <v>D</v>
          </cell>
          <cell r="C2004" t="str">
            <v>R</v>
          </cell>
          <cell r="D2004" t="str">
            <v>I</v>
          </cell>
          <cell r="E2004" t="str">
            <v xml:space="preserve"> </v>
          </cell>
          <cell r="F2004" t="str">
            <v>13TO001</v>
          </cell>
          <cell r="G2004" t="str">
            <v>822</v>
          </cell>
          <cell r="H2004" t="str">
            <v>2315</v>
          </cell>
          <cell r="I2004" t="str">
            <v>23</v>
          </cell>
          <cell r="J2004" t="str">
            <v xml:space="preserve"> </v>
          </cell>
          <cell r="K2004" t="str">
            <v>EXTE</v>
          </cell>
          <cell r="L2004" t="str">
            <v>2015</v>
          </cell>
          <cell r="M2004">
            <v>0</v>
          </cell>
          <cell r="N2004">
            <v>0</v>
          </cell>
          <cell r="O2004">
            <v>4972.37</v>
          </cell>
          <cell r="P2004">
            <v>4972.37</v>
          </cell>
          <cell r="Q2004">
            <v>0</v>
          </cell>
          <cell r="R2004">
            <v>0</v>
          </cell>
          <cell r="S2004">
            <v>0</v>
          </cell>
          <cell r="T2004" t="str">
            <v>2018- -13TO001-822-2315-23- -EXTE</v>
          </cell>
        </row>
        <row r="2005">
          <cell r="A2005" t="str">
            <v>21</v>
          </cell>
          <cell r="B2005" t="str">
            <v>D</v>
          </cell>
          <cell r="C2005" t="str">
            <v>R</v>
          </cell>
          <cell r="D2005" t="str">
            <v>I</v>
          </cell>
          <cell r="E2005" t="str">
            <v xml:space="preserve"> </v>
          </cell>
          <cell r="F2005" t="str">
            <v>13TO003</v>
          </cell>
          <cell r="G2005" t="str">
            <v>822</v>
          </cell>
          <cell r="H2005" t="str">
            <v>2315</v>
          </cell>
          <cell r="I2005" t="str">
            <v>23</v>
          </cell>
          <cell r="J2005" t="str">
            <v xml:space="preserve"> </v>
          </cell>
          <cell r="K2005" t="str">
            <v>EXTE</v>
          </cell>
          <cell r="L2005" t="str">
            <v>2014</v>
          </cell>
          <cell r="M2005">
            <v>0</v>
          </cell>
          <cell r="N2005">
            <v>0</v>
          </cell>
          <cell r="O2005">
            <v>841.37</v>
          </cell>
          <cell r="P2005">
            <v>841.37</v>
          </cell>
          <cell r="Q2005">
            <v>0</v>
          </cell>
          <cell r="R2005">
            <v>449.7</v>
          </cell>
          <cell r="S2005">
            <v>0</v>
          </cell>
          <cell r="T2005" t="str">
            <v>2018- -13TO003-822-2315-23- -EXTE</v>
          </cell>
        </row>
        <row r="2006">
          <cell r="A2006" t="str">
            <v>21</v>
          </cell>
          <cell r="B2006" t="str">
            <v>D</v>
          </cell>
          <cell r="C2006" t="str">
            <v>R</v>
          </cell>
          <cell r="D2006" t="str">
            <v>I</v>
          </cell>
          <cell r="E2006" t="str">
            <v xml:space="preserve"> </v>
          </cell>
          <cell r="F2006" t="str">
            <v>13TO003</v>
          </cell>
          <cell r="G2006" t="str">
            <v>822</v>
          </cell>
          <cell r="H2006" t="str">
            <v>2315</v>
          </cell>
          <cell r="I2006" t="str">
            <v>23</v>
          </cell>
          <cell r="J2006" t="str">
            <v xml:space="preserve"> </v>
          </cell>
          <cell r="K2006" t="str">
            <v>EXTE</v>
          </cell>
          <cell r="L2006" t="str">
            <v>2015</v>
          </cell>
          <cell r="M2006">
            <v>0</v>
          </cell>
          <cell r="N2006">
            <v>0</v>
          </cell>
          <cell r="O2006">
            <v>391.67</v>
          </cell>
          <cell r="P2006">
            <v>391.67</v>
          </cell>
          <cell r="Q2006">
            <v>0</v>
          </cell>
          <cell r="R2006">
            <v>0</v>
          </cell>
          <cell r="S2006">
            <v>0</v>
          </cell>
          <cell r="T2006" t="str">
            <v>2018- -13TO003-822-2315-23- -EXTE</v>
          </cell>
        </row>
        <row r="2007">
          <cell r="A2007" t="str">
            <v>21</v>
          </cell>
          <cell r="B2007" t="str">
            <v>D</v>
          </cell>
          <cell r="C2007" t="str">
            <v>R</v>
          </cell>
          <cell r="D2007" t="str">
            <v>I</v>
          </cell>
          <cell r="E2007" t="str">
            <v xml:space="preserve"> </v>
          </cell>
          <cell r="F2007" t="str">
            <v>13TO004</v>
          </cell>
          <cell r="G2007" t="str">
            <v>822</v>
          </cell>
          <cell r="H2007" t="str">
            <v>2315</v>
          </cell>
          <cell r="I2007" t="str">
            <v>23</v>
          </cell>
          <cell r="J2007" t="str">
            <v xml:space="preserve"> </v>
          </cell>
          <cell r="K2007" t="str">
            <v>EXTE</v>
          </cell>
          <cell r="L2007" t="str">
            <v>2014</v>
          </cell>
          <cell r="M2007">
            <v>0</v>
          </cell>
          <cell r="N2007">
            <v>92000</v>
          </cell>
          <cell r="O2007">
            <v>0</v>
          </cell>
          <cell r="P2007">
            <v>92000</v>
          </cell>
          <cell r="Q2007">
            <v>0</v>
          </cell>
          <cell r="R2007">
            <v>91089.84</v>
          </cell>
          <cell r="S2007">
            <v>0</v>
          </cell>
          <cell r="T2007" t="str">
            <v>2018- -13TO004-822-2315-23- -EXTE</v>
          </cell>
        </row>
        <row r="2008">
          <cell r="A2008" t="str">
            <v>21</v>
          </cell>
          <cell r="B2008" t="str">
            <v>D</v>
          </cell>
          <cell r="C2008" t="str">
            <v>R</v>
          </cell>
          <cell r="D2008" t="str">
            <v>I</v>
          </cell>
          <cell r="E2008" t="str">
            <v xml:space="preserve"> </v>
          </cell>
          <cell r="F2008" t="str">
            <v>13TO004</v>
          </cell>
          <cell r="G2008" t="str">
            <v>822</v>
          </cell>
          <cell r="H2008" t="str">
            <v>2315</v>
          </cell>
          <cell r="I2008" t="str">
            <v>23</v>
          </cell>
          <cell r="J2008" t="str">
            <v xml:space="preserve"> </v>
          </cell>
          <cell r="K2008" t="str">
            <v>EXTE</v>
          </cell>
          <cell r="L2008" t="str">
            <v>2015</v>
          </cell>
          <cell r="M2008">
            <v>0</v>
          </cell>
          <cell r="N2008">
            <v>0</v>
          </cell>
          <cell r="O2008">
            <v>0</v>
          </cell>
          <cell r="P2008">
            <v>0</v>
          </cell>
          <cell r="Q2008">
            <v>0</v>
          </cell>
          <cell r="R2008">
            <v>4799.09</v>
          </cell>
          <cell r="S2008">
            <v>0</v>
          </cell>
          <cell r="T2008" t="str">
            <v>2018- -13TO004-822-2315-23- -EXTE</v>
          </cell>
        </row>
        <row r="2009">
          <cell r="A2009" t="str">
            <v>21</v>
          </cell>
          <cell r="B2009" t="str">
            <v>D</v>
          </cell>
          <cell r="C2009" t="str">
            <v>R</v>
          </cell>
          <cell r="D2009" t="str">
            <v>I</v>
          </cell>
          <cell r="E2009" t="str">
            <v xml:space="preserve"> </v>
          </cell>
          <cell r="F2009" t="str">
            <v>13TO005</v>
          </cell>
          <cell r="G2009" t="str">
            <v>821</v>
          </cell>
          <cell r="H2009" t="str">
            <v>2315</v>
          </cell>
          <cell r="I2009" t="str">
            <v>23</v>
          </cell>
          <cell r="J2009" t="str">
            <v xml:space="preserve"> </v>
          </cell>
          <cell r="K2009" t="str">
            <v>EXTE</v>
          </cell>
          <cell r="L2009" t="str">
            <v>2014</v>
          </cell>
          <cell r="M2009">
            <v>0</v>
          </cell>
          <cell r="N2009">
            <v>0</v>
          </cell>
          <cell r="O2009">
            <v>37209.839999999997</v>
          </cell>
          <cell r="P2009">
            <v>37209.839999999997</v>
          </cell>
          <cell r="Q2009">
            <v>0</v>
          </cell>
          <cell r="R2009">
            <v>28671.360000000001</v>
          </cell>
          <cell r="S2009">
            <v>0</v>
          </cell>
          <cell r="T2009" t="str">
            <v>2018- -13TO005-821-2315-23- -EXTE</v>
          </cell>
        </row>
        <row r="2010">
          <cell r="A2010" t="str">
            <v>21</v>
          </cell>
          <cell r="B2010" t="str">
            <v>D</v>
          </cell>
          <cell r="C2010" t="str">
            <v>R</v>
          </cell>
          <cell r="D2010" t="str">
            <v>I</v>
          </cell>
          <cell r="E2010" t="str">
            <v xml:space="preserve"> </v>
          </cell>
          <cell r="F2010" t="str">
            <v>13TO006</v>
          </cell>
          <cell r="G2010" t="str">
            <v>822</v>
          </cell>
          <cell r="H2010" t="str">
            <v>2315</v>
          </cell>
          <cell r="I2010" t="str">
            <v>23</v>
          </cell>
          <cell r="J2010" t="str">
            <v xml:space="preserve"> </v>
          </cell>
          <cell r="K2010" t="str">
            <v>EXTE</v>
          </cell>
          <cell r="L2010" t="str">
            <v>2014</v>
          </cell>
          <cell r="M2010">
            <v>0</v>
          </cell>
          <cell r="N2010">
            <v>0</v>
          </cell>
          <cell r="O2010">
            <v>65500</v>
          </cell>
          <cell r="P2010">
            <v>65500</v>
          </cell>
          <cell r="Q2010">
            <v>0</v>
          </cell>
          <cell r="R2010">
            <v>0</v>
          </cell>
          <cell r="S2010">
            <v>0</v>
          </cell>
          <cell r="T2010" t="str">
            <v>2018- -13TO006-822-2315-23- -EXTE</v>
          </cell>
        </row>
        <row r="2011">
          <cell r="A2011" t="str">
            <v>21</v>
          </cell>
          <cell r="B2011" t="str">
            <v>D</v>
          </cell>
          <cell r="C2011" t="str">
            <v>R</v>
          </cell>
          <cell r="D2011" t="str">
            <v>I</v>
          </cell>
          <cell r="E2011" t="str">
            <v xml:space="preserve"> </v>
          </cell>
          <cell r="F2011" t="str">
            <v>13TO006</v>
          </cell>
          <cell r="G2011" t="str">
            <v>822</v>
          </cell>
          <cell r="H2011" t="str">
            <v>2315</v>
          </cell>
          <cell r="I2011" t="str">
            <v>23</v>
          </cell>
          <cell r="J2011" t="str">
            <v xml:space="preserve"> </v>
          </cell>
          <cell r="K2011" t="str">
            <v>EXTE</v>
          </cell>
          <cell r="L2011" t="str">
            <v>2015</v>
          </cell>
          <cell r="M2011">
            <v>0</v>
          </cell>
          <cell r="N2011">
            <v>0</v>
          </cell>
          <cell r="O2011">
            <v>65500</v>
          </cell>
          <cell r="P2011">
            <v>65500</v>
          </cell>
          <cell r="Q2011">
            <v>0</v>
          </cell>
          <cell r="R2011">
            <v>0</v>
          </cell>
          <cell r="S2011">
            <v>0</v>
          </cell>
          <cell r="T2011" t="str">
            <v>2018- -13TO006-822-2315-23- -EXTE</v>
          </cell>
        </row>
        <row r="2012">
          <cell r="A2012" t="str">
            <v>21</v>
          </cell>
          <cell r="B2012" t="str">
            <v>D</v>
          </cell>
          <cell r="C2012" t="str">
            <v>R</v>
          </cell>
          <cell r="D2012" t="str">
            <v>I</v>
          </cell>
          <cell r="E2012" t="str">
            <v xml:space="preserve"> </v>
          </cell>
          <cell r="F2012" t="str">
            <v>13TO006</v>
          </cell>
          <cell r="G2012" t="str">
            <v>822</v>
          </cell>
          <cell r="H2012" t="str">
            <v>2315</v>
          </cell>
          <cell r="I2012" t="str">
            <v>23</v>
          </cell>
          <cell r="J2012" t="str">
            <v xml:space="preserve"> </v>
          </cell>
          <cell r="K2012" t="str">
            <v>EXTE</v>
          </cell>
          <cell r="L2012" t="str">
            <v>2016</v>
          </cell>
          <cell r="M2012">
            <v>0</v>
          </cell>
          <cell r="N2012">
            <v>0</v>
          </cell>
          <cell r="O2012">
            <v>65500</v>
          </cell>
          <cell r="P2012">
            <v>65500</v>
          </cell>
          <cell r="Q2012">
            <v>0</v>
          </cell>
          <cell r="R2012">
            <v>65541.72</v>
          </cell>
          <cell r="S2012">
            <v>0</v>
          </cell>
          <cell r="T2012" t="str">
            <v>2018- -13TO006-822-2315-23- -EXTE</v>
          </cell>
        </row>
        <row r="2013">
          <cell r="A2013" t="str">
            <v>21</v>
          </cell>
          <cell r="B2013" t="str">
            <v>D</v>
          </cell>
          <cell r="C2013" t="str">
            <v>R</v>
          </cell>
          <cell r="D2013" t="str">
            <v>I</v>
          </cell>
          <cell r="E2013" t="str">
            <v xml:space="preserve"> </v>
          </cell>
          <cell r="F2013" t="str">
            <v>13TO008</v>
          </cell>
          <cell r="G2013" t="str">
            <v>822</v>
          </cell>
          <cell r="H2013" t="str">
            <v>2315</v>
          </cell>
          <cell r="I2013" t="str">
            <v>23</v>
          </cell>
          <cell r="J2013" t="str">
            <v xml:space="preserve"> </v>
          </cell>
          <cell r="K2013" t="str">
            <v>EXTE</v>
          </cell>
          <cell r="L2013" t="str">
            <v>2014</v>
          </cell>
          <cell r="M2013">
            <v>0</v>
          </cell>
          <cell r="N2013">
            <v>0</v>
          </cell>
          <cell r="O2013">
            <v>24077.45</v>
          </cell>
          <cell r="P2013">
            <v>24077.45</v>
          </cell>
          <cell r="Q2013">
            <v>0</v>
          </cell>
          <cell r="R2013">
            <v>15405.53</v>
          </cell>
          <cell r="S2013">
            <v>0</v>
          </cell>
          <cell r="T2013" t="str">
            <v>2018- -13TO008-822-2315-23- -EXTE</v>
          </cell>
        </row>
        <row r="2014">
          <cell r="A2014" t="str">
            <v>21</v>
          </cell>
          <cell r="B2014" t="str">
            <v>D</v>
          </cell>
          <cell r="C2014" t="str">
            <v>R</v>
          </cell>
          <cell r="D2014" t="str">
            <v>I</v>
          </cell>
          <cell r="E2014" t="str">
            <v xml:space="preserve"> </v>
          </cell>
          <cell r="F2014" t="str">
            <v>13TO008</v>
          </cell>
          <cell r="G2014" t="str">
            <v>822</v>
          </cell>
          <cell r="H2014" t="str">
            <v>2315</v>
          </cell>
          <cell r="I2014" t="str">
            <v>23</v>
          </cell>
          <cell r="J2014" t="str">
            <v xml:space="preserve"> </v>
          </cell>
          <cell r="K2014" t="str">
            <v>EXTE</v>
          </cell>
          <cell r="L2014" t="str">
            <v>2015</v>
          </cell>
          <cell r="M2014">
            <v>0</v>
          </cell>
          <cell r="N2014">
            <v>0</v>
          </cell>
          <cell r="O2014">
            <v>8728.65</v>
          </cell>
          <cell r="P2014">
            <v>8728.65</v>
          </cell>
          <cell r="Q2014">
            <v>0</v>
          </cell>
          <cell r="R2014">
            <v>0</v>
          </cell>
          <cell r="S2014">
            <v>0</v>
          </cell>
          <cell r="T2014" t="str">
            <v>2018- -13TO008-822-2315-23- -EXTE</v>
          </cell>
        </row>
        <row r="2015">
          <cell r="A2015" t="str">
            <v>21</v>
          </cell>
          <cell r="B2015" t="str">
            <v>D</v>
          </cell>
          <cell r="C2015" t="str">
            <v>R</v>
          </cell>
          <cell r="D2015" t="str">
            <v>I</v>
          </cell>
          <cell r="E2015" t="str">
            <v xml:space="preserve"> </v>
          </cell>
          <cell r="F2015" t="str">
            <v>13TO009</v>
          </cell>
          <cell r="G2015" t="str">
            <v>822</v>
          </cell>
          <cell r="H2015" t="str">
            <v>2315</v>
          </cell>
          <cell r="I2015" t="str">
            <v>23</v>
          </cell>
          <cell r="J2015" t="str">
            <v xml:space="preserve"> </v>
          </cell>
          <cell r="K2015" t="str">
            <v>EXTE</v>
          </cell>
          <cell r="L2015" t="str">
            <v>2014</v>
          </cell>
          <cell r="M2015">
            <v>0</v>
          </cell>
          <cell r="N2015">
            <v>0</v>
          </cell>
          <cell r="O2015">
            <v>22500</v>
          </cell>
          <cell r="P2015">
            <v>22500</v>
          </cell>
          <cell r="Q2015">
            <v>0</v>
          </cell>
          <cell r="R2015">
            <v>17351.330000000002</v>
          </cell>
          <cell r="S2015">
            <v>0</v>
          </cell>
          <cell r="T2015" t="str">
            <v>2018- -13TO009-822-2315-23- -EXTE</v>
          </cell>
        </row>
        <row r="2016">
          <cell r="A2016" t="str">
            <v>21</v>
          </cell>
          <cell r="B2016" t="str">
            <v>D</v>
          </cell>
          <cell r="C2016" t="str">
            <v>R</v>
          </cell>
          <cell r="D2016" t="str">
            <v>I</v>
          </cell>
          <cell r="E2016" t="str">
            <v xml:space="preserve"> </v>
          </cell>
          <cell r="F2016" t="str">
            <v>13TP001</v>
          </cell>
          <cell r="G2016" t="str">
            <v>821</v>
          </cell>
          <cell r="H2016" t="str">
            <v>2315</v>
          </cell>
          <cell r="I2016" t="str">
            <v>23</v>
          </cell>
          <cell r="J2016" t="str">
            <v xml:space="preserve"> </v>
          </cell>
          <cell r="K2016" t="str">
            <v>EXTE</v>
          </cell>
          <cell r="L2016" t="str">
            <v>2014</v>
          </cell>
          <cell r="M2016">
            <v>0</v>
          </cell>
          <cell r="N2016">
            <v>0</v>
          </cell>
          <cell r="O2016">
            <v>8871.25</v>
          </cell>
          <cell r="P2016">
            <v>8871.25</v>
          </cell>
          <cell r="Q2016">
            <v>0</v>
          </cell>
          <cell r="R2016">
            <v>6097.21</v>
          </cell>
          <cell r="S2016">
            <v>0</v>
          </cell>
          <cell r="T2016" t="str">
            <v>2018- -13TP001-821-2315-23- -EXTE</v>
          </cell>
        </row>
        <row r="2017">
          <cell r="A2017" t="str">
            <v>21</v>
          </cell>
          <cell r="B2017" t="str">
            <v>D</v>
          </cell>
          <cell r="C2017" t="str">
            <v>R</v>
          </cell>
          <cell r="D2017" t="str">
            <v>I</v>
          </cell>
          <cell r="E2017" t="str">
            <v xml:space="preserve"> </v>
          </cell>
          <cell r="F2017" t="str">
            <v>13TP001</v>
          </cell>
          <cell r="G2017" t="str">
            <v>821</v>
          </cell>
          <cell r="H2017" t="str">
            <v>2315</v>
          </cell>
          <cell r="I2017" t="str">
            <v>23</v>
          </cell>
          <cell r="J2017" t="str">
            <v xml:space="preserve"> </v>
          </cell>
          <cell r="K2017" t="str">
            <v>EXTE</v>
          </cell>
          <cell r="L2017" t="str">
            <v>2015</v>
          </cell>
          <cell r="M2017">
            <v>0</v>
          </cell>
          <cell r="N2017">
            <v>0</v>
          </cell>
          <cell r="O2017">
            <v>2774.04</v>
          </cell>
          <cell r="P2017">
            <v>2774.04</v>
          </cell>
          <cell r="Q2017">
            <v>0</v>
          </cell>
          <cell r="R2017">
            <v>0</v>
          </cell>
          <cell r="S2017">
            <v>0</v>
          </cell>
          <cell r="T2017" t="str">
            <v>2018- -13TP001-821-2315-23- -EXTE</v>
          </cell>
        </row>
        <row r="2018">
          <cell r="A2018" t="str">
            <v>21</v>
          </cell>
          <cell r="B2018" t="str">
            <v>D</v>
          </cell>
          <cell r="C2018" t="str">
            <v>R</v>
          </cell>
          <cell r="D2018" t="str">
            <v>I</v>
          </cell>
          <cell r="E2018" t="str">
            <v xml:space="preserve"> </v>
          </cell>
          <cell r="F2018" t="str">
            <v>13TP002</v>
          </cell>
          <cell r="G2018" t="str">
            <v>821</v>
          </cell>
          <cell r="H2018" t="str">
            <v>2315</v>
          </cell>
          <cell r="I2018" t="str">
            <v>23</v>
          </cell>
          <cell r="J2018" t="str">
            <v xml:space="preserve"> </v>
          </cell>
          <cell r="K2018" t="str">
            <v>EXTE</v>
          </cell>
          <cell r="L2018" t="str">
            <v>2014</v>
          </cell>
          <cell r="M2018">
            <v>0</v>
          </cell>
          <cell r="N2018">
            <v>0</v>
          </cell>
          <cell r="O2018">
            <v>30000</v>
          </cell>
          <cell r="P2018">
            <v>30000</v>
          </cell>
          <cell r="Q2018">
            <v>0</v>
          </cell>
          <cell r="R2018">
            <v>31623.84</v>
          </cell>
          <cell r="S2018">
            <v>0</v>
          </cell>
          <cell r="T2018" t="str">
            <v>2018- -13TP002-821-2315-23- -EXTE</v>
          </cell>
        </row>
        <row r="2019">
          <cell r="A2019" t="str">
            <v>21</v>
          </cell>
          <cell r="B2019" t="str">
            <v>D</v>
          </cell>
          <cell r="C2019" t="str">
            <v>R</v>
          </cell>
          <cell r="D2019" t="str">
            <v>I</v>
          </cell>
          <cell r="E2019" t="str">
            <v xml:space="preserve"> </v>
          </cell>
          <cell r="F2019" t="str">
            <v>13TR001</v>
          </cell>
          <cell r="G2019" t="str">
            <v>824</v>
          </cell>
          <cell r="H2019" t="str">
            <v>2313</v>
          </cell>
          <cell r="I2019" t="str">
            <v>23</v>
          </cell>
          <cell r="J2019" t="str">
            <v xml:space="preserve"> </v>
          </cell>
          <cell r="K2019" t="str">
            <v>EXTE</v>
          </cell>
          <cell r="L2019" t="str">
            <v>2014</v>
          </cell>
          <cell r="M2019">
            <v>0</v>
          </cell>
          <cell r="N2019">
            <v>0</v>
          </cell>
          <cell r="O2019">
            <v>124634.81</v>
          </cell>
          <cell r="P2019">
            <v>124634.81</v>
          </cell>
          <cell r="Q2019">
            <v>0</v>
          </cell>
          <cell r="R2019">
            <v>89332.01</v>
          </cell>
          <cell r="S2019">
            <v>0</v>
          </cell>
          <cell r="T2019" t="str">
            <v>2018- -13TR001-824-2313-23- -EXTE</v>
          </cell>
        </row>
        <row r="2020">
          <cell r="A2020" t="str">
            <v>21</v>
          </cell>
          <cell r="B2020" t="str">
            <v>D</v>
          </cell>
          <cell r="C2020" t="str">
            <v>R</v>
          </cell>
          <cell r="D2020" t="str">
            <v>I</v>
          </cell>
          <cell r="E2020" t="str">
            <v xml:space="preserve"> </v>
          </cell>
          <cell r="F2020" t="str">
            <v>13TR001</v>
          </cell>
          <cell r="G2020" t="str">
            <v>824</v>
          </cell>
          <cell r="H2020" t="str">
            <v>2313</v>
          </cell>
          <cell r="I2020" t="str">
            <v>23</v>
          </cell>
          <cell r="J2020" t="str">
            <v xml:space="preserve"> </v>
          </cell>
          <cell r="K2020" t="str">
            <v>EXTE</v>
          </cell>
          <cell r="L2020" t="str">
            <v>2015</v>
          </cell>
          <cell r="M2020">
            <v>0</v>
          </cell>
          <cell r="N2020">
            <v>0</v>
          </cell>
          <cell r="O2020">
            <v>30534.03</v>
          </cell>
          <cell r="P2020">
            <v>30534.03</v>
          </cell>
          <cell r="Q2020">
            <v>0</v>
          </cell>
          <cell r="R2020">
            <v>16555.66</v>
          </cell>
          <cell r="S2020">
            <v>0</v>
          </cell>
          <cell r="T2020" t="str">
            <v>2018- -13TR001-824-2313-23- -EXTE</v>
          </cell>
        </row>
        <row r="2021">
          <cell r="A2021" t="str">
            <v>21</v>
          </cell>
          <cell r="B2021" t="str">
            <v>D</v>
          </cell>
          <cell r="C2021" t="str">
            <v>R</v>
          </cell>
          <cell r="D2021" t="str">
            <v>I</v>
          </cell>
          <cell r="E2021" t="str">
            <v xml:space="preserve"> </v>
          </cell>
          <cell r="F2021" t="str">
            <v>13TR001</v>
          </cell>
          <cell r="G2021" t="str">
            <v>824</v>
          </cell>
          <cell r="H2021" t="str">
            <v>2318</v>
          </cell>
          <cell r="I2021" t="str">
            <v>23</v>
          </cell>
          <cell r="J2021" t="str">
            <v xml:space="preserve"> </v>
          </cell>
          <cell r="K2021" t="str">
            <v>EXTE</v>
          </cell>
          <cell r="L2021" t="str">
            <v>2014</v>
          </cell>
          <cell r="M2021">
            <v>0</v>
          </cell>
          <cell r="N2021">
            <v>0</v>
          </cell>
          <cell r="O2021">
            <v>47141.36</v>
          </cell>
          <cell r="P2021">
            <v>47141.36</v>
          </cell>
          <cell r="Q2021">
            <v>0</v>
          </cell>
          <cell r="R2021">
            <v>47369.2</v>
          </cell>
          <cell r="S2021">
            <v>0</v>
          </cell>
          <cell r="T2021" t="str">
            <v>2018- -13TR001-824-2318-23- -EXTE</v>
          </cell>
        </row>
        <row r="2022">
          <cell r="A2022" t="str">
            <v>21</v>
          </cell>
          <cell r="B2022" t="str">
            <v>D</v>
          </cell>
          <cell r="C2022" t="str">
            <v>R</v>
          </cell>
          <cell r="D2022" t="str">
            <v>I</v>
          </cell>
          <cell r="E2022" t="str">
            <v xml:space="preserve"> </v>
          </cell>
          <cell r="F2022" t="str">
            <v>13TR001</v>
          </cell>
          <cell r="G2022" t="str">
            <v>824</v>
          </cell>
          <cell r="H2022" t="str">
            <v>2318</v>
          </cell>
          <cell r="I2022" t="str">
            <v>23</v>
          </cell>
          <cell r="J2022" t="str">
            <v xml:space="preserve"> </v>
          </cell>
          <cell r="K2022" t="str">
            <v>EXTE</v>
          </cell>
          <cell r="L2022" t="str">
            <v>2015</v>
          </cell>
          <cell r="M2022">
            <v>0</v>
          </cell>
          <cell r="N2022">
            <v>0</v>
          </cell>
          <cell r="O2022">
            <v>3654.6</v>
          </cell>
          <cell r="P2022">
            <v>3654.6</v>
          </cell>
          <cell r="Q2022">
            <v>0</v>
          </cell>
          <cell r="R2022">
            <v>0</v>
          </cell>
          <cell r="S2022">
            <v>0</v>
          </cell>
          <cell r="T2022" t="str">
            <v>2018- -13TR001-824-2318-23- -EXTE</v>
          </cell>
        </row>
        <row r="2023">
          <cell r="A2023" t="str">
            <v>21</v>
          </cell>
          <cell r="B2023" t="str">
            <v>D</v>
          </cell>
          <cell r="C2023" t="str">
            <v>R</v>
          </cell>
          <cell r="D2023" t="str">
            <v>I</v>
          </cell>
          <cell r="E2023" t="str">
            <v xml:space="preserve"> </v>
          </cell>
          <cell r="F2023" t="str">
            <v>13TS001</v>
          </cell>
          <cell r="G2023" t="str">
            <v>822</v>
          </cell>
          <cell r="H2023" t="str">
            <v>2318</v>
          </cell>
          <cell r="I2023" t="str">
            <v>23</v>
          </cell>
          <cell r="J2023" t="str">
            <v xml:space="preserve"> </v>
          </cell>
          <cell r="K2023" t="str">
            <v>EXTE</v>
          </cell>
          <cell r="L2023" t="str">
            <v>2014</v>
          </cell>
          <cell r="M2023">
            <v>0</v>
          </cell>
          <cell r="N2023">
            <v>25000</v>
          </cell>
          <cell r="O2023">
            <v>42530.9</v>
          </cell>
          <cell r="P2023">
            <v>67530.899999999994</v>
          </cell>
          <cell r="Q2023">
            <v>0</v>
          </cell>
          <cell r="R2023">
            <v>67480.67</v>
          </cell>
          <cell r="S2023">
            <v>0</v>
          </cell>
          <cell r="T2023" t="str">
            <v>2018- -13TS001-822-2318-23- -EXTE</v>
          </cell>
        </row>
        <row r="2024">
          <cell r="A2024" t="str">
            <v>21</v>
          </cell>
          <cell r="B2024" t="str">
            <v>D</v>
          </cell>
          <cell r="C2024" t="str">
            <v>R</v>
          </cell>
          <cell r="D2024" t="str">
            <v>I</v>
          </cell>
          <cell r="E2024" t="str">
            <v xml:space="preserve"> </v>
          </cell>
          <cell r="F2024" t="str">
            <v>13TV003</v>
          </cell>
          <cell r="G2024" t="str">
            <v>824</v>
          </cell>
          <cell r="H2024" t="str">
            <v>2318</v>
          </cell>
          <cell r="I2024" t="str">
            <v>23</v>
          </cell>
          <cell r="J2024" t="str">
            <v xml:space="preserve"> </v>
          </cell>
          <cell r="K2024" t="str">
            <v>EXTE</v>
          </cell>
          <cell r="L2024" t="str">
            <v>2014</v>
          </cell>
          <cell r="M2024">
            <v>0</v>
          </cell>
          <cell r="N2024">
            <v>0</v>
          </cell>
          <cell r="O2024">
            <v>20776.57</v>
          </cell>
          <cell r="P2024">
            <v>20776.57</v>
          </cell>
          <cell r="Q2024">
            <v>0</v>
          </cell>
          <cell r="R2024">
            <v>39587.42</v>
          </cell>
          <cell r="S2024">
            <v>0</v>
          </cell>
          <cell r="T2024" t="str">
            <v>2018- -13TV003-824-2318-23- -EXTE</v>
          </cell>
        </row>
        <row r="2025">
          <cell r="A2025" t="str">
            <v>21</v>
          </cell>
          <cell r="B2025" t="str">
            <v>D</v>
          </cell>
          <cell r="C2025" t="str">
            <v>R</v>
          </cell>
          <cell r="D2025" t="str">
            <v>I</v>
          </cell>
          <cell r="E2025" t="str">
            <v xml:space="preserve"> </v>
          </cell>
          <cell r="F2025" t="str">
            <v>13TV003</v>
          </cell>
          <cell r="G2025" t="str">
            <v>824</v>
          </cell>
          <cell r="H2025" t="str">
            <v>2318</v>
          </cell>
          <cell r="I2025" t="str">
            <v>23</v>
          </cell>
          <cell r="J2025" t="str">
            <v xml:space="preserve"> </v>
          </cell>
          <cell r="K2025" t="str">
            <v>EXTE</v>
          </cell>
          <cell r="L2025" t="str">
            <v>2015</v>
          </cell>
          <cell r="M2025">
            <v>30000</v>
          </cell>
          <cell r="N2025">
            <v>0</v>
          </cell>
          <cell r="O2025">
            <v>22163.14</v>
          </cell>
          <cell r="P2025">
            <v>52163.14</v>
          </cell>
          <cell r="Q2025">
            <v>0</v>
          </cell>
          <cell r="R2025">
            <v>35515.97</v>
          </cell>
          <cell r="S2025">
            <v>0</v>
          </cell>
          <cell r="T2025" t="str">
            <v>2018- -13TV003-824-2318-23- -EXTE</v>
          </cell>
        </row>
        <row r="2026">
          <cell r="A2026" t="str">
            <v>21</v>
          </cell>
          <cell r="B2026" t="str">
            <v>D</v>
          </cell>
          <cell r="C2026" t="str">
            <v>R</v>
          </cell>
          <cell r="D2026" t="str">
            <v>I</v>
          </cell>
          <cell r="E2026" t="str">
            <v xml:space="preserve"> </v>
          </cell>
          <cell r="F2026" t="str">
            <v>13TV003</v>
          </cell>
          <cell r="G2026" t="str">
            <v>824</v>
          </cell>
          <cell r="H2026" t="str">
            <v>2318</v>
          </cell>
          <cell r="I2026" t="str">
            <v>23</v>
          </cell>
          <cell r="J2026" t="str">
            <v xml:space="preserve"> </v>
          </cell>
          <cell r="K2026" t="str">
            <v>EXTE</v>
          </cell>
          <cell r="L2026" t="str">
            <v>2016</v>
          </cell>
          <cell r="M2026">
            <v>25000</v>
          </cell>
          <cell r="N2026">
            <v>0</v>
          </cell>
          <cell r="O2026">
            <v>10406.620000000001</v>
          </cell>
          <cell r="P2026">
            <v>35406.620000000003</v>
          </cell>
          <cell r="Q2026">
            <v>0</v>
          </cell>
          <cell r="R2026">
            <v>9872.09</v>
          </cell>
          <cell r="S2026">
            <v>0</v>
          </cell>
          <cell r="T2026" t="str">
            <v>2018- -13TV003-824-2318-23- -EXTE</v>
          </cell>
        </row>
        <row r="2027">
          <cell r="A2027" t="str">
            <v>21</v>
          </cell>
          <cell r="B2027" t="str">
            <v>D</v>
          </cell>
          <cell r="C2027" t="str">
            <v>R</v>
          </cell>
          <cell r="D2027" t="str">
            <v>I</v>
          </cell>
          <cell r="E2027" t="str">
            <v xml:space="preserve"> </v>
          </cell>
          <cell r="F2027" t="str">
            <v>13TV003</v>
          </cell>
          <cell r="G2027" t="str">
            <v>824</v>
          </cell>
          <cell r="H2027" t="str">
            <v>2318</v>
          </cell>
          <cell r="I2027" t="str">
            <v>23</v>
          </cell>
          <cell r="J2027" t="str">
            <v xml:space="preserve"> </v>
          </cell>
          <cell r="K2027" t="str">
            <v>EXTE</v>
          </cell>
          <cell r="L2027" t="str">
            <v>2017</v>
          </cell>
          <cell r="M2027">
            <v>0</v>
          </cell>
          <cell r="N2027">
            <v>0</v>
          </cell>
          <cell r="O2027">
            <v>16782</v>
          </cell>
          <cell r="P2027">
            <v>16782</v>
          </cell>
          <cell r="Q2027">
            <v>0</v>
          </cell>
          <cell r="R2027">
            <v>0</v>
          </cell>
          <cell r="S2027">
            <v>0</v>
          </cell>
          <cell r="T2027" t="str">
            <v>2018- -13TV003-824-2318-23- -EXTE</v>
          </cell>
        </row>
        <row r="2028">
          <cell r="A2028" t="str">
            <v>21</v>
          </cell>
          <cell r="B2028" t="str">
            <v>D</v>
          </cell>
          <cell r="C2028" t="str">
            <v>R</v>
          </cell>
          <cell r="D2028" t="str">
            <v>I</v>
          </cell>
          <cell r="E2028" t="str">
            <v xml:space="preserve"> </v>
          </cell>
          <cell r="F2028" t="str">
            <v>13TV003</v>
          </cell>
          <cell r="G2028" t="str">
            <v>824</v>
          </cell>
          <cell r="H2028" t="str">
            <v>2318</v>
          </cell>
          <cell r="I2028" t="str">
            <v>23</v>
          </cell>
          <cell r="J2028" t="str">
            <v xml:space="preserve"> </v>
          </cell>
          <cell r="K2028" t="str">
            <v>EXTE</v>
          </cell>
          <cell r="L2028" t="str">
            <v>2018</v>
          </cell>
          <cell r="M2028">
            <v>0</v>
          </cell>
          <cell r="N2028">
            <v>0</v>
          </cell>
          <cell r="O2028">
            <v>17283.599999999999</v>
          </cell>
          <cell r="P2028">
            <v>17283.599999999999</v>
          </cell>
          <cell r="Q2028">
            <v>0</v>
          </cell>
          <cell r="R2028">
            <v>0</v>
          </cell>
          <cell r="S2028">
            <v>17442</v>
          </cell>
          <cell r="T2028" t="str">
            <v>2018- -13TV003-824-2318-23- -EXTE</v>
          </cell>
        </row>
        <row r="2029">
          <cell r="A2029" t="str">
            <v>21</v>
          </cell>
          <cell r="B2029" t="str">
            <v>D</v>
          </cell>
          <cell r="C2029" t="str">
            <v>R</v>
          </cell>
          <cell r="D2029" t="str">
            <v>I</v>
          </cell>
          <cell r="E2029" t="str">
            <v xml:space="preserve"> </v>
          </cell>
          <cell r="F2029" t="str">
            <v>14AA001</v>
          </cell>
          <cell r="G2029" t="str">
            <v>020</v>
          </cell>
          <cell r="H2029" t="str">
            <v>2313</v>
          </cell>
          <cell r="I2029" t="str">
            <v>23</v>
          </cell>
          <cell r="J2029" t="str">
            <v xml:space="preserve"> </v>
          </cell>
          <cell r="K2029" t="str">
            <v>BATI</v>
          </cell>
          <cell r="L2029" t="str">
            <v>2014</v>
          </cell>
          <cell r="M2029">
            <v>10000</v>
          </cell>
          <cell r="N2029">
            <v>0</v>
          </cell>
          <cell r="O2029">
            <v>0</v>
          </cell>
          <cell r="P2029">
            <v>10000</v>
          </cell>
          <cell r="Q2029">
            <v>0</v>
          </cell>
          <cell r="R2029">
            <v>4306.74</v>
          </cell>
          <cell r="S2029">
            <v>0</v>
          </cell>
          <cell r="T2029" t="str">
            <v>2018- -14AA001-020-2313-23- -BATI</v>
          </cell>
        </row>
        <row r="2030">
          <cell r="A2030" t="str">
            <v>21</v>
          </cell>
          <cell r="B2030" t="str">
            <v>D</v>
          </cell>
          <cell r="C2030" t="str">
            <v>R</v>
          </cell>
          <cell r="D2030" t="str">
            <v>I</v>
          </cell>
          <cell r="E2030" t="str">
            <v xml:space="preserve"> </v>
          </cell>
          <cell r="F2030" t="str">
            <v>14AA001</v>
          </cell>
          <cell r="G2030" t="str">
            <v>211</v>
          </cell>
          <cell r="H2030" t="str">
            <v>2313</v>
          </cell>
          <cell r="I2030" t="str">
            <v>23</v>
          </cell>
          <cell r="J2030" t="str">
            <v xml:space="preserve"> </v>
          </cell>
          <cell r="K2030" t="str">
            <v>BATI</v>
          </cell>
          <cell r="L2030" t="str">
            <v>2015</v>
          </cell>
          <cell r="M2030">
            <v>0</v>
          </cell>
          <cell r="N2030">
            <v>0</v>
          </cell>
          <cell r="O2030">
            <v>0</v>
          </cell>
          <cell r="P2030">
            <v>0</v>
          </cell>
          <cell r="Q2030">
            <v>0</v>
          </cell>
          <cell r="R2030">
            <v>3185.69</v>
          </cell>
          <cell r="S2030">
            <v>0</v>
          </cell>
          <cell r="T2030" t="str">
            <v>2018- -14AA001-211-2313-23- -BATI</v>
          </cell>
        </row>
        <row r="2031">
          <cell r="A2031" t="str">
            <v>21</v>
          </cell>
          <cell r="B2031" t="str">
            <v>D</v>
          </cell>
          <cell r="C2031" t="str">
            <v>R</v>
          </cell>
          <cell r="D2031" t="str">
            <v>I</v>
          </cell>
          <cell r="E2031" t="str">
            <v xml:space="preserve"> </v>
          </cell>
          <cell r="F2031" t="str">
            <v>14AA002</v>
          </cell>
          <cell r="G2031" t="str">
            <v>020</v>
          </cell>
          <cell r="H2031" t="str">
            <v>2313</v>
          </cell>
          <cell r="I2031" t="str">
            <v>23</v>
          </cell>
          <cell r="J2031" t="str">
            <v xml:space="preserve"> </v>
          </cell>
          <cell r="K2031" t="str">
            <v>BATI</v>
          </cell>
          <cell r="L2031" t="str">
            <v>2014</v>
          </cell>
          <cell r="M2031">
            <v>15000</v>
          </cell>
          <cell r="N2031">
            <v>0</v>
          </cell>
          <cell r="O2031">
            <v>0</v>
          </cell>
          <cell r="P2031">
            <v>5000</v>
          </cell>
          <cell r="Q2031">
            <v>0</v>
          </cell>
          <cell r="R2031">
            <v>0</v>
          </cell>
          <cell r="S2031">
            <v>0</v>
          </cell>
          <cell r="T2031" t="str">
            <v>2018- -14AA002-020-2313-23- -BATI</v>
          </cell>
        </row>
        <row r="2032">
          <cell r="A2032" t="str">
            <v>21</v>
          </cell>
          <cell r="B2032" t="str">
            <v>D</v>
          </cell>
          <cell r="C2032" t="str">
            <v>R</v>
          </cell>
          <cell r="D2032" t="str">
            <v>I</v>
          </cell>
          <cell r="E2032" t="str">
            <v xml:space="preserve"> </v>
          </cell>
          <cell r="F2032" t="str">
            <v>14AA002</v>
          </cell>
          <cell r="G2032" t="str">
            <v>020</v>
          </cell>
          <cell r="H2032" t="str">
            <v>2313</v>
          </cell>
          <cell r="I2032" t="str">
            <v>23</v>
          </cell>
          <cell r="J2032" t="str">
            <v xml:space="preserve"> </v>
          </cell>
          <cell r="K2032" t="str">
            <v>BATI</v>
          </cell>
          <cell r="L2032" t="str">
            <v>2015</v>
          </cell>
          <cell r="M2032">
            <v>0</v>
          </cell>
          <cell r="N2032">
            <v>0</v>
          </cell>
          <cell r="O2032">
            <v>871.2</v>
          </cell>
          <cell r="P2032">
            <v>871.2</v>
          </cell>
          <cell r="Q2032">
            <v>0</v>
          </cell>
          <cell r="R2032">
            <v>0</v>
          </cell>
          <cell r="S2032">
            <v>0</v>
          </cell>
          <cell r="T2032" t="str">
            <v>2018- -14AA002-020-2313-23- -BATI</v>
          </cell>
        </row>
        <row r="2033">
          <cell r="A2033" t="str">
            <v>21</v>
          </cell>
          <cell r="B2033" t="str">
            <v>D</v>
          </cell>
          <cell r="C2033" t="str">
            <v>R</v>
          </cell>
          <cell r="D2033" t="str">
            <v>I</v>
          </cell>
          <cell r="E2033" t="str">
            <v xml:space="preserve"> </v>
          </cell>
          <cell r="F2033" t="str">
            <v>14AA002</v>
          </cell>
          <cell r="G2033" t="str">
            <v>020</v>
          </cell>
          <cell r="H2033" t="str">
            <v>2313</v>
          </cell>
          <cell r="I2033" t="str">
            <v>23</v>
          </cell>
          <cell r="J2033" t="str">
            <v xml:space="preserve"> </v>
          </cell>
          <cell r="K2033" t="str">
            <v>BATI</v>
          </cell>
          <cell r="L2033" t="str">
            <v>2016</v>
          </cell>
          <cell r="M2033">
            <v>0</v>
          </cell>
          <cell r="N2033">
            <v>0</v>
          </cell>
          <cell r="O2033">
            <v>871.2</v>
          </cell>
          <cell r="P2033">
            <v>871.2</v>
          </cell>
          <cell r="Q2033">
            <v>0</v>
          </cell>
          <cell r="R2033">
            <v>871.2</v>
          </cell>
          <cell r="S2033">
            <v>0</v>
          </cell>
          <cell r="T2033" t="str">
            <v>2018- -14AA002-020-2313-23- -BATI</v>
          </cell>
        </row>
        <row r="2034">
          <cell r="A2034" t="str">
            <v>21</v>
          </cell>
          <cell r="B2034" t="str">
            <v>D</v>
          </cell>
          <cell r="C2034" t="str">
            <v>R</v>
          </cell>
          <cell r="D2034" t="str">
            <v>I</v>
          </cell>
          <cell r="E2034" t="str">
            <v xml:space="preserve"> </v>
          </cell>
          <cell r="F2034" t="str">
            <v>14AA002</v>
          </cell>
          <cell r="G2034" t="str">
            <v>213</v>
          </cell>
          <cell r="H2034" t="str">
            <v>2313</v>
          </cell>
          <cell r="I2034" t="str">
            <v>23</v>
          </cell>
          <cell r="J2034" t="str">
            <v xml:space="preserve"> </v>
          </cell>
          <cell r="K2034" t="str">
            <v>BATI</v>
          </cell>
          <cell r="L2034" t="str">
            <v>2014</v>
          </cell>
          <cell r="M2034">
            <v>0</v>
          </cell>
          <cell r="N2034">
            <v>0</v>
          </cell>
          <cell r="O2034">
            <v>0</v>
          </cell>
          <cell r="P2034">
            <v>0</v>
          </cell>
          <cell r="Q2034">
            <v>0</v>
          </cell>
          <cell r="R2034">
            <v>4440</v>
          </cell>
          <cell r="S2034">
            <v>0</v>
          </cell>
          <cell r="T2034" t="str">
            <v>2018- -14AA002-213-2313-23- -BATI</v>
          </cell>
        </row>
        <row r="2035">
          <cell r="A2035" t="str">
            <v>21</v>
          </cell>
          <cell r="B2035" t="str">
            <v>D</v>
          </cell>
          <cell r="C2035" t="str">
            <v>R</v>
          </cell>
          <cell r="D2035" t="str">
            <v>I</v>
          </cell>
          <cell r="E2035" t="str">
            <v xml:space="preserve"> </v>
          </cell>
          <cell r="F2035" t="str">
            <v>14AA002</v>
          </cell>
          <cell r="G2035" t="str">
            <v>213</v>
          </cell>
          <cell r="H2035" t="str">
            <v>2313</v>
          </cell>
          <cell r="I2035" t="str">
            <v>23</v>
          </cell>
          <cell r="J2035" t="str">
            <v xml:space="preserve"> </v>
          </cell>
          <cell r="K2035" t="str">
            <v>BATI</v>
          </cell>
          <cell r="L2035" t="str">
            <v>2015</v>
          </cell>
          <cell r="M2035">
            <v>0</v>
          </cell>
          <cell r="N2035">
            <v>0</v>
          </cell>
          <cell r="O2035">
            <v>871.2</v>
          </cell>
          <cell r="P2035">
            <v>871.2</v>
          </cell>
          <cell r="Q2035">
            <v>0</v>
          </cell>
          <cell r="R2035">
            <v>871.2</v>
          </cell>
          <cell r="S2035">
            <v>0</v>
          </cell>
          <cell r="T2035" t="str">
            <v>2018- -14AA002-213-2313-23- -BATI</v>
          </cell>
        </row>
        <row r="2036">
          <cell r="A2036" t="str">
            <v>21</v>
          </cell>
          <cell r="B2036" t="str">
            <v>D</v>
          </cell>
          <cell r="C2036" t="str">
            <v>R</v>
          </cell>
          <cell r="D2036" t="str">
            <v>I</v>
          </cell>
          <cell r="E2036" t="str">
            <v xml:space="preserve"> </v>
          </cell>
          <cell r="F2036" t="str">
            <v>14AA002</v>
          </cell>
          <cell r="G2036" t="str">
            <v>311</v>
          </cell>
          <cell r="H2036" t="str">
            <v>2313</v>
          </cell>
          <cell r="I2036" t="str">
            <v>23</v>
          </cell>
          <cell r="J2036" t="str">
            <v xml:space="preserve"> </v>
          </cell>
          <cell r="K2036" t="str">
            <v>BATI</v>
          </cell>
          <cell r="L2036" t="str">
            <v>2015</v>
          </cell>
          <cell r="M2036">
            <v>0</v>
          </cell>
          <cell r="N2036">
            <v>0</v>
          </cell>
          <cell r="O2036">
            <v>871.2</v>
          </cell>
          <cell r="P2036">
            <v>871.2</v>
          </cell>
          <cell r="Q2036">
            <v>0</v>
          </cell>
          <cell r="R2036">
            <v>871.2</v>
          </cell>
          <cell r="S2036">
            <v>0</v>
          </cell>
          <cell r="T2036" t="str">
            <v>2018- -14AA002-311-2313-23- -BATI</v>
          </cell>
        </row>
        <row r="2037">
          <cell r="A2037" t="str">
            <v>21</v>
          </cell>
          <cell r="B2037" t="str">
            <v>D</v>
          </cell>
          <cell r="C2037" t="str">
            <v>R</v>
          </cell>
          <cell r="D2037" t="str">
            <v>I</v>
          </cell>
          <cell r="E2037" t="str">
            <v xml:space="preserve"> </v>
          </cell>
          <cell r="F2037" t="str">
            <v>14AA002</v>
          </cell>
          <cell r="G2037" t="str">
            <v>322</v>
          </cell>
          <cell r="H2037" t="str">
            <v>2313</v>
          </cell>
          <cell r="I2037" t="str">
            <v>23</v>
          </cell>
          <cell r="J2037" t="str">
            <v xml:space="preserve"> </v>
          </cell>
          <cell r="K2037" t="str">
            <v>BATI</v>
          </cell>
          <cell r="L2037" t="str">
            <v>2015</v>
          </cell>
          <cell r="M2037">
            <v>0</v>
          </cell>
          <cell r="N2037">
            <v>0</v>
          </cell>
          <cell r="O2037">
            <v>871.2</v>
          </cell>
          <cell r="P2037">
            <v>871.2</v>
          </cell>
          <cell r="Q2037">
            <v>0</v>
          </cell>
          <cell r="R2037">
            <v>0</v>
          </cell>
          <cell r="S2037">
            <v>0</v>
          </cell>
          <cell r="T2037" t="str">
            <v>2018- -14AA002-322-2313-23- -BATI</v>
          </cell>
        </row>
        <row r="2038">
          <cell r="A2038" t="str">
            <v>21</v>
          </cell>
          <cell r="B2038" t="str">
            <v>D</v>
          </cell>
          <cell r="C2038" t="str">
            <v>R</v>
          </cell>
          <cell r="D2038" t="str">
            <v>I</v>
          </cell>
          <cell r="E2038" t="str">
            <v xml:space="preserve"> </v>
          </cell>
          <cell r="F2038" t="str">
            <v>14AA002</v>
          </cell>
          <cell r="G2038" t="str">
            <v>322</v>
          </cell>
          <cell r="H2038" t="str">
            <v>2313</v>
          </cell>
          <cell r="I2038" t="str">
            <v>23</v>
          </cell>
          <cell r="J2038" t="str">
            <v xml:space="preserve"> </v>
          </cell>
          <cell r="K2038" t="str">
            <v>BATI</v>
          </cell>
          <cell r="L2038" t="str">
            <v>2016</v>
          </cell>
          <cell r="M2038">
            <v>0</v>
          </cell>
          <cell r="N2038">
            <v>0</v>
          </cell>
          <cell r="O2038">
            <v>871.2</v>
          </cell>
          <cell r="P2038">
            <v>871.2</v>
          </cell>
          <cell r="Q2038">
            <v>0</v>
          </cell>
          <cell r="R2038">
            <v>871.2</v>
          </cell>
          <cell r="S2038">
            <v>0</v>
          </cell>
          <cell r="T2038" t="str">
            <v>2018- -14AA002-322-2313-23- -BATI</v>
          </cell>
        </row>
        <row r="2039">
          <cell r="A2039" t="str">
            <v>21</v>
          </cell>
          <cell r="B2039" t="str">
            <v>D</v>
          </cell>
          <cell r="C2039" t="str">
            <v>R</v>
          </cell>
          <cell r="D2039" t="str">
            <v>I</v>
          </cell>
          <cell r="E2039" t="str">
            <v xml:space="preserve"> </v>
          </cell>
          <cell r="F2039" t="str">
            <v>14AA002</v>
          </cell>
          <cell r="G2039" t="str">
            <v>411</v>
          </cell>
          <cell r="H2039" t="str">
            <v>2313</v>
          </cell>
          <cell r="I2039" t="str">
            <v>23</v>
          </cell>
          <cell r="J2039" t="str">
            <v xml:space="preserve"> </v>
          </cell>
          <cell r="K2039" t="str">
            <v>BATI</v>
          </cell>
          <cell r="L2039" t="str">
            <v>2015</v>
          </cell>
          <cell r="M2039">
            <v>0</v>
          </cell>
          <cell r="N2039">
            <v>0</v>
          </cell>
          <cell r="O2039">
            <v>871.2</v>
          </cell>
          <cell r="P2039">
            <v>871.2</v>
          </cell>
          <cell r="Q2039">
            <v>0</v>
          </cell>
          <cell r="R2039">
            <v>871.2</v>
          </cell>
          <cell r="S2039">
            <v>0</v>
          </cell>
          <cell r="T2039" t="str">
            <v>2018- -14AA002-411-2313-23- -BATI</v>
          </cell>
        </row>
        <row r="2040">
          <cell r="A2040" t="str">
            <v>21</v>
          </cell>
          <cell r="B2040" t="str">
            <v>D</v>
          </cell>
          <cell r="C2040" t="str">
            <v>R</v>
          </cell>
          <cell r="D2040" t="str">
            <v>I</v>
          </cell>
          <cell r="E2040" t="str">
            <v xml:space="preserve"> </v>
          </cell>
          <cell r="F2040" t="str">
            <v>14AA002</v>
          </cell>
          <cell r="G2040" t="str">
            <v>71</v>
          </cell>
          <cell r="H2040" t="str">
            <v>2313</v>
          </cell>
          <cell r="I2040" t="str">
            <v>23</v>
          </cell>
          <cell r="J2040" t="str">
            <v xml:space="preserve"> </v>
          </cell>
          <cell r="K2040" t="str">
            <v>BATI</v>
          </cell>
          <cell r="L2040" t="str">
            <v>2015</v>
          </cell>
          <cell r="M2040">
            <v>0</v>
          </cell>
          <cell r="N2040">
            <v>0</v>
          </cell>
          <cell r="O2040">
            <v>871.2</v>
          </cell>
          <cell r="P2040">
            <v>871.2</v>
          </cell>
          <cell r="Q2040">
            <v>0</v>
          </cell>
          <cell r="R2040">
            <v>871.2</v>
          </cell>
          <cell r="S2040">
            <v>0</v>
          </cell>
          <cell r="T2040" t="str">
            <v>2018- -14AA002-71-2313-23- -BATI</v>
          </cell>
        </row>
        <row r="2041">
          <cell r="A2041" t="str">
            <v>21</v>
          </cell>
          <cell r="B2041" t="str">
            <v>D</v>
          </cell>
          <cell r="C2041" t="str">
            <v>R</v>
          </cell>
          <cell r="D2041" t="str">
            <v>I</v>
          </cell>
          <cell r="E2041" t="str">
            <v xml:space="preserve"> </v>
          </cell>
          <cell r="F2041" t="str">
            <v>14AA003</v>
          </cell>
          <cell r="G2041" t="str">
            <v>020</v>
          </cell>
          <cell r="H2041" t="str">
            <v>2313</v>
          </cell>
          <cell r="I2041" t="str">
            <v>23</v>
          </cell>
          <cell r="J2041" t="str">
            <v xml:space="preserve"> </v>
          </cell>
          <cell r="K2041" t="str">
            <v>BATI</v>
          </cell>
          <cell r="L2041" t="str">
            <v>2014</v>
          </cell>
          <cell r="M2041">
            <v>20000</v>
          </cell>
          <cell r="N2041">
            <v>0</v>
          </cell>
          <cell r="O2041">
            <v>0</v>
          </cell>
          <cell r="P2041">
            <v>20000</v>
          </cell>
          <cell r="Q2041">
            <v>0</v>
          </cell>
          <cell r="R2041">
            <v>12487.13</v>
          </cell>
          <cell r="S2041">
            <v>0</v>
          </cell>
          <cell r="T2041" t="str">
            <v>2018- -14AA003-020-2313-23- -BATI</v>
          </cell>
        </row>
        <row r="2042">
          <cell r="A2042" t="str">
            <v>21</v>
          </cell>
          <cell r="B2042" t="str">
            <v>D</v>
          </cell>
          <cell r="C2042" t="str">
            <v>R</v>
          </cell>
          <cell r="D2042" t="str">
            <v>I</v>
          </cell>
          <cell r="E2042" t="str">
            <v xml:space="preserve"> </v>
          </cell>
          <cell r="F2042" t="str">
            <v>14AA003</v>
          </cell>
          <cell r="G2042" t="str">
            <v>212</v>
          </cell>
          <cell r="H2042" t="str">
            <v>2313</v>
          </cell>
          <cell r="I2042" t="str">
            <v>23</v>
          </cell>
          <cell r="J2042" t="str">
            <v xml:space="preserve"> </v>
          </cell>
          <cell r="K2042" t="str">
            <v>BATI</v>
          </cell>
          <cell r="L2042" t="str">
            <v>2015</v>
          </cell>
          <cell r="M2042">
            <v>0</v>
          </cell>
          <cell r="N2042">
            <v>0</v>
          </cell>
          <cell r="O2042">
            <v>866.87</v>
          </cell>
          <cell r="P2042">
            <v>866.87</v>
          </cell>
          <cell r="Q2042">
            <v>0</v>
          </cell>
          <cell r="R2042">
            <v>0</v>
          </cell>
          <cell r="S2042">
            <v>0</v>
          </cell>
          <cell r="T2042" t="str">
            <v>2018- -14AA003-212-2313-23- -BATI</v>
          </cell>
        </row>
        <row r="2043">
          <cell r="A2043" t="str">
            <v>21</v>
          </cell>
          <cell r="B2043" t="str">
            <v>D</v>
          </cell>
          <cell r="C2043" t="str">
            <v>R</v>
          </cell>
          <cell r="D2043" t="str">
            <v>I</v>
          </cell>
          <cell r="E2043" t="str">
            <v xml:space="preserve"> </v>
          </cell>
          <cell r="F2043" t="str">
            <v>14AA003</v>
          </cell>
          <cell r="G2043" t="str">
            <v>212</v>
          </cell>
          <cell r="H2043" t="str">
            <v>2313</v>
          </cell>
          <cell r="I2043" t="str">
            <v>23</v>
          </cell>
          <cell r="J2043" t="str">
            <v xml:space="preserve"> </v>
          </cell>
          <cell r="K2043" t="str">
            <v>BATI</v>
          </cell>
          <cell r="L2043" t="str">
            <v>2016</v>
          </cell>
          <cell r="M2043">
            <v>0</v>
          </cell>
          <cell r="N2043">
            <v>0</v>
          </cell>
          <cell r="O2043">
            <v>866.87</v>
          </cell>
          <cell r="P2043">
            <v>866.87</v>
          </cell>
          <cell r="Q2043">
            <v>0</v>
          </cell>
          <cell r="R2043">
            <v>0</v>
          </cell>
          <cell r="S2043">
            <v>0</v>
          </cell>
          <cell r="T2043" t="str">
            <v>2018- -14AA003-212-2313-23- -BATI</v>
          </cell>
        </row>
        <row r="2044">
          <cell r="A2044" t="str">
            <v>21</v>
          </cell>
          <cell r="B2044" t="str">
            <v>D</v>
          </cell>
          <cell r="C2044" t="str">
            <v>R</v>
          </cell>
          <cell r="D2044" t="str">
            <v>I</v>
          </cell>
          <cell r="E2044" t="str">
            <v xml:space="preserve"> </v>
          </cell>
          <cell r="F2044" t="str">
            <v>14AA003</v>
          </cell>
          <cell r="G2044" t="str">
            <v>213</v>
          </cell>
          <cell r="H2044" t="str">
            <v>2313</v>
          </cell>
          <cell r="I2044" t="str">
            <v>23</v>
          </cell>
          <cell r="J2044" t="str">
            <v xml:space="preserve"> </v>
          </cell>
          <cell r="K2044" t="str">
            <v>BATI</v>
          </cell>
          <cell r="L2044" t="str">
            <v>2014</v>
          </cell>
          <cell r="M2044">
            <v>0</v>
          </cell>
          <cell r="N2044">
            <v>0</v>
          </cell>
          <cell r="O2044">
            <v>0</v>
          </cell>
          <cell r="P2044">
            <v>0</v>
          </cell>
          <cell r="Q2044">
            <v>0</v>
          </cell>
          <cell r="R2044">
            <v>866.86</v>
          </cell>
          <cell r="S2044">
            <v>0</v>
          </cell>
          <cell r="T2044" t="str">
            <v>2018- -14AA003-213-2313-23- -BATI</v>
          </cell>
        </row>
        <row r="2045">
          <cell r="A2045" t="str">
            <v>21</v>
          </cell>
          <cell r="B2045" t="str">
            <v>D</v>
          </cell>
          <cell r="C2045" t="str">
            <v>R</v>
          </cell>
          <cell r="D2045" t="str">
            <v>I</v>
          </cell>
          <cell r="E2045" t="str">
            <v xml:space="preserve"> </v>
          </cell>
          <cell r="F2045" t="str">
            <v>14AA003</v>
          </cell>
          <cell r="G2045" t="str">
            <v>213</v>
          </cell>
          <cell r="H2045" t="str">
            <v>2313</v>
          </cell>
          <cell r="I2045" t="str">
            <v>23</v>
          </cell>
          <cell r="J2045" t="str">
            <v xml:space="preserve"> </v>
          </cell>
          <cell r="K2045" t="str">
            <v>BATI</v>
          </cell>
          <cell r="L2045" t="str">
            <v>2015</v>
          </cell>
          <cell r="M2045">
            <v>0</v>
          </cell>
          <cell r="N2045">
            <v>0</v>
          </cell>
          <cell r="O2045">
            <v>866.87</v>
          </cell>
          <cell r="P2045">
            <v>866.87</v>
          </cell>
          <cell r="Q2045">
            <v>0</v>
          </cell>
          <cell r="R2045">
            <v>0</v>
          </cell>
          <cell r="S2045">
            <v>0</v>
          </cell>
          <cell r="T2045" t="str">
            <v>2018- -14AA003-213-2313-23- -BATI</v>
          </cell>
        </row>
        <row r="2046">
          <cell r="A2046" t="str">
            <v>21</v>
          </cell>
          <cell r="B2046" t="str">
            <v>D</v>
          </cell>
          <cell r="C2046" t="str">
            <v>R</v>
          </cell>
          <cell r="D2046" t="str">
            <v>I</v>
          </cell>
          <cell r="E2046" t="str">
            <v xml:space="preserve"> </v>
          </cell>
          <cell r="F2046" t="str">
            <v>14AA003</v>
          </cell>
          <cell r="G2046" t="str">
            <v>213</v>
          </cell>
          <cell r="H2046" t="str">
            <v>2313</v>
          </cell>
          <cell r="I2046" t="str">
            <v>23</v>
          </cell>
          <cell r="J2046" t="str">
            <v xml:space="preserve"> </v>
          </cell>
          <cell r="K2046" t="str">
            <v>BATI</v>
          </cell>
          <cell r="L2046" t="str">
            <v>2016</v>
          </cell>
          <cell r="M2046">
            <v>0</v>
          </cell>
          <cell r="N2046">
            <v>0</v>
          </cell>
          <cell r="O2046">
            <v>866.87</v>
          </cell>
          <cell r="P2046">
            <v>866.87</v>
          </cell>
          <cell r="Q2046">
            <v>0</v>
          </cell>
          <cell r="R2046">
            <v>208.04</v>
          </cell>
          <cell r="S2046">
            <v>0</v>
          </cell>
          <cell r="T2046" t="str">
            <v>2018- -14AA003-213-2313-23- -BATI</v>
          </cell>
        </row>
        <row r="2047">
          <cell r="A2047" t="str">
            <v>21</v>
          </cell>
          <cell r="B2047" t="str">
            <v>D</v>
          </cell>
          <cell r="C2047" t="str">
            <v>R</v>
          </cell>
          <cell r="D2047" t="str">
            <v>I</v>
          </cell>
          <cell r="E2047" t="str">
            <v xml:space="preserve"> </v>
          </cell>
          <cell r="F2047" t="str">
            <v>14AA003</v>
          </cell>
          <cell r="G2047" t="str">
            <v>213</v>
          </cell>
          <cell r="H2047" t="str">
            <v>2313</v>
          </cell>
          <cell r="I2047" t="str">
            <v>23</v>
          </cell>
          <cell r="J2047" t="str">
            <v xml:space="preserve"> </v>
          </cell>
          <cell r="K2047" t="str">
            <v>BATI</v>
          </cell>
          <cell r="L2047" t="str">
            <v>2017</v>
          </cell>
          <cell r="M2047">
            <v>0</v>
          </cell>
          <cell r="N2047">
            <v>0</v>
          </cell>
          <cell r="O2047">
            <v>658.83</v>
          </cell>
          <cell r="P2047">
            <v>658.83</v>
          </cell>
          <cell r="Q2047">
            <v>0</v>
          </cell>
          <cell r="R2047">
            <v>658.82</v>
          </cell>
          <cell r="S2047">
            <v>0</v>
          </cell>
          <cell r="T2047" t="str">
            <v>2018- -14AA003-213-2313-23- -BATI</v>
          </cell>
        </row>
        <row r="2048">
          <cell r="A2048" t="str">
            <v>21</v>
          </cell>
          <cell r="B2048" t="str">
            <v>D</v>
          </cell>
          <cell r="C2048" t="str">
            <v>R</v>
          </cell>
          <cell r="D2048" t="str">
            <v>I</v>
          </cell>
          <cell r="E2048" t="str">
            <v xml:space="preserve"> </v>
          </cell>
          <cell r="F2048" t="str">
            <v>14AA003</v>
          </cell>
          <cell r="G2048" t="str">
            <v>422</v>
          </cell>
          <cell r="H2048" t="str">
            <v>2313</v>
          </cell>
          <cell r="I2048" t="str">
            <v>23</v>
          </cell>
          <cell r="J2048" t="str">
            <v xml:space="preserve"> </v>
          </cell>
          <cell r="K2048" t="str">
            <v>BATI</v>
          </cell>
          <cell r="L2048" t="str">
            <v>2014</v>
          </cell>
          <cell r="M2048">
            <v>0</v>
          </cell>
          <cell r="N2048">
            <v>0</v>
          </cell>
          <cell r="O2048">
            <v>0</v>
          </cell>
          <cell r="P2048">
            <v>0</v>
          </cell>
          <cell r="Q2048">
            <v>0</v>
          </cell>
          <cell r="R2048">
            <v>2893.66</v>
          </cell>
          <cell r="S2048">
            <v>0</v>
          </cell>
          <cell r="T2048" t="str">
            <v>2018- -14AA003-422-2313-23- -BATI</v>
          </cell>
        </row>
        <row r="2049">
          <cell r="A2049" t="str">
            <v>21</v>
          </cell>
          <cell r="B2049" t="str">
            <v>D</v>
          </cell>
          <cell r="C2049" t="str">
            <v>R</v>
          </cell>
          <cell r="D2049" t="str">
            <v>I</v>
          </cell>
          <cell r="E2049" t="str">
            <v xml:space="preserve"> </v>
          </cell>
          <cell r="F2049" t="str">
            <v>14AA004</v>
          </cell>
          <cell r="G2049" t="str">
            <v>020</v>
          </cell>
          <cell r="H2049" t="str">
            <v>2313</v>
          </cell>
          <cell r="I2049" t="str">
            <v>23</v>
          </cell>
          <cell r="J2049" t="str">
            <v xml:space="preserve"> </v>
          </cell>
          <cell r="K2049" t="str">
            <v>BATI</v>
          </cell>
          <cell r="L2049" t="str">
            <v>2014</v>
          </cell>
          <cell r="M2049">
            <v>10000</v>
          </cell>
          <cell r="N2049">
            <v>0</v>
          </cell>
          <cell r="O2049">
            <v>0</v>
          </cell>
          <cell r="P2049">
            <v>10000</v>
          </cell>
          <cell r="Q2049">
            <v>0</v>
          </cell>
          <cell r="R2049">
            <v>4023.05</v>
          </cell>
          <cell r="S2049">
            <v>0</v>
          </cell>
          <cell r="T2049" t="str">
            <v>2018- -14AA004-020-2313-23- -BATI</v>
          </cell>
        </row>
        <row r="2050">
          <cell r="A2050" t="str">
            <v>21</v>
          </cell>
          <cell r="B2050" t="str">
            <v>D</v>
          </cell>
          <cell r="C2050" t="str">
            <v>R</v>
          </cell>
          <cell r="D2050" t="str">
            <v>I</v>
          </cell>
          <cell r="E2050" t="str">
            <v xml:space="preserve"> </v>
          </cell>
          <cell r="F2050" t="str">
            <v>14AA004</v>
          </cell>
          <cell r="G2050" t="str">
            <v>020</v>
          </cell>
          <cell r="H2050" t="str">
            <v>2313</v>
          </cell>
          <cell r="I2050" t="str">
            <v>23</v>
          </cell>
          <cell r="J2050" t="str">
            <v xml:space="preserve"> </v>
          </cell>
          <cell r="K2050" t="str">
            <v>BATI</v>
          </cell>
          <cell r="L2050" t="str">
            <v>2015</v>
          </cell>
          <cell r="M2050">
            <v>0</v>
          </cell>
          <cell r="N2050">
            <v>0</v>
          </cell>
          <cell r="O2050">
            <v>590.29</v>
          </cell>
          <cell r="P2050">
            <v>590.29</v>
          </cell>
          <cell r="Q2050">
            <v>0</v>
          </cell>
          <cell r="R2050">
            <v>1077</v>
          </cell>
          <cell r="S2050">
            <v>0</v>
          </cell>
          <cell r="T2050" t="str">
            <v>2018- -14AA004-020-2313-23- -BATI</v>
          </cell>
        </row>
        <row r="2051">
          <cell r="A2051" t="str">
            <v>21</v>
          </cell>
          <cell r="B2051" t="str">
            <v>D</v>
          </cell>
          <cell r="C2051" t="str">
            <v>R</v>
          </cell>
          <cell r="D2051" t="str">
            <v>I</v>
          </cell>
          <cell r="E2051" t="str">
            <v xml:space="preserve"> </v>
          </cell>
          <cell r="F2051" t="str">
            <v>14AA004</v>
          </cell>
          <cell r="G2051" t="str">
            <v>411</v>
          </cell>
          <cell r="H2051" t="str">
            <v>2313</v>
          </cell>
          <cell r="I2051" t="str">
            <v>23</v>
          </cell>
          <cell r="J2051" t="str">
            <v xml:space="preserve"> </v>
          </cell>
          <cell r="K2051" t="str">
            <v>BATI</v>
          </cell>
          <cell r="L2051" t="str">
            <v>2014</v>
          </cell>
          <cell r="M2051">
            <v>0</v>
          </cell>
          <cell r="N2051">
            <v>0</v>
          </cell>
          <cell r="O2051">
            <v>0</v>
          </cell>
          <cell r="P2051">
            <v>0</v>
          </cell>
          <cell r="Q2051">
            <v>0</v>
          </cell>
          <cell r="R2051">
            <v>724.25</v>
          </cell>
          <cell r="S2051">
            <v>0</v>
          </cell>
          <cell r="T2051" t="str">
            <v>2018- -14AA004-411-2313-23- -BATI</v>
          </cell>
        </row>
        <row r="2052">
          <cell r="A2052" t="str">
            <v>21</v>
          </cell>
          <cell r="B2052" t="str">
            <v>D</v>
          </cell>
          <cell r="C2052" t="str">
            <v>R</v>
          </cell>
          <cell r="D2052" t="str">
            <v>I</v>
          </cell>
          <cell r="E2052" t="str">
            <v xml:space="preserve"> </v>
          </cell>
          <cell r="F2052" t="str">
            <v>14AA004</v>
          </cell>
          <cell r="G2052" t="str">
            <v>411</v>
          </cell>
          <cell r="H2052" t="str">
            <v>2313</v>
          </cell>
          <cell r="I2052" t="str">
            <v>23</v>
          </cell>
          <cell r="J2052" t="str">
            <v xml:space="preserve"> </v>
          </cell>
          <cell r="K2052" t="str">
            <v>BATI</v>
          </cell>
          <cell r="L2052" t="str">
            <v>2015</v>
          </cell>
          <cell r="M2052">
            <v>0</v>
          </cell>
          <cell r="N2052">
            <v>0</v>
          </cell>
          <cell r="O2052">
            <v>2703.96</v>
          </cell>
          <cell r="P2052">
            <v>2703.96</v>
          </cell>
          <cell r="Q2052">
            <v>0</v>
          </cell>
          <cell r="R2052">
            <v>2703.96</v>
          </cell>
          <cell r="S2052">
            <v>0</v>
          </cell>
          <cell r="T2052" t="str">
            <v>2018- -14AA004-411-2313-23- -BATI</v>
          </cell>
        </row>
        <row r="2053">
          <cell r="A2053" t="str">
            <v>21</v>
          </cell>
          <cell r="B2053" t="str">
            <v>D</v>
          </cell>
          <cell r="C2053" t="str">
            <v>R</v>
          </cell>
          <cell r="D2053" t="str">
            <v>I</v>
          </cell>
          <cell r="E2053" t="str">
            <v xml:space="preserve"> </v>
          </cell>
          <cell r="F2053" t="str">
            <v>14AA004</v>
          </cell>
          <cell r="G2053" t="str">
            <v>71</v>
          </cell>
          <cell r="H2053" t="str">
            <v>2313</v>
          </cell>
          <cell r="I2053" t="str">
            <v>23</v>
          </cell>
          <cell r="J2053" t="str">
            <v xml:space="preserve"> </v>
          </cell>
          <cell r="K2053" t="str">
            <v>BATI</v>
          </cell>
          <cell r="L2053" t="str">
            <v>2014</v>
          </cell>
          <cell r="M2053">
            <v>0</v>
          </cell>
          <cell r="N2053">
            <v>0</v>
          </cell>
          <cell r="O2053">
            <v>0</v>
          </cell>
          <cell r="P2053">
            <v>0</v>
          </cell>
          <cell r="Q2053">
            <v>0</v>
          </cell>
          <cell r="R2053">
            <v>1126.52</v>
          </cell>
          <cell r="S2053">
            <v>0</v>
          </cell>
          <cell r="T2053" t="str">
            <v>2018- -14AA004-71-2313-23- -BATI</v>
          </cell>
        </row>
        <row r="2054">
          <cell r="A2054" t="str">
            <v>21</v>
          </cell>
          <cell r="B2054" t="str">
            <v>D</v>
          </cell>
          <cell r="C2054" t="str">
            <v>R</v>
          </cell>
          <cell r="D2054" t="str">
            <v>I</v>
          </cell>
          <cell r="E2054" t="str">
            <v xml:space="preserve"> </v>
          </cell>
          <cell r="F2054" t="str">
            <v>14AA004</v>
          </cell>
          <cell r="G2054" t="str">
            <v>71</v>
          </cell>
          <cell r="H2054" t="str">
            <v>2313</v>
          </cell>
          <cell r="I2054" t="str">
            <v>23</v>
          </cell>
          <cell r="J2054" t="str">
            <v xml:space="preserve"> </v>
          </cell>
          <cell r="K2054" t="str">
            <v>BATI</v>
          </cell>
          <cell r="L2054" t="str">
            <v>2015</v>
          </cell>
          <cell r="M2054">
            <v>0</v>
          </cell>
          <cell r="N2054">
            <v>0</v>
          </cell>
          <cell r="O2054">
            <v>1873.48</v>
          </cell>
          <cell r="P2054">
            <v>1873.48</v>
          </cell>
          <cell r="Q2054">
            <v>0</v>
          </cell>
          <cell r="R2054">
            <v>0</v>
          </cell>
          <cell r="S2054">
            <v>0</v>
          </cell>
          <cell r="T2054" t="str">
            <v>2018- -14AA004-71-2313-23- -BATI</v>
          </cell>
        </row>
        <row r="2055">
          <cell r="A2055" t="str">
            <v>21</v>
          </cell>
          <cell r="B2055" t="str">
            <v>D</v>
          </cell>
          <cell r="C2055" t="str">
            <v>R</v>
          </cell>
          <cell r="D2055" t="str">
            <v>I</v>
          </cell>
          <cell r="E2055" t="str">
            <v xml:space="preserve"> </v>
          </cell>
          <cell r="F2055" t="str">
            <v>14AA004</v>
          </cell>
          <cell r="G2055" t="str">
            <v>71</v>
          </cell>
          <cell r="H2055" t="str">
            <v>2313</v>
          </cell>
          <cell r="I2055" t="str">
            <v>23</v>
          </cell>
          <cell r="J2055" t="str">
            <v xml:space="preserve"> </v>
          </cell>
          <cell r="K2055" t="str">
            <v>BATI</v>
          </cell>
          <cell r="L2055" t="str">
            <v>2016</v>
          </cell>
          <cell r="M2055">
            <v>0</v>
          </cell>
          <cell r="N2055">
            <v>0</v>
          </cell>
          <cell r="O2055">
            <v>1873.48</v>
          </cell>
          <cell r="P2055">
            <v>1873.48</v>
          </cell>
          <cell r="Q2055">
            <v>0</v>
          </cell>
          <cell r="R2055">
            <v>0</v>
          </cell>
          <cell r="S2055">
            <v>0</v>
          </cell>
          <cell r="T2055" t="str">
            <v>2018- -14AA004-71-2313-23- -BATI</v>
          </cell>
        </row>
        <row r="2056">
          <cell r="A2056" t="str">
            <v>21</v>
          </cell>
          <cell r="B2056" t="str">
            <v>D</v>
          </cell>
          <cell r="C2056" t="str">
            <v>R</v>
          </cell>
          <cell r="D2056" t="str">
            <v>I</v>
          </cell>
          <cell r="E2056" t="str">
            <v xml:space="preserve"> </v>
          </cell>
          <cell r="F2056" t="str">
            <v>14AA004</v>
          </cell>
          <cell r="G2056" t="str">
            <v>820</v>
          </cell>
          <cell r="H2056" t="str">
            <v>2313</v>
          </cell>
          <cell r="I2056" t="str">
            <v>23</v>
          </cell>
          <cell r="J2056" t="str">
            <v xml:space="preserve"> </v>
          </cell>
          <cell r="K2056" t="str">
            <v>BATI</v>
          </cell>
          <cell r="L2056" t="str">
            <v>2014</v>
          </cell>
          <cell r="M2056">
            <v>0</v>
          </cell>
          <cell r="N2056">
            <v>0</v>
          </cell>
          <cell r="O2056">
            <v>0</v>
          </cell>
          <cell r="P2056">
            <v>0</v>
          </cell>
          <cell r="Q2056">
            <v>0</v>
          </cell>
          <cell r="R2056">
            <v>127.33</v>
          </cell>
          <cell r="S2056">
            <v>0</v>
          </cell>
          <cell r="T2056" t="str">
            <v>2018- -14AA004-820-2313-23- -BATI</v>
          </cell>
        </row>
        <row r="2057">
          <cell r="A2057" t="str">
            <v>21</v>
          </cell>
          <cell r="B2057" t="str">
            <v>D</v>
          </cell>
          <cell r="C2057" t="str">
            <v>R</v>
          </cell>
          <cell r="D2057" t="str">
            <v>I</v>
          </cell>
          <cell r="E2057" t="str">
            <v xml:space="preserve"> </v>
          </cell>
          <cell r="F2057" t="str">
            <v>14AA005</v>
          </cell>
          <cell r="G2057" t="str">
            <v>020</v>
          </cell>
          <cell r="H2057" t="str">
            <v>2313</v>
          </cell>
          <cell r="I2057" t="str">
            <v>23</v>
          </cell>
          <cell r="J2057" t="str">
            <v xml:space="preserve"> </v>
          </cell>
          <cell r="K2057" t="str">
            <v>BATI</v>
          </cell>
          <cell r="L2057" t="str">
            <v>2014</v>
          </cell>
          <cell r="M2057">
            <v>70000</v>
          </cell>
          <cell r="N2057">
            <v>0</v>
          </cell>
          <cell r="O2057">
            <v>0</v>
          </cell>
          <cell r="P2057">
            <v>70000</v>
          </cell>
          <cell r="Q2057">
            <v>0</v>
          </cell>
          <cell r="R2057">
            <v>8895.8700000000008</v>
          </cell>
          <cell r="S2057">
            <v>0</v>
          </cell>
          <cell r="T2057" t="str">
            <v>2018- -14AA005-020-2313-23- -BATI</v>
          </cell>
        </row>
        <row r="2058">
          <cell r="A2058" t="str">
            <v>21</v>
          </cell>
          <cell r="B2058" t="str">
            <v>D</v>
          </cell>
          <cell r="C2058" t="str">
            <v>R</v>
          </cell>
          <cell r="D2058" t="str">
            <v>I</v>
          </cell>
          <cell r="E2058" t="str">
            <v xml:space="preserve"> </v>
          </cell>
          <cell r="F2058" t="str">
            <v>14AA005</v>
          </cell>
          <cell r="G2058" t="str">
            <v>412</v>
          </cell>
          <cell r="H2058" t="str">
            <v>2313</v>
          </cell>
          <cell r="I2058" t="str">
            <v>23</v>
          </cell>
          <cell r="J2058" t="str">
            <v xml:space="preserve"> </v>
          </cell>
          <cell r="K2058" t="str">
            <v>BATI</v>
          </cell>
          <cell r="L2058" t="str">
            <v>2014</v>
          </cell>
          <cell r="M2058">
            <v>0</v>
          </cell>
          <cell r="N2058">
            <v>0</v>
          </cell>
          <cell r="O2058">
            <v>0</v>
          </cell>
          <cell r="P2058">
            <v>0</v>
          </cell>
          <cell r="Q2058">
            <v>0</v>
          </cell>
          <cell r="R2058">
            <v>10027.99</v>
          </cell>
          <cell r="S2058">
            <v>0</v>
          </cell>
          <cell r="T2058" t="str">
            <v>2018- -14AA005-412-2313-23- -BATI</v>
          </cell>
        </row>
        <row r="2059">
          <cell r="A2059" t="str">
            <v>21</v>
          </cell>
          <cell r="B2059" t="str">
            <v>D</v>
          </cell>
          <cell r="C2059" t="str">
            <v>R</v>
          </cell>
          <cell r="D2059" t="str">
            <v>I</v>
          </cell>
          <cell r="E2059" t="str">
            <v xml:space="preserve"> </v>
          </cell>
          <cell r="F2059" t="str">
            <v>14AA005</v>
          </cell>
          <cell r="G2059" t="str">
            <v>412</v>
          </cell>
          <cell r="H2059" t="str">
            <v>2313</v>
          </cell>
          <cell r="I2059" t="str">
            <v>23</v>
          </cell>
          <cell r="J2059" t="str">
            <v xml:space="preserve"> </v>
          </cell>
          <cell r="K2059" t="str">
            <v>BATI</v>
          </cell>
          <cell r="L2059" t="str">
            <v>2015</v>
          </cell>
          <cell r="M2059">
            <v>0</v>
          </cell>
          <cell r="N2059">
            <v>0</v>
          </cell>
          <cell r="O2059">
            <v>5000</v>
          </cell>
          <cell r="P2059">
            <v>5000</v>
          </cell>
          <cell r="Q2059">
            <v>0</v>
          </cell>
          <cell r="R2059">
            <v>3378.13</v>
          </cell>
          <cell r="S2059">
            <v>0</v>
          </cell>
          <cell r="T2059" t="str">
            <v>2018- -14AA005-412-2313-23- -BATI</v>
          </cell>
        </row>
        <row r="2060">
          <cell r="A2060" t="str">
            <v>21</v>
          </cell>
          <cell r="B2060" t="str">
            <v>D</v>
          </cell>
          <cell r="C2060" t="str">
            <v>R</v>
          </cell>
          <cell r="D2060" t="str">
            <v>I</v>
          </cell>
          <cell r="E2060" t="str">
            <v xml:space="preserve"> </v>
          </cell>
          <cell r="F2060" t="str">
            <v>14AA006</v>
          </cell>
          <cell r="G2060" t="str">
            <v>020</v>
          </cell>
          <cell r="H2060" t="str">
            <v>2313</v>
          </cell>
          <cell r="I2060" t="str">
            <v>23</v>
          </cell>
          <cell r="J2060" t="str">
            <v xml:space="preserve"> </v>
          </cell>
          <cell r="K2060" t="str">
            <v>BATI</v>
          </cell>
          <cell r="L2060" t="str">
            <v>2014</v>
          </cell>
          <cell r="M2060">
            <v>12000</v>
          </cell>
          <cell r="N2060">
            <v>0</v>
          </cell>
          <cell r="O2060">
            <v>0</v>
          </cell>
          <cell r="P2060">
            <v>12000</v>
          </cell>
          <cell r="Q2060">
            <v>0</v>
          </cell>
          <cell r="R2060">
            <v>6204.66</v>
          </cell>
          <cell r="S2060">
            <v>0</v>
          </cell>
          <cell r="T2060" t="str">
            <v>2018- -14AA006-020-2313-23- -BATI</v>
          </cell>
        </row>
        <row r="2061">
          <cell r="A2061" t="str">
            <v>21</v>
          </cell>
          <cell r="B2061" t="str">
            <v>D</v>
          </cell>
          <cell r="C2061" t="str">
            <v>R</v>
          </cell>
          <cell r="D2061" t="str">
            <v>I</v>
          </cell>
          <cell r="E2061" t="str">
            <v xml:space="preserve"> </v>
          </cell>
          <cell r="F2061" t="str">
            <v>14AA007</v>
          </cell>
          <cell r="G2061" t="str">
            <v>020</v>
          </cell>
          <cell r="H2061" t="str">
            <v>2313</v>
          </cell>
          <cell r="I2061" t="str">
            <v>23</v>
          </cell>
          <cell r="J2061" t="str">
            <v xml:space="preserve"> </v>
          </cell>
          <cell r="K2061" t="str">
            <v>BATI</v>
          </cell>
          <cell r="L2061" t="str">
            <v>2014</v>
          </cell>
          <cell r="M2061">
            <v>50000</v>
          </cell>
          <cell r="N2061">
            <v>0</v>
          </cell>
          <cell r="O2061">
            <v>0</v>
          </cell>
          <cell r="P2061">
            <v>50000</v>
          </cell>
          <cell r="Q2061">
            <v>0</v>
          </cell>
          <cell r="R2061">
            <v>14643.6</v>
          </cell>
          <cell r="S2061">
            <v>0</v>
          </cell>
          <cell r="T2061" t="str">
            <v>2018- -14AA007-020-2313-23- -BATI</v>
          </cell>
        </row>
        <row r="2062">
          <cell r="A2062" t="str">
            <v>21</v>
          </cell>
          <cell r="B2062" t="str">
            <v>D</v>
          </cell>
          <cell r="C2062" t="str">
            <v>R</v>
          </cell>
          <cell r="D2062" t="str">
            <v>I</v>
          </cell>
          <cell r="E2062" t="str">
            <v xml:space="preserve"> </v>
          </cell>
          <cell r="F2062" t="str">
            <v>14AA008</v>
          </cell>
          <cell r="G2062" t="str">
            <v>823</v>
          </cell>
          <cell r="H2062" t="str">
            <v>2313</v>
          </cell>
          <cell r="I2062" t="str">
            <v>23</v>
          </cell>
          <cell r="J2062" t="str">
            <v xml:space="preserve"> </v>
          </cell>
          <cell r="K2062" t="str">
            <v>BATI</v>
          </cell>
          <cell r="L2062" t="str">
            <v>2014</v>
          </cell>
          <cell r="M2062">
            <v>8000</v>
          </cell>
          <cell r="N2062">
            <v>0</v>
          </cell>
          <cell r="O2062">
            <v>0</v>
          </cell>
          <cell r="P2062">
            <v>9000</v>
          </cell>
          <cell r="Q2062">
            <v>0</v>
          </cell>
          <cell r="R2062">
            <v>9024.24</v>
          </cell>
          <cell r="S2062">
            <v>0</v>
          </cell>
          <cell r="T2062" t="str">
            <v>2018- -14AA008-823-2313-23- -BATI</v>
          </cell>
        </row>
        <row r="2063">
          <cell r="A2063" t="str">
            <v>21</v>
          </cell>
          <cell r="B2063" t="str">
            <v>D</v>
          </cell>
          <cell r="C2063" t="str">
            <v>R</v>
          </cell>
          <cell r="D2063" t="str">
            <v>I</v>
          </cell>
          <cell r="E2063" t="str">
            <v xml:space="preserve"> </v>
          </cell>
          <cell r="F2063" t="str">
            <v>14AA009</v>
          </cell>
          <cell r="G2063" t="str">
            <v>824</v>
          </cell>
          <cell r="H2063" t="str">
            <v>2313</v>
          </cell>
          <cell r="I2063" t="str">
            <v>23</v>
          </cell>
          <cell r="J2063" t="str">
            <v xml:space="preserve"> </v>
          </cell>
          <cell r="K2063" t="str">
            <v>BATI</v>
          </cell>
          <cell r="L2063" t="str">
            <v>2014</v>
          </cell>
          <cell r="M2063">
            <v>15000</v>
          </cell>
          <cell r="N2063">
            <v>0</v>
          </cell>
          <cell r="O2063">
            <v>0</v>
          </cell>
          <cell r="P2063">
            <v>12400</v>
          </cell>
          <cell r="Q2063">
            <v>0</v>
          </cell>
          <cell r="R2063">
            <v>7355.33</v>
          </cell>
          <cell r="S2063">
            <v>0</v>
          </cell>
          <cell r="T2063" t="str">
            <v>2018- -14AA009-824-2313-23- -BATI</v>
          </cell>
        </row>
        <row r="2064">
          <cell r="A2064" t="str">
            <v>21</v>
          </cell>
          <cell r="B2064" t="str">
            <v>D</v>
          </cell>
          <cell r="C2064" t="str">
            <v>R</v>
          </cell>
          <cell r="D2064" t="str">
            <v>I</v>
          </cell>
          <cell r="E2064" t="str">
            <v xml:space="preserve"> </v>
          </cell>
          <cell r="F2064" t="str">
            <v>14AA009</v>
          </cell>
          <cell r="G2064" t="str">
            <v>824</v>
          </cell>
          <cell r="H2064" t="str">
            <v>2313</v>
          </cell>
          <cell r="I2064" t="str">
            <v>23</v>
          </cell>
          <cell r="J2064" t="str">
            <v xml:space="preserve"> </v>
          </cell>
          <cell r="K2064" t="str">
            <v>BATI</v>
          </cell>
          <cell r="L2064" t="str">
            <v>2015</v>
          </cell>
          <cell r="M2064">
            <v>0</v>
          </cell>
          <cell r="N2064">
            <v>0</v>
          </cell>
          <cell r="O2064">
            <v>5000</v>
          </cell>
          <cell r="P2064">
            <v>5000</v>
          </cell>
          <cell r="Q2064">
            <v>0</v>
          </cell>
          <cell r="R2064">
            <v>0</v>
          </cell>
          <cell r="S2064">
            <v>0</v>
          </cell>
          <cell r="T2064" t="str">
            <v>2018- -14AA009-824-2313-23- -BATI</v>
          </cell>
        </row>
        <row r="2065">
          <cell r="A2065" t="str">
            <v>21</v>
          </cell>
          <cell r="B2065" t="str">
            <v>D</v>
          </cell>
          <cell r="C2065" t="str">
            <v>R</v>
          </cell>
          <cell r="D2065" t="str">
            <v>I</v>
          </cell>
          <cell r="E2065" t="str">
            <v xml:space="preserve"> </v>
          </cell>
          <cell r="F2065" t="str">
            <v>14AA010</v>
          </cell>
          <cell r="G2065" t="str">
            <v>71</v>
          </cell>
          <cell r="H2065" t="str">
            <v>2313</v>
          </cell>
          <cell r="I2065" t="str">
            <v>23</v>
          </cell>
          <cell r="J2065" t="str">
            <v xml:space="preserve"> </v>
          </cell>
          <cell r="K2065" t="str">
            <v>BATI</v>
          </cell>
          <cell r="L2065" t="str">
            <v>2014</v>
          </cell>
          <cell r="M2065">
            <v>35000</v>
          </cell>
          <cell r="N2065">
            <v>0</v>
          </cell>
          <cell r="O2065">
            <v>0</v>
          </cell>
          <cell r="P2065">
            <v>35000</v>
          </cell>
          <cell r="Q2065">
            <v>0</v>
          </cell>
          <cell r="R2065">
            <v>0</v>
          </cell>
          <cell r="S2065">
            <v>0</v>
          </cell>
          <cell r="T2065" t="str">
            <v>2018- -14AA010-71-2313-23- -BATI</v>
          </cell>
        </row>
        <row r="2066">
          <cell r="A2066" t="str">
            <v>21</v>
          </cell>
          <cell r="B2066" t="str">
            <v>D</v>
          </cell>
          <cell r="C2066" t="str">
            <v>R</v>
          </cell>
          <cell r="D2066" t="str">
            <v>I</v>
          </cell>
          <cell r="E2066" t="str">
            <v xml:space="preserve"> </v>
          </cell>
          <cell r="F2066" t="str">
            <v>14AA010</v>
          </cell>
          <cell r="G2066" t="str">
            <v>71</v>
          </cell>
          <cell r="H2066" t="str">
            <v>2313</v>
          </cell>
          <cell r="I2066" t="str">
            <v>23</v>
          </cell>
          <cell r="J2066" t="str">
            <v xml:space="preserve"> </v>
          </cell>
          <cell r="K2066" t="str">
            <v>BATI</v>
          </cell>
          <cell r="L2066" t="str">
            <v>2015</v>
          </cell>
          <cell r="M2066">
            <v>0</v>
          </cell>
          <cell r="N2066">
            <v>0</v>
          </cell>
          <cell r="O2066">
            <v>30765.83</v>
          </cell>
          <cell r="P2066">
            <v>30765.83</v>
          </cell>
          <cell r="Q2066">
            <v>0</v>
          </cell>
          <cell r="R2066">
            <v>30765.83</v>
          </cell>
          <cell r="S2066">
            <v>0</v>
          </cell>
          <cell r="T2066" t="str">
            <v>2018- -14AA010-71-2313-23- -BATI</v>
          </cell>
        </row>
        <row r="2067">
          <cell r="A2067" t="str">
            <v>21</v>
          </cell>
          <cell r="B2067" t="str">
            <v>D</v>
          </cell>
          <cell r="C2067" t="str">
            <v>R</v>
          </cell>
          <cell r="D2067" t="str">
            <v>I</v>
          </cell>
          <cell r="E2067" t="str">
            <v xml:space="preserve"> </v>
          </cell>
          <cell r="F2067" t="str">
            <v>14AA011</v>
          </cell>
          <cell r="G2067" t="str">
            <v>020</v>
          </cell>
          <cell r="H2067" t="str">
            <v>2313</v>
          </cell>
          <cell r="I2067" t="str">
            <v>23</v>
          </cell>
          <cell r="J2067" t="str">
            <v xml:space="preserve"> </v>
          </cell>
          <cell r="K2067" t="str">
            <v>BATI</v>
          </cell>
          <cell r="L2067" t="str">
            <v>2014</v>
          </cell>
          <cell r="M2067">
            <v>10000</v>
          </cell>
          <cell r="N2067">
            <v>0</v>
          </cell>
          <cell r="O2067">
            <v>0</v>
          </cell>
          <cell r="P2067">
            <v>12000</v>
          </cell>
          <cell r="Q2067">
            <v>0</v>
          </cell>
          <cell r="R2067">
            <v>0</v>
          </cell>
          <cell r="S2067">
            <v>0</v>
          </cell>
          <cell r="T2067" t="str">
            <v>2018- -14AA011-020-2313-23- -BATI</v>
          </cell>
        </row>
        <row r="2068">
          <cell r="A2068" t="str">
            <v>21</v>
          </cell>
          <cell r="B2068" t="str">
            <v>D</v>
          </cell>
          <cell r="C2068" t="str">
            <v>R</v>
          </cell>
          <cell r="D2068" t="str">
            <v>I</v>
          </cell>
          <cell r="E2068" t="str">
            <v xml:space="preserve"> </v>
          </cell>
          <cell r="F2068" t="str">
            <v>14AA011</v>
          </cell>
          <cell r="G2068" t="str">
            <v>020</v>
          </cell>
          <cell r="H2068" t="str">
            <v>2313</v>
          </cell>
          <cell r="I2068" t="str">
            <v>23</v>
          </cell>
          <cell r="J2068" t="str">
            <v xml:space="preserve"> </v>
          </cell>
          <cell r="K2068" t="str">
            <v>BATI</v>
          </cell>
          <cell r="L2068" t="str">
            <v>2015</v>
          </cell>
          <cell r="M2068">
            <v>0</v>
          </cell>
          <cell r="N2068">
            <v>0</v>
          </cell>
          <cell r="O2068">
            <v>12000</v>
          </cell>
          <cell r="P2068">
            <v>12000</v>
          </cell>
          <cell r="Q2068">
            <v>0</v>
          </cell>
          <cell r="R2068">
            <v>8999.08</v>
          </cell>
          <cell r="S2068">
            <v>0</v>
          </cell>
          <cell r="T2068" t="str">
            <v>2018- -14AA011-020-2313-23- -BATI</v>
          </cell>
        </row>
        <row r="2069">
          <cell r="A2069" t="str">
            <v>21</v>
          </cell>
          <cell r="B2069" t="str">
            <v>D</v>
          </cell>
          <cell r="C2069" t="str">
            <v>R</v>
          </cell>
          <cell r="D2069" t="str">
            <v>I</v>
          </cell>
          <cell r="E2069" t="str">
            <v xml:space="preserve"> </v>
          </cell>
          <cell r="F2069" t="str">
            <v>14AA011</v>
          </cell>
          <cell r="G2069" t="str">
            <v>020</v>
          </cell>
          <cell r="H2069" t="str">
            <v>2313</v>
          </cell>
          <cell r="I2069" t="str">
            <v>23</v>
          </cell>
          <cell r="J2069" t="str">
            <v xml:space="preserve"> </v>
          </cell>
          <cell r="K2069" t="str">
            <v>BATI</v>
          </cell>
          <cell r="L2069" t="str">
            <v>2016</v>
          </cell>
          <cell r="M2069">
            <v>0</v>
          </cell>
          <cell r="N2069">
            <v>0</v>
          </cell>
          <cell r="O2069">
            <v>6000</v>
          </cell>
          <cell r="P2069">
            <v>6000</v>
          </cell>
          <cell r="Q2069">
            <v>0</v>
          </cell>
          <cell r="R2069">
            <v>0</v>
          </cell>
          <cell r="S2069">
            <v>0</v>
          </cell>
          <cell r="T2069" t="str">
            <v>2018- -14AA011-020-2313-23- -BATI</v>
          </cell>
        </row>
        <row r="2070">
          <cell r="A2070" t="str">
            <v>21</v>
          </cell>
          <cell r="B2070" t="str">
            <v>D</v>
          </cell>
          <cell r="C2070" t="str">
            <v>R</v>
          </cell>
          <cell r="D2070" t="str">
            <v>I</v>
          </cell>
          <cell r="E2070" t="str">
            <v xml:space="preserve"> </v>
          </cell>
          <cell r="F2070" t="str">
            <v>14AA012</v>
          </cell>
          <cell r="G2070" t="str">
            <v>020</v>
          </cell>
          <cell r="H2070" t="str">
            <v>2313</v>
          </cell>
          <cell r="I2070" t="str">
            <v>23</v>
          </cell>
          <cell r="J2070" t="str">
            <v xml:space="preserve"> </v>
          </cell>
          <cell r="K2070" t="str">
            <v>BATI</v>
          </cell>
          <cell r="L2070" t="str">
            <v>2014</v>
          </cell>
          <cell r="M2070">
            <v>20000</v>
          </cell>
          <cell r="N2070">
            <v>0</v>
          </cell>
          <cell r="O2070">
            <v>0</v>
          </cell>
          <cell r="P2070">
            <v>20000</v>
          </cell>
          <cell r="Q2070">
            <v>0</v>
          </cell>
          <cell r="R2070">
            <v>1040.6400000000001</v>
          </cell>
          <cell r="S2070">
            <v>0</v>
          </cell>
          <cell r="T2070" t="str">
            <v>2018- -14AA012-020-2313-23- -BATI</v>
          </cell>
        </row>
        <row r="2071">
          <cell r="A2071" t="str">
            <v>21</v>
          </cell>
          <cell r="B2071" t="str">
            <v>D</v>
          </cell>
          <cell r="C2071" t="str">
            <v>R</v>
          </cell>
          <cell r="D2071" t="str">
            <v>I</v>
          </cell>
          <cell r="E2071" t="str">
            <v xml:space="preserve"> </v>
          </cell>
          <cell r="F2071" t="str">
            <v>14AA012</v>
          </cell>
          <cell r="G2071" t="str">
            <v>020</v>
          </cell>
          <cell r="H2071" t="str">
            <v>2313</v>
          </cell>
          <cell r="I2071" t="str">
            <v>23</v>
          </cell>
          <cell r="J2071" t="str">
            <v xml:space="preserve"> </v>
          </cell>
          <cell r="K2071" t="str">
            <v>BATI</v>
          </cell>
          <cell r="L2071" t="str">
            <v>2015</v>
          </cell>
          <cell r="M2071">
            <v>0</v>
          </cell>
          <cell r="N2071">
            <v>0</v>
          </cell>
          <cell r="O2071">
            <v>480</v>
          </cell>
          <cell r="P2071">
            <v>480</v>
          </cell>
          <cell r="Q2071">
            <v>0</v>
          </cell>
          <cell r="R2071">
            <v>394.39</v>
          </cell>
          <cell r="S2071">
            <v>0</v>
          </cell>
          <cell r="T2071" t="str">
            <v>2018- -14AA012-020-2313-23- -BATI</v>
          </cell>
        </row>
        <row r="2072">
          <cell r="A2072" t="str">
            <v>21</v>
          </cell>
          <cell r="B2072" t="str">
            <v>D</v>
          </cell>
          <cell r="C2072" t="str">
            <v>R</v>
          </cell>
          <cell r="D2072" t="str">
            <v>I</v>
          </cell>
          <cell r="E2072" t="str">
            <v xml:space="preserve"> </v>
          </cell>
          <cell r="F2072" t="str">
            <v>14AA012</v>
          </cell>
          <cell r="G2072" t="str">
            <v>211</v>
          </cell>
          <cell r="H2072" t="str">
            <v>2313</v>
          </cell>
          <cell r="I2072" t="str">
            <v>23</v>
          </cell>
          <cell r="J2072" t="str">
            <v xml:space="preserve"> </v>
          </cell>
          <cell r="K2072" t="str">
            <v>BATI</v>
          </cell>
          <cell r="L2072" t="str">
            <v>2015</v>
          </cell>
          <cell r="M2072">
            <v>0</v>
          </cell>
          <cell r="N2072">
            <v>0</v>
          </cell>
          <cell r="O2072">
            <v>1833.6</v>
          </cell>
          <cell r="P2072">
            <v>1833.6</v>
          </cell>
          <cell r="Q2072">
            <v>0</v>
          </cell>
          <cell r="R2072">
            <v>1784.86</v>
          </cell>
          <cell r="S2072">
            <v>0</v>
          </cell>
          <cell r="T2072" t="str">
            <v>2018- -14AA012-211-2313-23- -BATI</v>
          </cell>
        </row>
        <row r="2073">
          <cell r="A2073" t="str">
            <v>21</v>
          </cell>
          <cell r="B2073" t="str">
            <v>D</v>
          </cell>
          <cell r="C2073" t="str">
            <v>R</v>
          </cell>
          <cell r="D2073" t="str">
            <v>I</v>
          </cell>
          <cell r="E2073" t="str">
            <v xml:space="preserve"> </v>
          </cell>
          <cell r="F2073" t="str">
            <v>14AA012</v>
          </cell>
          <cell r="G2073" t="str">
            <v>212</v>
          </cell>
          <cell r="H2073" t="str">
            <v>2313</v>
          </cell>
          <cell r="I2073" t="str">
            <v>23</v>
          </cell>
          <cell r="J2073" t="str">
            <v xml:space="preserve"> </v>
          </cell>
          <cell r="K2073" t="str">
            <v>BATI</v>
          </cell>
          <cell r="L2073" t="str">
            <v>2014</v>
          </cell>
          <cell r="M2073">
            <v>0</v>
          </cell>
          <cell r="N2073">
            <v>0</v>
          </cell>
          <cell r="O2073">
            <v>0</v>
          </cell>
          <cell r="P2073">
            <v>0</v>
          </cell>
          <cell r="Q2073">
            <v>0</v>
          </cell>
          <cell r="R2073">
            <v>1877.14</v>
          </cell>
          <cell r="S2073">
            <v>0</v>
          </cell>
          <cell r="T2073" t="str">
            <v>2018- -14AA012-212-2313-23- -BATI</v>
          </cell>
        </row>
        <row r="2074">
          <cell r="A2074" t="str">
            <v>21</v>
          </cell>
          <cell r="B2074" t="str">
            <v>D</v>
          </cell>
          <cell r="C2074" t="str">
            <v>R</v>
          </cell>
          <cell r="D2074" t="str">
            <v>I</v>
          </cell>
          <cell r="E2074" t="str">
            <v xml:space="preserve"> </v>
          </cell>
          <cell r="F2074" t="str">
            <v>14AA012</v>
          </cell>
          <cell r="G2074" t="str">
            <v>213</v>
          </cell>
          <cell r="H2074" t="str">
            <v>2313</v>
          </cell>
          <cell r="I2074" t="str">
            <v>23</v>
          </cell>
          <cell r="J2074" t="str">
            <v xml:space="preserve"> </v>
          </cell>
          <cell r="K2074" t="str">
            <v>BATI</v>
          </cell>
          <cell r="L2074" t="str">
            <v>2014</v>
          </cell>
          <cell r="M2074">
            <v>0</v>
          </cell>
          <cell r="N2074">
            <v>0</v>
          </cell>
          <cell r="O2074">
            <v>0</v>
          </cell>
          <cell r="P2074">
            <v>0</v>
          </cell>
          <cell r="Q2074">
            <v>0</v>
          </cell>
          <cell r="R2074">
            <v>7856.69</v>
          </cell>
          <cell r="S2074">
            <v>0</v>
          </cell>
          <cell r="T2074" t="str">
            <v>2018- -14AA012-213-2313-23- -BATI</v>
          </cell>
        </row>
        <row r="2075">
          <cell r="A2075" t="str">
            <v>21</v>
          </cell>
          <cell r="B2075" t="str">
            <v>D</v>
          </cell>
          <cell r="C2075" t="str">
            <v>R</v>
          </cell>
          <cell r="D2075" t="str">
            <v>I</v>
          </cell>
          <cell r="E2075" t="str">
            <v xml:space="preserve"> </v>
          </cell>
          <cell r="F2075" t="str">
            <v>14AA012</v>
          </cell>
          <cell r="G2075" t="str">
            <v>324</v>
          </cell>
          <cell r="H2075" t="str">
            <v>2313</v>
          </cell>
          <cell r="I2075" t="str">
            <v>23</v>
          </cell>
          <cell r="J2075" t="str">
            <v xml:space="preserve"> </v>
          </cell>
          <cell r="K2075" t="str">
            <v>BATI</v>
          </cell>
          <cell r="L2075" t="str">
            <v>2015</v>
          </cell>
          <cell r="M2075">
            <v>0</v>
          </cell>
          <cell r="N2075">
            <v>0</v>
          </cell>
          <cell r="O2075">
            <v>1472.04</v>
          </cell>
          <cell r="P2075">
            <v>1472.04</v>
          </cell>
          <cell r="Q2075">
            <v>0</v>
          </cell>
          <cell r="R2075">
            <v>1417.62</v>
          </cell>
          <cell r="S2075">
            <v>0</v>
          </cell>
          <cell r="T2075" t="str">
            <v>2018- -14AA012-324-2313-23- -BATI</v>
          </cell>
        </row>
        <row r="2076">
          <cell r="A2076" t="str">
            <v>21</v>
          </cell>
          <cell r="B2076" t="str">
            <v>D</v>
          </cell>
          <cell r="C2076" t="str">
            <v>R</v>
          </cell>
          <cell r="D2076" t="str">
            <v>I</v>
          </cell>
          <cell r="E2076" t="str">
            <v xml:space="preserve"> </v>
          </cell>
          <cell r="F2076" t="str">
            <v>14AA012</v>
          </cell>
          <cell r="G2076" t="str">
            <v>411</v>
          </cell>
          <cell r="H2076" t="str">
            <v>2313</v>
          </cell>
          <cell r="I2076" t="str">
            <v>23</v>
          </cell>
          <cell r="J2076" t="str">
            <v xml:space="preserve"> </v>
          </cell>
          <cell r="K2076" t="str">
            <v>BATI</v>
          </cell>
          <cell r="L2076" t="str">
            <v>2014</v>
          </cell>
          <cell r="M2076">
            <v>0</v>
          </cell>
          <cell r="N2076">
            <v>0</v>
          </cell>
          <cell r="O2076">
            <v>0</v>
          </cell>
          <cell r="P2076">
            <v>0</v>
          </cell>
          <cell r="Q2076">
            <v>0</v>
          </cell>
          <cell r="R2076">
            <v>2507.65</v>
          </cell>
          <cell r="S2076">
            <v>0</v>
          </cell>
          <cell r="T2076" t="str">
            <v>2018- -14AA012-411-2313-23- -BATI</v>
          </cell>
        </row>
        <row r="2077">
          <cell r="A2077" t="str">
            <v>21</v>
          </cell>
          <cell r="B2077" t="str">
            <v>D</v>
          </cell>
          <cell r="C2077" t="str">
            <v>R</v>
          </cell>
          <cell r="D2077" t="str">
            <v>I</v>
          </cell>
          <cell r="E2077" t="str">
            <v xml:space="preserve"> </v>
          </cell>
          <cell r="F2077" t="str">
            <v>14AA012</v>
          </cell>
          <cell r="G2077" t="str">
            <v>411</v>
          </cell>
          <cell r="H2077" t="str">
            <v>2313</v>
          </cell>
          <cell r="I2077" t="str">
            <v>23</v>
          </cell>
          <cell r="J2077" t="str">
            <v xml:space="preserve"> </v>
          </cell>
          <cell r="K2077" t="str">
            <v>BATI</v>
          </cell>
          <cell r="L2077" t="str">
            <v>2015</v>
          </cell>
          <cell r="M2077">
            <v>0</v>
          </cell>
          <cell r="N2077">
            <v>0</v>
          </cell>
          <cell r="O2077">
            <v>188.75</v>
          </cell>
          <cell r="P2077">
            <v>188.75</v>
          </cell>
          <cell r="Q2077">
            <v>0</v>
          </cell>
          <cell r="R2077">
            <v>0</v>
          </cell>
          <cell r="S2077">
            <v>0</v>
          </cell>
          <cell r="T2077" t="str">
            <v>2018- -14AA012-411-2313-23- -BATI</v>
          </cell>
        </row>
        <row r="2078">
          <cell r="A2078" t="str">
            <v>21</v>
          </cell>
          <cell r="B2078" t="str">
            <v>D</v>
          </cell>
          <cell r="C2078" t="str">
            <v>R</v>
          </cell>
          <cell r="D2078" t="str">
            <v>I</v>
          </cell>
          <cell r="E2078" t="str">
            <v xml:space="preserve"> </v>
          </cell>
          <cell r="F2078" t="str">
            <v>14AA012</v>
          </cell>
          <cell r="G2078" t="str">
            <v>422</v>
          </cell>
          <cell r="H2078" t="str">
            <v>2313</v>
          </cell>
          <cell r="I2078" t="str">
            <v>23</v>
          </cell>
          <cell r="J2078" t="str">
            <v xml:space="preserve"> </v>
          </cell>
          <cell r="K2078" t="str">
            <v>BATI</v>
          </cell>
          <cell r="L2078" t="str">
            <v>2015</v>
          </cell>
          <cell r="M2078">
            <v>0</v>
          </cell>
          <cell r="N2078">
            <v>0</v>
          </cell>
          <cell r="O2078">
            <v>4836</v>
          </cell>
          <cell r="P2078">
            <v>4836</v>
          </cell>
          <cell r="Q2078">
            <v>0</v>
          </cell>
          <cell r="R2078">
            <v>3884.33</v>
          </cell>
          <cell r="S2078">
            <v>0</v>
          </cell>
          <cell r="T2078" t="str">
            <v>2018- -14AA012-422-2313-23- -BATI</v>
          </cell>
        </row>
        <row r="2079">
          <cell r="A2079" t="str">
            <v>21</v>
          </cell>
          <cell r="B2079" t="str">
            <v>D</v>
          </cell>
          <cell r="C2079" t="str">
            <v>R</v>
          </cell>
          <cell r="D2079" t="str">
            <v>I</v>
          </cell>
          <cell r="E2079" t="str">
            <v xml:space="preserve"> </v>
          </cell>
          <cell r="F2079" t="str">
            <v>14AA012</v>
          </cell>
          <cell r="G2079" t="str">
            <v>64</v>
          </cell>
          <cell r="H2079" t="str">
            <v>2313</v>
          </cell>
          <cell r="I2079" t="str">
            <v>23</v>
          </cell>
          <cell r="J2079" t="str">
            <v xml:space="preserve"> </v>
          </cell>
          <cell r="K2079" t="str">
            <v>BATI</v>
          </cell>
          <cell r="L2079" t="str">
            <v>2014</v>
          </cell>
          <cell r="M2079">
            <v>0</v>
          </cell>
          <cell r="N2079">
            <v>0</v>
          </cell>
          <cell r="O2079">
            <v>0</v>
          </cell>
          <cell r="P2079">
            <v>0</v>
          </cell>
          <cell r="Q2079">
            <v>0</v>
          </cell>
          <cell r="R2079">
            <v>3927.8</v>
          </cell>
          <cell r="S2079">
            <v>0</v>
          </cell>
          <cell r="T2079" t="str">
            <v>2018- -14AA012-64-2313-23- -BATI</v>
          </cell>
        </row>
        <row r="2080">
          <cell r="A2080" t="str">
            <v>21</v>
          </cell>
          <cell r="B2080" t="str">
            <v>D</v>
          </cell>
          <cell r="C2080" t="str">
            <v>R</v>
          </cell>
          <cell r="D2080" t="str">
            <v>I</v>
          </cell>
          <cell r="E2080" t="str">
            <v xml:space="preserve"> </v>
          </cell>
          <cell r="F2080" t="str">
            <v>14AA012</v>
          </cell>
          <cell r="G2080" t="str">
            <v>64</v>
          </cell>
          <cell r="H2080" t="str">
            <v>2313</v>
          </cell>
          <cell r="I2080" t="str">
            <v>23</v>
          </cell>
          <cell r="J2080" t="str">
            <v xml:space="preserve"> </v>
          </cell>
          <cell r="K2080" t="str">
            <v>BATI</v>
          </cell>
          <cell r="L2080" t="str">
            <v>2015</v>
          </cell>
          <cell r="M2080">
            <v>0</v>
          </cell>
          <cell r="N2080">
            <v>0</v>
          </cell>
          <cell r="O2080">
            <v>2373.36</v>
          </cell>
          <cell r="P2080">
            <v>2373.36</v>
          </cell>
          <cell r="Q2080">
            <v>0</v>
          </cell>
          <cell r="R2080">
            <v>2281.06</v>
          </cell>
          <cell r="S2080">
            <v>0</v>
          </cell>
          <cell r="T2080" t="str">
            <v>2018- -14AA012-64-2313-23- -BATI</v>
          </cell>
        </row>
        <row r="2081">
          <cell r="A2081" t="str">
            <v>21</v>
          </cell>
          <cell r="B2081" t="str">
            <v>D</v>
          </cell>
          <cell r="C2081" t="str">
            <v>R</v>
          </cell>
          <cell r="D2081" t="str">
            <v>I</v>
          </cell>
          <cell r="E2081" t="str">
            <v xml:space="preserve"> </v>
          </cell>
          <cell r="F2081" t="str">
            <v>14AA014</v>
          </cell>
          <cell r="G2081" t="str">
            <v>020</v>
          </cell>
          <cell r="H2081" t="str">
            <v>2313</v>
          </cell>
          <cell r="I2081" t="str">
            <v>23</v>
          </cell>
          <cell r="J2081" t="str">
            <v xml:space="preserve"> </v>
          </cell>
          <cell r="K2081" t="str">
            <v>BATI</v>
          </cell>
          <cell r="L2081" t="str">
            <v>2014</v>
          </cell>
          <cell r="M2081">
            <v>0</v>
          </cell>
          <cell r="N2081">
            <v>0</v>
          </cell>
          <cell r="O2081">
            <v>0</v>
          </cell>
          <cell r="P2081">
            <v>23000</v>
          </cell>
          <cell r="Q2081">
            <v>0</v>
          </cell>
          <cell r="R2081">
            <v>20636.88</v>
          </cell>
          <cell r="S2081">
            <v>0</v>
          </cell>
          <cell r="T2081" t="str">
            <v>2018- -14AA014-020-2313-23- -BATI</v>
          </cell>
        </row>
        <row r="2082">
          <cell r="A2082" t="str">
            <v>21</v>
          </cell>
          <cell r="B2082" t="str">
            <v>D</v>
          </cell>
          <cell r="C2082" t="str">
            <v>R</v>
          </cell>
          <cell r="D2082" t="str">
            <v>I</v>
          </cell>
          <cell r="E2082" t="str">
            <v xml:space="preserve"> </v>
          </cell>
          <cell r="F2082" t="str">
            <v>14AA014</v>
          </cell>
          <cell r="G2082" t="str">
            <v>020</v>
          </cell>
          <cell r="H2082" t="str">
            <v>2313</v>
          </cell>
          <cell r="I2082" t="str">
            <v>23</v>
          </cell>
          <cell r="J2082" t="str">
            <v xml:space="preserve"> </v>
          </cell>
          <cell r="K2082" t="str">
            <v>BATI</v>
          </cell>
          <cell r="L2082" t="str">
            <v>2015</v>
          </cell>
          <cell r="M2082">
            <v>0</v>
          </cell>
          <cell r="N2082">
            <v>0</v>
          </cell>
          <cell r="O2082">
            <v>2400</v>
          </cell>
          <cell r="P2082">
            <v>2400</v>
          </cell>
          <cell r="Q2082">
            <v>0</v>
          </cell>
          <cell r="R2082">
            <v>6803.52</v>
          </cell>
          <cell r="S2082">
            <v>0</v>
          </cell>
          <cell r="T2082" t="str">
            <v>2018- -14AA014-020-2313-23- -BATI</v>
          </cell>
        </row>
        <row r="2083">
          <cell r="A2083" t="str">
            <v>21</v>
          </cell>
          <cell r="B2083" t="str">
            <v>D</v>
          </cell>
          <cell r="C2083" t="str">
            <v>R</v>
          </cell>
          <cell r="D2083" t="str">
            <v>I</v>
          </cell>
          <cell r="E2083" t="str">
            <v xml:space="preserve"> </v>
          </cell>
          <cell r="F2083" t="str">
            <v>14AA015</v>
          </cell>
          <cell r="G2083" t="str">
            <v>020</v>
          </cell>
          <cell r="H2083" t="str">
            <v>2313</v>
          </cell>
          <cell r="I2083" t="str">
            <v>23</v>
          </cell>
          <cell r="J2083" t="str">
            <v xml:space="preserve"> </v>
          </cell>
          <cell r="K2083" t="str">
            <v>BATI</v>
          </cell>
          <cell r="L2083" t="str">
            <v>2015</v>
          </cell>
          <cell r="M2083">
            <v>0</v>
          </cell>
          <cell r="N2083">
            <v>0</v>
          </cell>
          <cell r="O2083">
            <v>9500</v>
          </cell>
          <cell r="P2083">
            <v>9500</v>
          </cell>
          <cell r="Q2083">
            <v>0</v>
          </cell>
          <cell r="R2083">
            <v>9771.25</v>
          </cell>
          <cell r="S2083">
            <v>0</v>
          </cell>
          <cell r="T2083" t="str">
            <v>2018- -14AA015-020-2313-23- -BATI</v>
          </cell>
        </row>
        <row r="2084">
          <cell r="A2084" t="str">
            <v>21</v>
          </cell>
          <cell r="B2084" t="str">
            <v>D</v>
          </cell>
          <cell r="C2084" t="str">
            <v>R</v>
          </cell>
          <cell r="D2084" t="str">
            <v>I</v>
          </cell>
          <cell r="E2084" t="str">
            <v xml:space="preserve"> </v>
          </cell>
          <cell r="F2084" t="str">
            <v>14AC001</v>
          </cell>
          <cell r="G2084" t="str">
            <v>213</v>
          </cell>
          <cell r="H2084" t="str">
            <v>2313</v>
          </cell>
          <cell r="I2084" t="str">
            <v>23</v>
          </cell>
          <cell r="J2084" t="str">
            <v xml:space="preserve"> </v>
          </cell>
          <cell r="K2084" t="str">
            <v>BATI</v>
          </cell>
          <cell r="L2084" t="str">
            <v>2014</v>
          </cell>
          <cell r="M2084">
            <v>30000</v>
          </cell>
          <cell r="N2084">
            <v>0</v>
          </cell>
          <cell r="O2084">
            <v>0</v>
          </cell>
          <cell r="P2084">
            <v>30000</v>
          </cell>
          <cell r="Q2084">
            <v>0</v>
          </cell>
          <cell r="R2084">
            <v>30612.5</v>
          </cell>
          <cell r="S2084">
            <v>0</v>
          </cell>
          <cell r="T2084" t="str">
            <v>2018- -14AC001-213-2313-23- -BATI</v>
          </cell>
        </row>
        <row r="2085">
          <cell r="A2085" t="str">
            <v>21</v>
          </cell>
          <cell r="B2085" t="str">
            <v>D</v>
          </cell>
          <cell r="C2085" t="str">
            <v>R</v>
          </cell>
          <cell r="D2085" t="str">
            <v>I</v>
          </cell>
          <cell r="E2085" t="str">
            <v xml:space="preserve"> </v>
          </cell>
          <cell r="F2085" t="str">
            <v>14AC001</v>
          </cell>
          <cell r="G2085" t="str">
            <v>213</v>
          </cell>
          <cell r="H2085" t="str">
            <v>2313</v>
          </cell>
          <cell r="I2085" t="str">
            <v>23</v>
          </cell>
          <cell r="J2085" t="str">
            <v xml:space="preserve"> </v>
          </cell>
          <cell r="K2085" t="str">
            <v>BATI</v>
          </cell>
          <cell r="L2085" t="str">
            <v>2015</v>
          </cell>
          <cell r="M2085">
            <v>0</v>
          </cell>
          <cell r="N2085">
            <v>0</v>
          </cell>
          <cell r="O2085">
            <v>9800</v>
          </cell>
          <cell r="P2085">
            <v>9800</v>
          </cell>
          <cell r="Q2085">
            <v>0</v>
          </cell>
          <cell r="R2085">
            <v>9639.26</v>
          </cell>
          <cell r="S2085">
            <v>0</v>
          </cell>
          <cell r="T2085" t="str">
            <v>2018- -14AC001-213-2313-23- -BATI</v>
          </cell>
        </row>
        <row r="2086">
          <cell r="A2086" t="str">
            <v>21</v>
          </cell>
          <cell r="B2086" t="str">
            <v>D</v>
          </cell>
          <cell r="C2086" t="str">
            <v>R</v>
          </cell>
          <cell r="D2086" t="str">
            <v>I</v>
          </cell>
          <cell r="E2086" t="str">
            <v xml:space="preserve"> </v>
          </cell>
          <cell r="F2086" t="str">
            <v>14AC002</v>
          </cell>
          <cell r="G2086" t="str">
            <v>213</v>
          </cell>
          <cell r="H2086" t="str">
            <v>2313</v>
          </cell>
          <cell r="I2086" t="str">
            <v>23</v>
          </cell>
          <cell r="J2086" t="str">
            <v xml:space="preserve"> </v>
          </cell>
          <cell r="K2086" t="str">
            <v>BATI</v>
          </cell>
          <cell r="L2086" t="str">
            <v>2014</v>
          </cell>
          <cell r="M2086">
            <v>5000</v>
          </cell>
          <cell r="N2086">
            <v>0</v>
          </cell>
          <cell r="O2086">
            <v>0</v>
          </cell>
          <cell r="P2086">
            <v>5000</v>
          </cell>
          <cell r="Q2086">
            <v>0</v>
          </cell>
          <cell r="R2086">
            <v>0</v>
          </cell>
          <cell r="S2086">
            <v>0</v>
          </cell>
          <cell r="T2086" t="str">
            <v>2018- -14AC002-213-2313-23- -BATI</v>
          </cell>
        </row>
        <row r="2087">
          <cell r="A2087" t="str">
            <v>21</v>
          </cell>
          <cell r="B2087" t="str">
            <v>D</v>
          </cell>
          <cell r="C2087" t="str">
            <v>R</v>
          </cell>
          <cell r="D2087" t="str">
            <v>I</v>
          </cell>
          <cell r="E2087" t="str">
            <v xml:space="preserve"> </v>
          </cell>
          <cell r="F2087" t="str">
            <v>14AC003</v>
          </cell>
          <cell r="G2087" t="str">
            <v>213</v>
          </cell>
          <cell r="H2087" t="str">
            <v>2313</v>
          </cell>
          <cell r="I2087" t="str">
            <v>23</v>
          </cell>
          <cell r="J2087" t="str">
            <v xml:space="preserve"> </v>
          </cell>
          <cell r="K2087" t="str">
            <v>BATI</v>
          </cell>
          <cell r="L2087" t="str">
            <v>2014</v>
          </cell>
          <cell r="M2087">
            <v>50000</v>
          </cell>
          <cell r="N2087">
            <v>0</v>
          </cell>
          <cell r="O2087">
            <v>0</v>
          </cell>
          <cell r="P2087">
            <v>50000</v>
          </cell>
          <cell r="Q2087">
            <v>0</v>
          </cell>
          <cell r="R2087">
            <v>36055.760000000002</v>
          </cell>
          <cell r="S2087">
            <v>0</v>
          </cell>
          <cell r="T2087" t="str">
            <v>2018- -14AC003-213-2313-23- -BATI</v>
          </cell>
        </row>
        <row r="2088">
          <cell r="A2088" t="str">
            <v>21</v>
          </cell>
          <cell r="B2088" t="str">
            <v>D</v>
          </cell>
          <cell r="C2088" t="str">
            <v>R</v>
          </cell>
          <cell r="D2088" t="str">
            <v>I</v>
          </cell>
          <cell r="E2088" t="str">
            <v xml:space="preserve"> </v>
          </cell>
          <cell r="F2088" t="str">
            <v>14AC003</v>
          </cell>
          <cell r="G2088" t="str">
            <v>213</v>
          </cell>
          <cell r="H2088" t="str">
            <v>2313</v>
          </cell>
          <cell r="I2088" t="str">
            <v>23</v>
          </cell>
          <cell r="J2088" t="str">
            <v xml:space="preserve"> </v>
          </cell>
          <cell r="K2088" t="str">
            <v>BATI</v>
          </cell>
          <cell r="L2088" t="str">
            <v>2015</v>
          </cell>
          <cell r="M2088">
            <v>0</v>
          </cell>
          <cell r="N2088">
            <v>0</v>
          </cell>
          <cell r="O2088">
            <v>18600</v>
          </cell>
          <cell r="P2088">
            <v>18600</v>
          </cell>
          <cell r="Q2088">
            <v>0</v>
          </cell>
          <cell r="R2088">
            <v>14682.11</v>
          </cell>
          <cell r="S2088">
            <v>0</v>
          </cell>
          <cell r="T2088" t="str">
            <v>2018- -14AC003-213-2313-23- -BATI</v>
          </cell>
        </row>
        <row r="2089">
          <cell r="A2089" t="str">
            <v>21</v>
          </cell>
          <cell r="B2089" t="str">
            <v>D</v>
          </cell>
          <cell r="C2089" t="str">
            <v>R</v>
          </cell>
          <cell r="D2089" t="str">
            <v>I</v>
          </cell>
          <cell r="E2089" t="str">
            <v xml:space="preserve"> </v>
          </cell>
          <cell r="F2089" t="str">
            <v>14AC004</v>
          </cell>
          <cell r="G2089" t="str">
            <v>213</v>
          </cell>
          <cell r="H2089" t="str">
            <v>2313</v>
          </cell>
          <cell r="I2089" t="str">
            <v>23</v>
          </cell>
          <cell r="J2089" t="str">
            <v xml:space="preserve"> </v>
          </cell>
          <cell r="K2089" t="str">
            <v>BATI</v>
          </cell>
          <cell r="L2089" t="str">
            <v>2014</v>
          </cell>
          <cell r="M2089">
            <v>40000</v>
          </cell>
          <cell r="N2089">
            <v>0</v>
          </cell>
          <cell r="O2089">
            <v>0</v>
          </cell>
          <cell r="P2089">
            <v>40000</v>
          </cell>
          <cell r="Q2089">
            <v>0</v>
          </cell>
          <cell r="R2089">
            <v>31450.9</v>
          </cell>
          <cell r="S2089">
            <v>0</v>
          </cell>
          <cell r="T2089" t="str">
            <v>2018- -14AC004-213-2313-23- -BATI</v>
          </cell>
        </row>
        <row r="2090">
          <cell r="A2090" t="str">
            <v>21</v>
          </cell>
          <cell r="B2090" t="str">
            <v>D</v>
          </cell>
          <cell r="C2090" t="str">
            <v>R</v>
          </cell>
          <cell r="D2090" t="str">
            <v>I</v>
          </cell>
          <cell r="E2090" t="str">
            <v xml:space="preserve"> </v>
          </cell>
          <cell r="F2090" t="str">
            <v>14AC004</v>
          </cell>
          <cell r="G2090" t="str">
            <v>213</v>
          </cell>
          <cell r="H2090" t="str">
            <v>2313</v>
          </cell>
          <cell r="I2090" t="str">
            <v>23</v>
          </cell>
          <cell r="J2090" t="str">
            <v xml:space="preserve"> </v>
          </cell>
          <cell r="K2090" t="str">
            <v>BATI</v>
          </cell>
          <cell r="L2090" t="str">
            <v>2015</v>
          </cell>
          <cell r="M2090">
            <v>0</v>
          </cell>
          <cell r="N2090">
            <v>0</v>
          </cell>
          <cell r="O2090">
            <v>9673.1299999999992</v>
          </cell>
          <cell r="P2090">
            <v>9673.1299999999992</v>
          </cell>
          <cell r="Q2090">
            <v>0</v>
          </cell>
          <cell r="R2090">
            <v>6125.75</v>
          </cell>
          <cell r="S2090">
            <v>0</v>
          </cell>
          <cell r="T2090" t="str">
            <v>2018- -14AC004-213-2313-23- -BATI</v>
          </cell>
        </row>
        <row r="2091">
          <cell r="A2091" t="str">
            <v>21</v>
          </cell>
          <cell r="B2091" t="str">
            <v>D</v>
          </cell>
          <cell r="C2091" t="str">
            <v>R</v>
          </cell>
          <cell r="D2091" t="str">
            <v>I</v>
          </cell>
          <cell r="E2091" t="str">
            <v xml:space="preserve"> </v>
          </cell>
          <cell r="F2091" t="str">
            <v>14AC005</v>
          </cell>
          <cell r="G2091" t="str">
            <v>213</v>
          </cell>
          <cell r="H2091" t="str">
            <v>2313</v>
          </cell>
          <cell r="I2091" t="str">
            <v>23</v>
          </cell>
          <cell r="J2091" t="str">
            <v xml:space="preserve"> </v>
          </cell>
          <cell r="K2091" t="str">
            <v>BATI</v>
          </cell>
          <cell r="L2091" t="str">
            <v>2014</v>
          </cell>
          <cell r="M2091">
            <v>50000</v>
          </cell>
          <cell r="N2091">
            <v>0</v>
          </cell>
          <cell r="O2091">
            <v>0</v>
          </cell>
          <cell r="P2091">
            <v>50000</v>
          </cell>
          <cell r="Q2091">
            <v>0</v>
          </cell>
          <cell r="R2091">
            <v>12341.9</v>
          </cell>
          <cell r="S2091">
            <v>0</v>
          </cell>
          <cell r="T2091" t="str">
            <v>2018- -14AC005-213-2313-23- -BATI</v>
          </cell>
        </row>
        <row r="2092">
          <cell r="A2092" t="str">
            <v>21</v>
          </cell>
          <cell r="B2092" t="str">
            <v>D</v>
          </cell>
          <cell r="C2092" t="str">
            <v>R</v>
          </cell>
          <cell r="D2092" t="str">
            <v>I</v>
          </cell>
          <cell r="E2092" t="str">
            <v xml:space="preserve"> </v>
          </cell>
          <cell r="F2092" t="str">
            <v>14AC006</v>
          </cell>
          <cell r="G2092" t="str">
            <v>422</v>
          </cell>
          <cell r="H2092" t="str">
            <v>2313</v>
          </cell>
          <cell r="I2092" t="str">
            <v>23</v>
          </cell>
          <cell r="J2092" t="str">
            <v xml:space="preserve"> </v>
          </cell>
          <cell r="K2092" t="str">
            <v>BATI</v>
          </cell>
          <cell r="L2092" t="str">
            <v>2014</v>
          </cell>
          <cell r="M2092">
            <v>90000</v>
          </cell>
          <cell r="N2092">
            <v>0</v>
          </cell>
          <cell r="O2092">
            <v>0</v>
          </cell>
          <cell r="P2092">
            <v>77000</v>
          </cell>
          <cell r="Q2092">
            <v>0</v>
          </cell>
          <cell r="R2092">
            <v>76663.350000000006</v>
          </cell>
          <cell r="S2092">
            <v>0</v>
          </cell>
          <cell r="T2092" t="str">
            <v>2018- -14AC006-422-2313-23- -BATI</v>
          </cell>
        </row>
        <row r="2093">
          <cell r="A2093" t="str">
            <v>21</v>
          </cell>
          <cell r="B2093" t="str">
            <v>D</v>
          </cell>
          <cell r="C2093" t="str">
            <v>R</v>
          </cell>
          <cell r="D2093" t="str">
            <v>I</v>
          </cell>
          <cell r="E2093" t="str">
            <v xml:space="preserve"> </v>
          </cell>
          <cell r="F2093" t="str">
            <v>14AC007</v>
          </cell>
          <cell r="G2093" t="str">
            <v>212</v>
          </cell>
          <cell r="H2093" t="str">
            <v>2313</v>
          </cell>
          <cell r="I2093" t="str">
            <v>23</v>
          </cell>
          <cell r="J2093" t="str">
            <v xml:space="preserve"> </v>
          </cell>
          <cell r="K2093" t="str">
            <v>BATI</v>
          </cell>
          <cell r="L2093" t="str">
            <v>2014</v>
          </cell>
          <cell r="M2093">
            <v>25000</v>
          </cell>
          <cell r="N2093">
            <v>0</v>
          </cell>
          <cell r="O2093">
            <v>0</v>
          </cell>
          <cell r="P2093">
            <v>25000</v>
          </cell>
          <cell r="Q2093">
            <v>0</v>
          </cell>
          <cell r="R2093">
            <v>8513.67</v>
          </cell>
          <cell r="S2093">
            <v>0</v>
          </cell>
          <cell r="T2093" t="str">
            <v>2018- -14AC007-212-2313-23- -BATI</v>
          </cell>
        </row>
        <row r="2094">
          <cell r="A2094" t="str">
            <v>21</v>
          </cell>
          <cell r="B2094" t="str">
            <v>D</v>
          </cell>
          <cell r="C2094" t="str">
            <v>R</v>
          </cell>
          <cell r="D2094" t="str">
            <v>I</v>
          </cell>
          <cell r="E2094" t="str">
            <v xml:space="preserve"> </v>
          </cell>
          <cell r="F2094" t="str">
            <v>14AC007</v>
          </cell>
          <cell r="G2094" t="str">
            <v>212</v>
          </cell>
          <cell r="H2094" t="str">
            <v>2313</v>
          </cell>
          <cell r="I2094" t="str">
            <v>23</v>
          </cell>
          <cell r="J2094" t="str">
            <v xml:space="preserve"> </v>
          </cell>
          <cell r="K2094" t="str">
            <v>BATI</v>
          </cell>
          <cell r="L2094" t="str">
            <v>2015</v>
          </cell>
          <cell r="M2094">
            <v>0</v>
          </cell>
          <cell r="N2094">
            <v>0</v>
          </cell>
          <cell r="O2094">
            <v>10500</v>
          </cell>
          <cell r="P2094">
            <v>10500</v>
          </cell>
          <cell r="Q2094">
            <v>0</v>
          </cell>
          <cell r="R2094">
            <v>13106.48</v>
          </cell>
          <cell r="S2094">
            <v>0</v>
          </cell>
          <cell r="T2094" t="str">
            <v>2018- -14AC007-212-2313-23- -BATI</v>
          </cell>
        </row>
        <row r="2095">
          <cell r="A2095" t="str">
            <v>21</v>
          </cell>
          <cell r="B2095" t="str">
            <v>D</v>
          </cell>
          <cell r="C2095" t="str">
            <v>R</v>
          </cell>
          <cell r="D2095" t="str">
            <v>I</v>
          </cell>
          <cell r="E2095" t="str">
            <v xml:space="preserve"> </v>
          </cell>
          <cell r="F2095" t="str">
            <v>14AC008</v>
          </cell>
          <cell r="G2095" t="str">
            <v>212</v>
          </cell>
          <cell r="H2095" t="str">
            <v>2313</v>
          </cell>
          <cell r="I2095" t="str">
            <v>23</v>
          </cell>
          <cell r="J2095" t="str">
            <v xml:space="preserve"> </v>
          </cell>
          <cell r="K2095" t="str">
            <v>BATI</v>
          </cell>
          <cell r="L2095" t="str">
            <v>2014</v>
          </cell>
          <cell r="M2095">
            <v>40000</v>
          </cell>
          <cell r="N2095">
            <v>0</v>
          </cell>
          <cell r="O2095">
            <v>0</v>
          </cell>
          <cell r="P2095">
            <v>49000</v>
          </cell>
          <cell r="Q2095">
            <v>0</v>
          </cell>
          <cell r="R2095">
            <v>27327.59</v>
          </cell>
          <cell r="S2095">
            <v>0</v>
          </cell>
          <cell r="T2095" t="str">
            <v>2018- -14AC008-212-2313-23- -BATI</v>
          </cell>
        </row>
        <row r="2096">
          <cell r="A2096" t="str">
            <v>21</v>
          </cell>
          <cell r="B2096" t="str">
            <v>D</v>
          </cell>
          <cell r="C2096" t="str">
            <v>R</v>
          </cell>
          <cell r="D2096" t="str">
            <v>I</v>
          </cell>
          <cell r="E2096" t="str">
            <v xml:space="preserve"> </v>
          </cell>
          <cell r="F2096" t="str">
            <v>14AC008</v>
          </cell>
          <cell r="G2096" t="str">
            <v>212</v>
          </cell>
          <cell r="H2096" t="str">
            <v>2313</v>
          </cell>
          <cell r="I2096" t="str">
            <v>23</v>
          </cell>
          <cell r="J2096" t="str">
            <v xml:space="preserve"> </v>
          </cell>
          <cell r="K2096" t="str">
            <v>BATI</v>
          </cell>
          <cell r="L2096" t="str">
            <v>2015</v>
          </cell>
          <cell r="M2096">
            <v>0</v>
          </cell>
          <cell r="N2096">
            <v>0</v>
          </cell>
          <cell r="O2096">
            <v>21884.38</v>
          </cell>
          <cell r="P2096">
            <v>21884.38</v>
          </cell>
          <cell r="Q2096">
            <v>0</v>
          </cell>
          <cell r="R2096">
            <v>5288.26</v>
          </cell>
          <cell r="S2096">
            <v>0</v>
          </cell>
          <cell r="T2096" t="str">
            <v>2018- -14AC008-212-2313-23- -BATI</v>
          </cell>
        </row>
        <row r="2097">
          <cell r="A2097" t="str">
            <v>21</v>
          </cell>
          <cell r="B2097" t="str">
            <v>D</v>
          </cell>
          <cell r="C2097" t="str">
            <v>R</v>
          </cell>
          <cell r="D2097" t="str">
            <v>I</v>
          </cell>
          <cell r="E2097" t="str">
            <v xml:space="preserve"> </v>
          </cell>
          <cell r="F2097" t="str">
            <v>14AC009</v>
          </cell>
          <cell r="G2097" t="str">
            <v>212</v>
          </cell>
          <cell r="H2097" t="str">
            <v>2313</v>
          </cell>
          <cell r="I2097" t="str">
            <v>23</v>
          </cell>
          <cell r="J2097" t="str">
            <v xml:space="preserve"> </v>
          </cell>
          <cell r="K2097" t="str">
            <v>BATI</v>
          </cell>
          <cell r="L2097" t="str">
            <v>2014</v>
          </cell>
          <cell r="M2097">
            <v>33000</v>
          </cell>
          <cell r="N2097">
            <v>0</v>
          </cell>
          <cell r="O2097">
            <v>0</v>
          </cell>
          <cell r="P2097">
            <v>35000</v>
          </cell>
          <cell r="Q2097">
            <v>0</v>
          </cell>
          <cell r="R2097">
            <v>31214.58</v>
          </cell>
          <cell r="S2097">
            <v>0</v>
          </cell>
          <cell r="T2097" t="str">
            <v>2018- -14AC009-212-2313-23- -BATI</v>
          </cell>
        </row>
        <row r="2098">
          <cell r="A2098" t="str">
            <v>21</v>
          </cell>
          <cell r="B2098" t="str">
            <v>D</v>
          </cell>
          <cell r="C2098" t="str">
            <v>R</v>
          </cell>
          <cell r="D2098" t="str">
            <v>I</v>
          </cell>
          <cell r="E2098" t="str">
            <v xml:space="preserve"> </v>
          </cell>
          <cell r="F2098" t="str">
            <v>14AC009</v>
          </cell>
          <cell r="G2098" t="str">
            <v>212</v>
          </cell>
          <cell r="H2098" t="str">
            <v>2313</v>
          </cell>
          <cell r="I2098" t="str">
            <v>23</v>
          </cell>
          <cell r="J2098" t="str">
            <v xml:space="preserve"> </v>
          </cell>
          <cell r="K2098" t="str">
            <v>BATI</v>
          </cell>
          <cell r="L2098" t="str">
            <v>2015</v>
          </cell>
          <cell r="M2098">
            <v>0</v>
          </cell>
          <cell r="N2098">
            <v>0</v>
          </cell>
          <cell r="O2098">
            <v>3800</v>
          </cell>
          <cell r="P2098">
            <v>3800</v>
          </cell>
          <cell r="Q2098">
            <v>0</v>
          </cell>
          <cell r="R2098">
            <v>2136.59</v>
          </cell>
          <cell r="S2098">
            <v>0</v>
          </cell>
          <cell r="T2098" t="str">
            <v>2018- -14AC009-212-2313-23- -BATI</v>
          </cell>
        </row>
        <row r="2099">
          <cell r="A2099" t="str">
            <v>21</v>
          </cell>
          <cell r="B2099" t="str">
            <v>D</v>
          </cell>
          <cell r="C2099" t="str">
            <v>R</v>
          </cell>
          <cell r="D2099" t="str">
            <v>I</v>
          </cell>
          <cell r="E2099" t="str">
            <v xml:space="preserve"> </v>
          </cell>
          <cell r="F2099" t="str">
            <v>14AC010</v>
          </cell>
          <cell r="G2099" t="str">
            <v>212</v>
          </cell>
          <cell r="H2099" t="str">
            <v>2313</v>
          </cell>
          <cell r="I2099" t="str">
            <v>23</v>
          </cell>
          <cell r="J2099" t="str">
            <v xml:space="preserve"> </v>
          </cell>
          <cell r="K2099" t="str">
            <v>BATI</v>
          </cell>
          <cell r="L2099" t="str">
            <v>2014</v>
          </cell>
          <cell r="M2099">
            <v>10000</v>
          </cell>
          <cell r="N2099">
            <v>0</v>
          </cell>
          <cell r="O2099">
            <v>0</v>
          </cell>
          <cell r="P2099">
            <v>13000</v>
          </cell>
          <cell r="Q2099">
            <v>0</v>
          </cell>
          <cell r="R2099">
            <v>5454.85</v>
          </cell>
          <cell r="S2099">
            <v>0</v>
          </cell>
          <cell r="T2099" t="str">
            <v>2018- -14AC010-212-2313-23- -BATI</v>
          </cell>
        </row>
        <row r="2100">
          <cell r="A2100" t="str">
            <v>21</v>
          </cell>
          <cell r="B2100" t="str">
            <v>D</v>
          </cell>
          <cell r="C2100" t="str">
            <v>R</v>
          </cell>
          <cell r="D2100" t="str">
            <v>I</v>
          </cell>
          <cell r="E2100" t="str">
            <v xml:space="preserve"> </v>
          </cell>
          <cell r="F2100" t="str">
            <v>14AC010</v>
          </cell>
          <cell r="G2100" t="str">
            <v>212</v>
          </cell>
          <cell r="H2100" t="str">
            <v>2313</v>
          </cell>
          <cell r="I2100" t="str">
            <v>23</v>
          </cell>
          <cell r="J2100" t="str">
            <v xml:space="preserve"> </v>
          </cell>
          <cell r="K2100" t="str">
            <v>BATI</v>
          </cell>
          <cell r="L2100" t="str">
            <v>2015</v>
          </cell>
          <cell r="M2100">
            <v>0</v>
          </cell>
          <cell r="N2100">
            <v>0</v>
          </cell>
          <cell r="O2100">
            <v>16000</v>
          </cell>
          <cell r="P2100">
            <v>16000</v>
          </cell>
          <cell r="Q2100">
            <v>0</v>
          </cell>
          <cell r="R2100">
            <v>12541</v>
          </cell>
          <cell r="S2100">
            <v>0</v>
          </cell>
          <cell r="T2100" t="str">
            <v>2018- -14AC010-212-2313-23- -BATI</v>
          </cell>
        </row>
        <row r="2101">
          <cell r="A2101" t="str">
            <v>21</v>
          </cell>
          <cell r="B2101" t="str">
            <v>D</v>
          </cell>
          <cell r="C2101" t="str">
            <v>R</v>
          </cell>
          <cell r="D2101" t="str">
            <v>I</v>
          </cell>
          <cell r="E2101" t="str">
            <v xml:space="preserve"> </v>
          </cell>
          <cell r="F2101" t="str">
            <v>14AC011</v>
          </cell>
          <cell r="G2101" t="str">
            <v>212</v>
          </cell>
          <cell r="H2101" t="str">
            <v>2313</v>
          </cell>
          <cell r="I2101" t="str">
            <v>23</v>
          </cell>
          <cell r="J2101" t="str">
            <v xml:space="preserve"> </v>
          </cell>
          <cell r="K2101" t="str">
            <v>BATI</v>
          </cell>
          <cell r="L2101" t="str">
            <v>2014</v>
          </cell>
          <cell r="M2101">
            <v>25000</v>
          </cell>
          <cell r="N2101">
            <v>0</v>
          </cell>
          <cell r="O2101">
            <v>0</v>
          </cell>
          <cell r="P2101">
            <v>47000</v>
          </cell>
          <cell r="Q2101">
            <v>0</v>
          </cell>
          <cell r="R2101">
            <v>36257.06</v>
          </cell>
          <cell r="S2101">
            <v>0</v>
          </cell>
          <cell r="T2101" t="str">
            <v>2018- -14AC011-212-2313-23- -BATI</v>
          </cell>
        </row>
        <row r="2102">
          <cell r="A2102" t="str">
            <v>21</v>
          </cell>
          <cell r="B2102" t="str">
            <v>D</v>
          </cell>
          <cell r="C2102" t="str">
            <v>R</v>
          </cell>
          <cell r="D2102" t="str">
            <v>I</v>
          </cell>
          <cell r="E2102" t="str">
            <v xml:space="preserve"> </v>
          </cell>
          <cell r="F2102" t="str">
            <v>14AC011</v>
          </cell>
          <cell r="G2102" t="str">
            <v>212</v>
          </cell>
          <cell r="H2102" t="str">
            <v>2313</v>
          </cell>
          <cell r="I2102" t="str">
            <v>23</v>
          </cell>
          <cell r="J2102" t="str">
            <v xml:space="preserve"> </v>
          </cell>
          <cell r="K2102" t="str">
            <v>BATI</v>
          </cell>
          <cell r="L2102" t="str">
            <v>2015</v>
          </cell>
          <cell r="M2102">
            <v>0</v>
          </cell>
          <cell r="N2102">
            <v>0</v>
          </cell>
          <cell r="O2102">
            <v>10476.85</v>
          </cell>
          <cell r="P2102">
            <v>10476.85</v>
          </cell>
          <cell r="Q2102">
            <v>0</v>
          </cell>
          <cell r="R2102">
            <v>0</v>
          </cell>
          <cell r="S2102">
            <v>0</v>
          </cell>
          <cell r="T2102" t="str">
            <v>2018- -14AC011-212-2313-23- -BATI</v>
          </cell>
        </row>
        <row r="2103">
          <cell r="A2103" t="str">
            <v>21</v>
          </cell>
          <cell r="B2103" t="str">
            <v>D</v>
          </cell>
          <cell r="C2103" t="str">
            <v>R</v>
          </cell>
          <cell r="D2103" t="str">
            <v>I</v>
          </cell>
          <cell r="E2103" t="str">
            <v xml:space="preserve"> </v>
          </cell>
          <cell r="F2103" t="str">
            <v>14AC012</v>
          </cell>
          <cell r="G2103" t="str">
            <v>211</v>
          </cell>
          <cell r="H2103" t="str">
            <v>2313</v>
          </cell>
          <cell r="I2103" t="str">
            <v>23</v>
          </cell>
          <cell r="J2103" t="str">
            <v xml:space="preserve"> </v>
          </cell>
          <cell r="K2103" t="str">
            <v>BATI</v>
          </cell>
          <cell r="L2103" t="str">
            <v>2014</v>
          </cell>
          <cell r="M2103">
            <v>98500</v>
          </cell>
          <cell r="N2103">
            <v>0</v>
          </cell>
          <cell r="O2103">
            <v>0</v>
          </cell>
          <cell r="P2103">
            <v>98500</v>
          </cell>
          <cell r="Q2103">
            <v>0</v>
          </cell>
          <cell r="R2103">
            <v>93450.89</v>
          </cell>
          <cell r="S2103">
            <v>0</v>
          </cell>
          <cell r="T2103" t="str">
            <v>2018- -14AC012-211-2313-23- -BATI</v>
          </cell>
        </row>
        <row r="2104">
          <cell r="A2104" t="str">
            <v>21</v>
          </cell>
          <cell r="B2104" t="str">
            <v>D</v>
          </cell>
          <cell r="C2104" t="str">
            <v>R</v>
          </cell>
          <cell r="D2104" t="str">
            <v>I</v>
          </cell>
          <cell r="E2104" t="str">
            <v xml:space="preserve"> </v>
          </cell>
          <cell r="F2104" t="str">
            <v>14AC012</v>
          </cell>
          <cell r="G2104" t="str">
            <v>211</v>
          </cell>
          <cell r="H2104" t="str">
            <v>2313</v>
          </cell>
          <cell r="I2104" t="str">
            <v>23</v>
          </cell>
          <cell r="J2104" t="str">
            <v xml:space="preserve"> </v>
          </cell>
          <cell r="K2104" t="str">
            <v>BATI</v>
          </cell>
          <cell r="L2104" t="str">
            <v>2015</v>
          </cell>
          <cell r="M2104">
            <v>0</v>
          </cell>
          <cell r="N2104">
            <v>0</v>
          </cell>
          <cell r="O2104">
            <v>7285.02</v>
          </cell>
          <cell r="P2104">
            <v>7285.02</v>
          </cell>
          <cell r="Q2104">
            <v>0</v>
          </cell>
          <cell r="R2104">
            <v>3941.08</v>
          </cell>
          <cell r="S2104">
            <v>0</v>
          </cell>
          <cell r="T2104" t="str">
            <v>2018- -14AC012-211-2313-23- -BATI</v>
          </cell>
        </row>
        <row r="2105">
          <cell r="A2105" t="str">
            <v>21</v>
          </cell>
          <cell r="B2105" t="str">
            <v>D</v>
          </cell>
          <cell r="C2105" t="str">
            <v>R</v>
          </cell>
          <cell r="D2105" t="str">
            <v>I</v>
          </cell>
          <cell r="E2105" t="str">
            <v xml:space="preserve"> </v>
          </cell>
          <cell r="F2105" t="str">
            <v>14AC013</v>
          </cell>
          <cell r="G2105" t="str">
            <v>211</v>
          </cell>
          <cell r="H2105" t="str">
            <v>2313</v>
          </cell>
          <cell r="I2105" t="str">
            <v>23</v>
          </cell>
          <cell r="J2105" t="str">
            <v xml:space="preserve"> </v>
          </cell>
          <cell r="K2105" t="str">
            <v>BATI</v>
          </cell>
          <cell r="L2105" t="str">
            <v>2014</v>
          </cell>
          <cell r="M2105">
            <v>80000</v>
          </cell>
          <cell r="N2105">
            <v>0</v>
          </cell>
          <cell r="O2105">
            <v>0</v>
          </cell>
          <cell r="P2105">
            <v>37000</v>
          </cell>
          <cell r="Q2105">
            <v>0</v>
          </cell>
          <cell r="R2105">
            <v>27293.25</v>
          </cell>
          <cell r="S2105">
            <v>0</v>
          </cell>
          <cell r="T2105" t="str">
            <v>2018- -14AC013-211-2313-23- -BATI</v>
          </cell>
        </row>
        <row r="2106">
          <cell r="A2106" t="str">
            <v>21</v>
          </cell>
          <cell r="B2106" t="str">
            <v>D</v>
          </cell>
          <cell r="C2106" t="str">
            <v>R</v>
          </cell>
          <cell r="D2106" t="str">
            <v>I</v>
          </cell>
          <cell r="E2106" t="str">
            <v xml:space="preserve"> </v>
          </cell>
          <cell r="F2106" t="str">
            <v>14AC013</v>
          </cell>
          <cell r="G2106" t="str">
            <v>211</v>
          </cell>
          <cell r="H2106" t="str">
            <v>2313</v>
          </cell>
          <cell r="I2106" t="str">
            <v>23</v>
          </cell>
          <cell r="J2106" t="str">
            <v xml:space="preserve"> </v>
          </cell>
          <cell r="K2106" t="str">
            <v>BATI</v>
          </cell>
          <cell r="L2106" t="str">
            <v>2015</v>
          </cell>
          <cell r="M2106">
            <v>0</v>
          </cell>
          <cell r="N2106">
            <v>0</v>
          </cell>
          <cell r="O2106">
            <v>4500</v>
          </cell>
          <cell r="P2106">
            <v>4500</v>
          </cell>
          <cell r="Q2106">
            <v>0</v>
          </cell>
          <cell r="R2106">
            <v>8580.1</v>
          </cell>
          <cell r="S2106">
            <v>0</v>
          </cell>
          <cell r="T2106" t="str">
            <v>2018- -14AC013-211-2313-23- -BATI</v>
          </cell>
        </row>
        <row r="2107">
          <cell r="A2107" t="str">
            <v>21</v>
          </cell>
          <cell r="B2107" t="str">
            <v>D</v>
          </cell>
          <cell r="C2107" t="str">
            <v>R</v>
          </cell>
          <cell r="D2107" t="str">
            <v>I</v>
          </cell>
          <cell r="E2107" t="str">
            <v xml:space="preserve"> </v>
          </cell>
          <cell r="F2107" t="str">
            <v>14AC014</v>
          </cell>
          <cell r="G2107" t="str">
            <v>213</v>
          </cell>
          <cell r="H2107" t="str">
            <v>2313</v>
          </cell>
          <cell r="I2107" t="str">
            <v>23</v>
          </cell>
          <cell r="J2107" t="str">
            <v xml:space="preserve"> </v>
          </cell>
          <cell r="K2107" t="str">
            <v>BATI</v>
          </cell>
          <cell r="L2107" t="str">
            <v>2014</v>
          </cell>
          <cell r="M2107">
            <v>23000</v>
          </cell>
          <cell r="N2107">
            <v>0</v>
          </cell>
          <cell r="O2107">
            <v>0</v>
          </cell>
          <cell r="P2107">
            <v>25000</v>
          </cell>
          <cell r="Q2107">
            <v>0</v>
          </cell>
          <cell r="R2107">
            <v>25246.78</v>
          </cell>
          <cell r="S2107">
            <v>0</v>
          </cell>
          <cell r="T2107" t="str">
            <v>2018- -14AC014-213-2313-23- -BATI</v>
          </cell>
        </row>
        <row r="2108">
          <cell r="A2108" t="str">
            <v>21</v>
          </cell>
          <cell r="B2108" t="str">
            <v>D</v>
          </cell>
          <cell r="C2108" t="str">
            <v>R</v>
          </cell>
          <cell r="D2108" t="str">
            <v>I</v>
          </cell>
          <cell r="E2108" t="str">
            <v xml:space="preserve"> </v>
          </cell>
          <cell r="F2108" t="str">
            <v>14AC015</v>
          </cell>
          <cell r="G2108" t="str">
            <v>212</v>
          </cell>
          <cell r="H2108" t="str">
            <v>2313</v>
          </cell>
          <cell r="I2108" t="str">
            <v>23</v>
          </cell>
          <cell r="J2108" t="str">
            <v xml:space="preserve"> </v>
          </cell>
          <cell r="K2108" t="str">
            <v>BATI</v>
          </cell>
          <cell r="L2108" t="str">
            <v>2014</v>
          </cell>
          <cell r="M2108">
            <v>25000</v>
          </cell>
          <cell r="N2108">
            <v>5500</v>
          </cell>
          <cell r="O2108">
            <v>0</v>
          </cell>
          <cell r="P2108">
            <v>35500</v>
          </cell>
          <cell r="Q2108">
            <v>0</v>
          </cell>
          <cell r="R2108">
            <v>35469.64</v>
          </cell>
          <cell r="S2108">
            <v>0</v>
          </cell>
          <cell r="T2108" t="str">
            <v>2018- -14AC015-212-2313-23- -BATI</v>
          </cell>
        </row>
        <row r="2109">
          <cell r="A2109" t="str">
            <v>21</v>
          </cell>
          <cell r="B2109" t="str">
            <v>D</v>
          </cell>
          <cell r="C2109" t="str">
            <v>R</v>
          </cell>
          <cell r="D2109" t="str">
            <v>I</v>
          </cell>
          <cell r="E2109" t="str">
            <v xml:space="preserve"> </v>
          </cell>
          <cell r="F2109" t="str">
            <v>14AD001</v>
          </cell>
          <cell r="G2109" t="str">
            <v>71</v>
          </cell>
          <cell r="H2109" t="str">
            <v>2313</v>
          </cell>
          <cell r="I2109" t="str">
            <v>23</v>
          </cell>
          <cell r="J2109" t="str">
            <v xml:space="preserve"> </v>
          </cell>
          <cell r="K2109" t="str">
            <v>BATI</v>
          </cell>
          <cell r="L2109" t="str">
            <v>2014</v>
          </cell>
          <cell r="M2109">
            <v>50000</v>
          </cell>
          <cell r="N2109">
            <v>0</v>
          </cell>
          <cell r="O2109">
            <v>0</v>
          </cell>
          <cell r="P2109">
            <v>50000</v>
          </cell>
          <cell r="Q2109">
            <v>0</v>
          </cell>
          <cell r="R2109">
            <v>12500.44</v>
          </cell>
          <cell r="S2109">
            <v>0</v>
          </cell>
          <cell r="T2109" t="str">
            <v>2018- -14AD001-71-2313-23- -BATI</v>
          </cell>
        </row>
        <row r="2110">
          <cell r="A2110" t="str">
            <v>21</v>
          </cell>
          <cell r="B2110" t="str">
            <v>D</v>
          </cell>
          <cell r="C2110" t="str">
            <v>R</v>
          </cell>
          <cell r="D2110" t="str">
            <v>I</v>
          </cell>
          <cell r="E2110" t="str">
            <v xml:space="preserve"> </v>
          </cell>
          <cell r="F2110" t="str">
            <v>14AD001</v>
          </cell>
          <cell r="G2110" t="str">
            <v>71</v>
          </cell>
          <cell r="H2110" t="str">
            <v>2313</v>
          </cell>
          <cell r="I2110" t="str">
            <v>23</v>
          </cell>
          <cell r="J2110" t="str">
            <v xml:space="preserve"> </v>
          </cell>
          <cell r="K2110" t="str">
            <v>BATI</v>
          </cell>
          <cell r="L2110" t="str">
            <v>2015</v>
          </cell>
          <cell r="M2110">
            <v>0</v>
          </cell>
          <cell r="N2110">
            <v>0</v>
          </cell>
          <cell r="O2110">
            <v>37402.32</v>
          </cell>
          <cell r="P2110">
            <v>37402.32</v>
          </cell>
          <cell r="Q2110">
            <v>0</v>
          </cell>
          <cell r="R2110">
            <v>26473.78</v>
          </cell>
          <cell r="S2110">
            <v>0</v>
          </cell>
          <cell r="T2110" t="str">
            <v>2018- -14AD001-71-2313-23- -BATI</v>
          </cell>
        </row>
        <row r="2111">
          <cell r="A2111" t="str">
            <v>21</v>
          </cell>
          <cell r="B2111" t="str">
            <v>D</v>
          </cell>
          <cell r="C2111" t="str">
            <v>R</v>
          </cell>
          <cell r="D2111" t="str">
            <v>I</v>
          </cell>
          <cell r="E2111" t="str">
            <v xml:space="preserve"> </v>
          </cell>
          <cell r="F2111" t="str">
            <v>14AD002</v>
          </cell>
          <cell r="G2111" t="str">
            <v>71</v>
          </cell>
          <cell r="H2111" t="str">
            <v>2313</v>
          </cell>
          <cell r="I2111" t="str">
            <v>23</v>
          </cell>
          <cell r="J2111" t="str">
            <v xml:space="preserve"> </v>
          </cell>
          <cell r="K2111" t="str">
            <v>BATI</v>
          </cell>
          <cell r="L2111" t="str">
            <v>2014</v>
          </cell>
          <cell r="M2111">
            <v>60000</v>
          </cell>
          <cell r="N2111">
            <v>0</v>
          </cell>
          <cell r="O2111">
            <v>0</v>
          </cell>
          <cell r="P2111">
            <v>60000</v>
          </cell>
          <cell r="Q2111">
            <v>0</v>
          </cell>
          <cell r="R2111">
            <v>0</v>
          </cell>
          <cell r="S2111">
            <v>0</v>
          </cell>
          <cell r="T2111" t="str">
            <v>2018- -14AD002-71-2313-23- -BATI</v>
          </cell>
        </row>
        <row r="2112">
          <cell r="A2112" t="str">
            <v>21</v>
          </cell>
          <cell r="B2112" t="str">
            <v>D</v>
          </cell>
          <cell r="C2112" t="str">
            <v>R</v>
          </cell>
          <cell r="D2112" t="str">
            <v>I</v>
          </cell>
          <cell r="E2112" t="str">
            <v xml:space="preserve"> </v>
          </cell>
          <cell r="F2112" t="str">
            <v>14AD003</v>
          </cell>
          <cell r="G2112" t="str">
            <v>71</v>
          </cell>
          <cell r="H2112" t="str">
            <v>2313</v>
          </cell>
          <cell r="I2112" t="str">
            <v>23</v>
          </cell>
          <cell r="J2112" t="str">
            <v xml:space="preserve"> </v>
          </cell>
          <cell r="K2112" t="str">
            <v>BATI</v>
          </cell>
          <cell r="L2112" t="str">
            <v>2014</v>
          </cell>
          <cell r="M2112">
            <v>50000</v>
          </cell>
          <cell r="N2112">
            <v>-50000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 t="str">
            <v>2018- -14AD003-71-2313-23- -BATI</v>
          </cell>
        </row>
        <row r="2113">
          <cell r="A2113" t="str">
            <v>21</v>
          </cell>
          <cell r="B2113" t="str">
            <v>D</v>
          </cell>
          <cell r="C2113" t="str">
            <v>R</v>
          </cell>
          <cell r="D2113" t="str">
            <v>I</v>
          </cell>
          <cell r="E2113" t="str">
            <v xml:space="preserve"> </v>
          </cell>
          <cell r="F2113" t="str">
            <v>14AD004</v>
          </cell>
          <cell r="G2113" t="str">
            <v>71</v>
          </cell>
          <cell r="H2113" t="str">
            <v>2313</v>
          </cell>
          <cell r="I2113" t="str">
            <v>23</v>
          </cell>
          <cell r="J2113" t="str">
            <v xml:space="preserve"> </v>
          </cell>
          <cell r="K2113" t="str">
            <v>BATI</v>
          </cell>
          <cell r="L2113" t="str">
            <v>2014</v>
          </cell>
          <cell r="M2113">
            <v>30000</v>
          </cell>
          <cell r="N2113">
            <v>0</v>
          </cell>
          <cell r="O2113">
            <v>0</v>
          </cell>
          <cell r="P2113">
            <v>30000</v>
          </cell>
          <cell r="Q2113">
            <v>0</v>
          </cell>
          <cell r="R2113">
            <v>0</v>
          </cell>
          <cell r="S2113">
            <v>0</v>
          </cell>
          <cell r="T2113" t="str">
            <v>2018- -14AD004-71-2313-23- -BATI</v>
          </cell>
        </row>
        <row r="2114">
          <cell r="A2114" t="str">
            <v>21</v>
          </cell>
          <cell r="B2114" t="str">
            <v>D</v>
          </cell>
          <cell r="C2114" t="str">
            <v>R</v>
          </cell>
          <cell r="D2114" t="str">
            <v>I</v>
          </cell>
          <cell r="E2114" t="str">
            <v xml:space="preserve"> </v>
          </cell>
          <cell r="F2114" t="str">
            <v>14AD004</v>
          </cell>
          <cell r="G2114" t="str">
            <v>71</v>
          </cell>
          <cell r="H2114" t="str">
            <v>2313</v>
          </cell>
          <cell r="I2114" t="str">
            <v>23</v>
          </cell>
          <cell r="J2114" t="str">
            <v xml:space="preserve"> </v>
          </cell>
          <cell r="K2114" t="str">
            <v>BATI</v>
          </cell>
          <cell r="L2114" t="str">
            <v>2015</v>
          </cell>
          <cell r="M2114">
            <v>0</v>
          </cell>
          <cell r="N2114">
            <v>0</v>
          </cell>
          <cell r="O2114">
            <v>30000</v>
          </cell>
          <cell r="P2114">
            <v>30000</v>
          </cell>
          <cell r="Q2114">
            <v>0</v>
          </cell>
          <cell r="R2114">
            <v>28706.11</v>
          </cell>
          <cell r="S2114">
            <v>0</v>
          </cell>
          <cell r="T2114" t="str">
            <v>2018- -14AD004-71-2313-23- -BATI</v>
          </cell>
        </row>
        <row r="2115">
          <cell r="A2115" t="str">
            <v>21</v>
          </cell>
          <cell r="B2115" t="str">
            <v>D</v>
          </cell>
          <cell r="C2115" t="str">
            <v>R</v>
          </cell>
          <cell r="D2115" t="str">
            <v>I</v>
          </cell>
          <cell r="E2115" t="str">
            <v xml:space="preserve"> </v>
          </cell>
          <cell r="F2115" t="str">
            <v>14AD005</v>
          </cell>
          <cell r="G2115" t="str">
            <v>91</v>
          </cell>
          <cell r="H2115" t="str">
            <v>2313</v>
          </cell>
          <cell r="I2115" t="str">
            <v>23</v>
          </cell>
          <cell r="J2115" t="str">
            <v xml:space="preserve"> </v>
          </cell>
          <cell r="K2115" t="str">
            <v>BATI</v>
          </cell>
          <cell r="L2115" t="str">
            <v>2014</v>
          </cell>
          <cell r="M2115">
            <v>30000</v>
          </cell>
          <cell r="N2115">
            <v>-30000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 t="str">
            <v>2018- -14AD005-91-2313-23- -BATI</v>
          </cell>
        </row>
        <row r="2116">
          <cell r="A2116" t="str">
            <v>21</v>
          </cell>
          <cell r="B2116" t="str">
            <v>D</v>
          </cell>
          <cell r="C2116" t="str">
            <v>R</v>
          </cell>
          <cell r="D2116" t="str">
            <v>I</v>
          </cell>
          <cell r="E2116" t="str">
            <v xml:space="preserve"> </v>
          </cell>
          <cell r="F2116" t="str">
            <v>14AD006</v>
          </cell>
          <cell r="G2116" t="str">
            <v>324</v>
          </cell>
          <cell r="H2116" t="str">
            <v>2313</v>
          </cell>
          <cell r="I2116" t="str">
            <v>23</v>
          </cell>
          <cell r="J2116" t="str">
            <v xml:space="preserve"> </v>
          </cell>
          <cell r="K2116" t="str">
            <v>BATI</v>
          </cell>
          <cell r="L2116" t="str">
            <v>2014</v>
          </cell>
          <cell r="M2116">
            <v>18500</v>
          </cell>
          <cell r="N2116">
            <v>10000</v>
          </cell>
          <cell r="O2116">
            <v>0</v>
          </cell>
          <cell r="P2116">
            <v>28500</v>
          </cell>
          <cell r="Q2116">
            <v>0</v>
          </cell>
          <cell r="R2116">
            <v>16694.2</v>
          </cell>
          <cell r="S2116">
            <v>0</v>
          </cell>
          <cell r="T2116" t="str">
            <v>2018- -14AD006-324-2313-23- -BATI</v>
          </cell>
        </row>
        <row r="2117">
          <cell r="A2117" t="str">
            <v>21</v>
          </cell>
          <cell r="B2117" t="str">
            <v>D</v>
          </cell>
          <cell r="C2117" t="str">
            <v>R</v>
          </cell>
          <cell r="D2117" t="str">
            <v>I</v>
          </cell>
          <cell r="E2117" t="str">
            <v xml:space="preserve"> </v>
          </cell>
          <cell r="F2117" t="str">
            <v>14AD006</v>
          </cell>
          <cell r="G2117" t="str">
            <v>324</v>
          </cell>
          <cell r="H2117" t="str">
            <v>2313</v>
          </cell>
          <cell r="I2117" t="str">
            <v>23</v>
          </cell>
          <cell r="J2117" t="str">
            <v xml:space="preserve"> </v>
          </cell>
          <cell r="K2117" t="str">
            <v>BATI</v>
          </cell>
          <cell r="L2117" t="str">
            <v>2015</v>
          </cell>
          <cell r="M2117">
            <v>0</v>
          </cell>
          <cell r="N2117">
            <v>0</v>
          </cell>
          <cell r="O2117">
            <v>2658.32</v>
          </cell>
          <cell r="P2117">
            <v>2658.32</v>
          </cell>
          <cell r="Q2117">
            <v>0</v>
          </cell>
          <cell r="R2117">
            <v>1872.23</v>
          </cell>
          <cell r="S2117">
            <v>0</v>
          </cell>
          <cell r="T2117" t="str">
            <v>2018- -14AD006-324-2313-23- -BATI</v>
          </cell>
        </row>
        <row r="2118">
          <cell r="A2118" t="str">
            <v>21</v>
          </cell>
          <cell r="B2118" t="str">
            <v>D</v>
          </cell>
          <cell r="C2118" t="str">
            <v>R</v>
          </cell>
          <cell r="D2118" t="str">
            <v>I</v>
          </cell>
          <cell r="E2118" t="str">
            <v xml:space="preserve"> </v>
          </cell>
          <cell r="F2118" t="str">
            <v>14AD007</v>
          </cell>
          <cell r="G2118" t="str">
            <v>820</v>
          </cell>
          <cell r="H2118" t="str">
            <v>2313</v>
          </cell>
          <cell r="I2118" t="str">
            <v>23</v>
          </cell>
          <cell r="J2118" t="str">
            <v xml:space="preserve"> </v>
          </cell>
          <cell r="K2118" t="str">
            <v>BATI</v>
          </cell>
          <cell r="L2118" t="str">
            <v>2014</v>
          </cell>
          <cell r="M2118">
            <v>34000</v>
          </cell>
          <cell r="N2118">
            <v>0</v>
          </cell>
          <cell r="O2118">
            <v>0</v>
          </cell>
          <cell r="P2118">
            <v>39000</v>
          </cell>
          <cell r="Q2118">
            <v>0</v>
          </cell>
          <cell r="R2118">
            <v>38824.82</v>
          </cell>
          <cell r="S2118">
            <v>0</v>
          </cell>
          <cell r="T2118" t="str">
            <v>2018- -14AD007-820-2313-23- -BATI</v>
          </cell>
        </row>
        <row r="2119">
          <cell r="A2119" t="str">
            <v>21</v>
          </cell>
          <cell r="B2119" t="str">
            <v>D</v>
          </cell>
          <cell r="C2119" t="str">
            <v>R</v>
          </cell>
          <cell r="D2119" t="str">
            <v>I</v>
          </cell>
          <cell r="E2119" t="str">
            <v xml:space="preserve"> </v>
          </cell>
          <cell r="F2119" t="str">
            <v>14AD008</v>
          </cell>
          <cell r="G2119" t="str">
            <v>71</v>
          </cell>
          <cell r="H2119" t="str">
            <v>2313</v>
          </cell>
          <cell r="I2119" t="str">
            <v>23</v>
          </cell>
          <cell r="J2119" t="str">
            <v xml:space="preserve"> </v>
          </cell>
          <cell r="K2119" t="str">
            <v>BATI</v>
          </cell>
          <cell r="L2119" t="str">
            <v>2014</v>
          </cell>
          <cell r="M2119">
            <v>8000</v>
          </cell>
          <cell r="N2119">
            <v>0</v>
          </cell>
          <cell r="O2119">
            <v>0</v>
          </cell>
          <cell r="P2119">
            <v>2000</v>
          </cell>
          <cell r="Q2119">
            <v>0</v>
          </cell>
          <cell r="R2119">
            <v>1918.64</v>
          </cell>
          <cell r="S2119">
            <v>0</v>
          </cell>
          <cell r="T2119" t="str">
            <v>2018- -14AD008-71-2313-23- -BATI</v>
          </cell>
        </row>
        <row r="2120">
          <cell r="A2120" t="str">
            <v>21</v>
          </cell>
          <cell r="B2120" t="str">
            <v>D</v>
          </cell>
          <cell r="C2120" t="str">
            <v>R</v>
          </cell>
          <cell r="D2120" t="str">
            <v>I</v>
          </cell>
          <cell r="E2120" t="str">
            <v xml:space="preserve"> </v>
          </cell>
          <cell r="F2120" t="str">
            <v>14AD009</v>
          </cell>
          <cell r="G2120" t="str">
            <v>71</v>
          </cell>
          <cell r="H2120" t="str">
            <v>2313</v>
          </cell>
          <cell r="I2120" t="str">
            <v>23</v>
          </cell>
          <cell r="J2120" t="str">
            <v xml:space="preserve"> </v>
          </cell>
          <cell r="K2120" t="str">
            <v>BATI</v>
          </cell>
          <cell r="L2120" t="str">
            <v>2014</v>
          </cell>
          <cell r="M2120">
            <v>15000</v>
          </cell>
          <cell r="N2120">
            <v>0</v>
          </cell>
          <cell r="O2120">
            <v>0</v>
          </cell>
          <cell r="P2120">
            <v>15000</v>
          </cell>
          <cell r="Q2120">
            <v>0</v>
          </cell>
          <cell r="R2120">
            <v>0</v>
          </cell>
          <cell r="S2120">
            <v>0</v>
          </cell>
          <cell r="T2120" t="str">
            <v>2018- -14AD009-71-2313-23- -BATI</v>
          </cell>
        </row>
        <row r="2121">
          <cell r="A2121" t="str">
            <v>21</v>
          </cell>
          <cell r="B2121" t="str">
            <v>D</v>
          </cell>
          <cell r="C2121" t="str">
            <v>R</v>
          </cell>
          <cell r="D2121" t="str">
            <v>I</v>
          </cell>
          <cell r="E2121" t="str">
            <v xml:space="preserve"> </v>
          </cell>
          <cell r="F2121" t="str">
            <v>14AD009</v>
          </cell>
          <cell r="G2121" t="str">
            <v>71</v>
          </cell>
          <cell r="H2121" t="str">
            <v>2313</v>
          </cell>
          <cell r="I2121" t="str">
            <v>23</v>
          </cell>
          <cell r="J2121" t="str">
            <v xml:space="preserve"> </v>
          </cell>
          <cell r="K2121" t="str">
            <v>BATI</v>
          </cell>
          <cell r="L2121" t="str">
            <v>2015</v>
          </cell>
          <cell r="M2121">
            <v>0</v>
          </cell>
          <cell r="N2121">
            <v>0</v>
          </cell>
          <cell r="O2121">
            <v>14995.2</v>
          </cell>
          <cell r="P2121">
            <v>14995.2</v>
          </cell>
          <cell r="Q2121">
            <v>0</v>
          </cell>
          <cell r="R2121">
            <v>5931.34</v>
          </cell>
          <cell r="S2121">
            <v>0</v>
          </cell>
          <cell r="T2121" t="str">
            <v>2018- -14AD009-71-2313-23- -BATI</v>
          </cell>
        </row>
        <row r="2122">
          <cell r="A2122" t="str">
            <v>21</v>
          </cell>
          <cell r="B2122" t="str">
            <v>D</v>
          </cell>
          <cell r="C2122" t="str">
            <v>R</v>
          </cell>
          <cell r="D2122" t="str">
            <v>I</v>
          </cell>
          <cell r="E2122" t="str">
            <v xml:space="preserve"> </v>
          </cell>
          <cell r="F2122" t="str">
            <v>14AE001</v>
          </cell>
          <cell r="G2122" t="str">
            <v>412</v>
          </cell>
          <cell r="H2122" t="str">
            <v>2313</v>
          </cell>
          <cell r="I2122" t="str">
            <v>23</v>
          </cell>
          <cell r="J2122" t="str">
            <v xml:space="preserve"> </v>
          </cell>
          <cell r="K2122" t="str">
            <v>BATI</v>
          </cell>
          <cell r="L2122" t="str">
            <v>2014</v>
          </cell>
          <cell r="M2122">
            <v>10000</v>
          </cell>
          <cell r="N2122">
            <v>0</v>
          </cell>
          <cell r="O2122">
            <v>0</v>
          </cell>
          <cell r="P2122">
            <v>10000</v>
          </cell>
          <cell r="Q2122">
            <v>0</v>
          </cell>
          <cell r="R2122">
            <v>17998.12</v>
          </cell>
          <cell r="S2122">
            <v>0</v>
          </cell>
          <cell r="T2122" t="str">
            <v>2018- -14AE001-412-2313-23- -BATI</v>
          </cell>
        </row>
        <row r="2123">
          <cell r="A2123" t="str">
            <v>21</v>
          </cell>
          <cell r="B2123" t="str">
            <v>D</v>
          </cell>
          <cell r="C2123" t="str">
            <v>R</v>
          </cell>
          <cell r="D2123" t="str">
            <v>I</v>
          </cell>
          <cell r="E2123" t="str">
            <v xml:space="preserve"> </v>
          </cell>
          <cell r="F2123" t="str">
            <v>14AE001</v>
          </cell>
          <cell r="G2123" t="str">
            <v>412</v>
          </cell>
          <cell r="H2123" t="str">
            <v>2313</v>
          </cell>
          <cell r="I2123" t="str">
            <v>23</v>
          </cell>
          <cell r="J2123" t="str">
            <v xml:space="preserve"> </v>
          </cell>
          <cell r="K2123" t="str">
            <v>BATI</v>
          </cell>
          <cell r="L2123" t="str">
            <v>2015</v>
          </cell>
          <cell r="M2123">
            <v>0</v>
          </cell>
          <cell r="N2123">
            <v>0</v>
          </cell>
          <cell r="O2123">
            <v>846.72</v>
          </cell>
          <cell r="P2123">
            <v>846.72</v>
          </cell>
          <cell r="Q2123">
            <v>0</v>
          </cell>
          <cell r="R2123">
            <v>1693.44</v>
          </cell>
          <cell r="S2123">
            <v>0</v>
          </cell>
          <cell r="T2123" t="str">
            <v>2018- -14AE001-412-2313-23- -BATI</v>
          </cell>
        </row>
        <row r="2124">
          <cell r="A2124" t="str">
            <v>21</v>
          </cell>
          <cell r="B2124" t="str">
            <v>D</v>
          </cell>
          <cell r="C2124" t="str">
            <v>R</v>
          </cell>
          <cell r="D2124" t="str">
            <v>I</v>
          </cell>
          <cell r="E2124" t="str">
            <v xml:space="preserve"> </v>
          </cell>
          <cell r="F2124" t="str">
            <v>14AE002</v>
          </cell>
          <cell r="G2124" t="str">
            <v>40</v>
          </cell>
          <cell r="H2124" t="str">
            <v>2313</v>
          </cell>
          <cell r="I2124" t="str">
            <v>23</v>
          </cell>
          <cell r="J2124" t="str">
            <v xml:space="preserve"> </v>
          </cell>
          <cell r="K2124" t="str">
            <v>BATI</v>
          </cell>
          <cell r="L2124" t="str">
            <v>2014</v>
          </cell>
          <cell r="M2124">
            <v>30000</v>
          </cell>
          <cell r="N2124">
            <v>-20000</v>
          </cell>
          <cell r="O2124">
            <v>0</v>
          </cell>
          <cell r="P2124">
            <v>10000</v>
          </cell>
          <cell r="Q2124">
            <v>0</v>
          </cell>
          <cell r="R2124">
            <v>0</v>
          </cell>
          <cell r="S2124">
            <v>0</v>
          </cell>
          <cell r="T2124" t="str">
            <v>2018- -14AE002-40-2313-23- -BATI</v>
          </cell>
        </row>
        <row r="2125">
          <cell r="A2125" t="str">
            <v>21</v>
          </cell>
          <cell r="B2125" t="str">
            <v>D</v>
          </cell>
          <cell r="C2125" t="str">
            <v>R</v>
          </cell>
          <cell r="D2125" t="str">
            <v>I</v>
          </cell>
          <cell r="E2125" t="str">
            <v xml:space="preserve"> </v>
          </cell>
          <cell r="F2125" t="str">
            <v>14AE003</v>
          </cell>
          <cell r="G2125" t="str">
            <v>411</v>
          </cell>
          <cell r="H2125" t="str">
            <v>2313</v>
          </cell>
          <cell r="I2125" t="str">
            <v>23</v>
          </cell>
          <cell r="J2125" t="str">
            <v xml:space="preserve"> </v>
          </cell>
          <cell r="K2125" t="str">
            <v>BATI</v>
          </cell>
          <cell r="L2125" t="str">
            <v>2014</v>
          </cell>
          <cell r="M2125">
            <v>27000</v>
          </cell>
          <cell r="N2125">
            <v>0</v>
          </cell>
          <cell r="O2125">
            <v>0</v>
          </cell>
          <cell r="P2125">
            <v>27000</v>
          </cell>
          <cell r="Q2125">
            <v>0</v>
          </cell>
          <cell r="R2125">
            <v>7677.23</v>
          </cell>
          <cell r="S2125">
            <v>0</v>
          </cell>
          <cell r="T2125" t="str">
            <v>2018- -14AE003-411-2313-23- -BATI</v>
          </cell>
        </row>
        <row r="2126">
          <cell r="A2126" t="str">
            <v>21</v>
          </cell>
          <cell r="B2126" t="str">
            <v>D</v>
          </cell>
          <cell r="C2126" t="str">
            <v>R</v>
          </cell>
          <cell r="D2126" t="str">
            <v>I</v>
          </cell>
          <cell r="E2126" t="str">
            <v xml:space="preserve"> </v>
          </cell>
          <cell r="F2126" t="str">
            <v>14AE003</v>
          </cell>
          <cell r="G2126" t="str">
            <v>411</v>
          </cell>
          <cell r="H2126" t="str">
            <v>2313</v>
          </cell>
          <cell r="I2126" t="str">
            <v>23</v>
          </cell>
          <cell r="J2126" t="str">
            <v xml:space="preserve"> </v>
          </cell>
          <cell r="K2126" t="str">
            <v>BATI</v>
          </cell>
          <cell r="L2126" t="str">
            <v>2015</v>
          </cell>
          <cell r="M2126">
            <v>0</v>
          </cell>
          <cell r="N2126">
            <v>0</v>
          </cell>
          <cell r="O2126">
            <v>21000</v>
          </cell>
          <cell r="P2126">
            <v>21000</v>
          </cell>
          <cell r="Q2126">
            <v>0</v>
          </cell>
          <cell r="R2126">
            <v>24517.57</v>
          </cell>
          <cell r="S2126">
            <v>0</v>
          </cell>
          <cell r="T2126" t="str">
            <v>2018- -14AE003-411-2313-23- -BATI</v>
          </cell>
        </row>
        <row r="2127">
          <cell r="A2127" t="str">
            <v>21</v>
          </cell>
          <cell r="B2127" t="str">
            <v>D</v>
          </cell>
          <cell r="C2127" t="str">
            <v>R</v>
          </cell>
          <cell r="D2127" t="str">
            <v>I</v>
          </cell>
          <cell r="E2127" t="str">
            <v xml:space="preserve"> </v>
          </cell>
          <cell r="F2127" t="str">
            <v>14AE004</v>
          </cell>
          <cell r="G2127" t="str">
            <v>411</v>
          </cell>
          <cell r="H2127" t="str">
            <v>2313</v>
          </cell>
          <cell r="I2127" t="str">
            <v>23</v>
          </cell>
          <cell r="J2127" t="str">
            <v xml:space="preserve"> </v>
          </cell>
          <cell r="K2127" t="str">
            <v>BATI</v>
          </cell>
          <cell r="L2127" t="str">
            <v>2014</v>
          </cell>
          <cell r="M2127">
            <v>5000</v>
          </cell>
          <cell r="N2127">
            <v>0</v>
          </cell>
          <cell r="O2127">
            <v>0</v>
          </cell>
          <cell r="P2127">
            <v>5000</v>
          </cell>
          <cell r="Q2127">
            <v>0</v>
          </cell>
          <cell r="R2127">
            <v>6350.4</v>
          </cell>
          <cell r="S2127">
            <v>0</v>
          </cell>
          <cell r="T2127" t="str">
            <v>2018- -14AE004-411-2313-23- -BATI</v>
          </cell>
        </row>
        <row r="2128">
          <cell r="A2128" t="str">
            <v>21</v>
          </cell>
          <cell r="B2128" t="str">
            <v>D</v>
          </cell>
          <cell r="C2128" t="str">
            <v>R</v>
          </cell>
          <cell r="D2128" t="str">
            <v>I</v>
          </cell>
          <cell r="E2128" t="str">
            <v xml:space="preserve"> </v>
          </cell>
          <cell r="F2128" t="str">
            <v>14AE004</v>
          </cell>
          <cell r="G2128" t="str">
            <v>411</v>
          </cell>
          <cell r="H2128" t="str">
            <v>2313</v>
          </cell>
          <cell r="I2128" t="str">
            <v>23</v>
          </cell>
          <cell r="J2128" t="str">
            <v xml:space="preserve"> </v>
          </cell>
          <cell r="K2128" t="str">
            <v>BATI</v>
          </cell>
          <cell r="L2128" t="str">
            <v>2015</v>
          </cell>
          <cell r="M2128">
            <v>0</v>
          </cell>
          <cell r="N2128">
            <v>0</v>
          </cell>
          <cell r="O2128">
            <v>585.6</v>
          </cell>
          <cell r="P2128">
            <v>585.6</v>
          </cell>
          <cell r="Q2128">
            <v>0</v>
          </cell>
          <cell r="R2128">
            <v>0</v>
          </cell>
          <cell r="S2128">
            <v>0</v>
          </cell>
          <cell r="T2128" t="str">
            <v>2018- -14AE004-411-2313-23- -BATI</v>
          </cell>
        </row>
        <row r="2129">
          <cell r="A2129" t="str">
            <v>21</v>
          </cell>
          <cell r="B2129" t="str">
            <v>D</v>
          </cell>
          <cell r="C2129" t="str">
            <v>R</v>
          </cell>
          <cell r="D2129" t="str">
            <v>I</v>
          </cell>
          <cell r="E2129" t="str">
            <v xml:space="preserve"> </v>
          </cell>
          <cell r="F2129" t="str">
            <v>14AE005</v>
          </cell>
          <cell r="G2129" t="str">
            <v>411</v>
          </cell>
          <cell r="H2129" t="str">
            <v>2313</v>
          </cell>
          <cell r="I2129" t="str">
            <v>23</v>
          </cell>
          <cell r="J2129" t="str">
            <v xml:space="preserve"> </v>
          </cell>
          <cell r="K2129" t="str">
            <v>BATI</v>
          </cell>
          <cell r="L2129" t="str">
            <v>2014</v>
          </cell>
          <cell r="M2129">
            <v>20000</v>
          </cell>
          <cell r="N2129">
            <v>0</v>
          </cell>
          <cell r="O2129">
            <v>0</v>
          </cell>
          <cell r="P2129">
            <v>20000</v>
          </cell>
          <cell r="Q2129">
            <v>0</v>
          </cell>
          <cell r="R2129">
            <v>12407.77</v>
          </cell>
          <cell r="S2129">
            <v>0</v>
          </cell>
          <cell r="T2129" t="str">
            <v>2018- -14AE005-411-2313-23- -BATI</v>
          </cell>
        </row>
        <row r="2130">
          <cell r="A2130" t="str">
            <v>21</v>
          </cell>
          <cell r="B2130" t="str">
            <v>D</v>
          </cell>
          <cell r="C2130" t="str">
            <v>R</v>
          </cell>
          <cell r="D2130" t="str">
            <v>I</v>
          </cell>
          <cell r="E2130" t="str">
            <v xml:space="preserve"> </v>
          </cell>
          <cell r="F2130" t="str">
            <v>14AE005</v>
          </cell>
          <cell r="G2130" t="str">
            <v>411</v>
          </cell>
          <cell r="H2130" t="str">
            <v>2313</v>
          </cell>
          <cell r="I2130" t="str">
            <v>23</v>
          </cell>
          <cell r="J2130" t="str">
            <v xml:space="preserve"> </v>
          </cell>
          <cell r="K2130" t="str">
            <v>BATI</v>
          </cell>
          <cell r="L2130" t="str">
            <v>2015</v>
          </cell>
          <cell r="M2130">
            <v>0</v>
          </cell>
          <cell r="N2130">
            <v>0</v>
          </cell>
          <cell r="O2130">
            <v>6000</v>
          </cell>
          <cell r="P2130">
            <v>6000</v>
          </cell>
          <cell r="Q2130">
            <v>0</v>
          </cell>
          <cell r="R2130">
            <v>4912.76</v>
          </cell>
          <cell r="S2130">
            <v>0</v>
          </cell>
          <cell r="T2130" t="str">
            <v>2018- -14AE005-411-2313-23- -BATI</v>
          </cell>
        </row>
        <row r="2131">
          <cell r="A2131" t="str">
            <v>21</v>
          </cell>
          <cell r="B2131" t="str">
            <v>D</v>
          </cell>
          <cell r="C2131" t="str">
            <v>R</v>
          </cell>
          <cell r="D2131" t="str">
            <v>I</v>
          </cell>
          <cell r="E2131" t="str">
            <v xml:space="preserve"> </v>
          </cell>
          <cell r="F2131" t="str">
            <v>14AE006</v>
          </cell>
          <cell r="G2131" t="str">
            <v>412</v>
          </cell>
          <cell r="H2131" t="str">
            <v>2313</v>
          </cell>
          <cell r="I2131" t="str">
            <v>23</v>
          </cell>
          <cell r="J2131" t="str">
            <v xml:space="preserve"> </v>
          </cell>
          <cell r="K2131" t="str">
            <v>BATI</v>
          </cell>
          <cell r="L2131" t="str">
            <v>2014</v>
          </cell>
          <cell r="M2131">
            <v>10000</v>
          </cell>
          <cell r="N2131">
            <v>0</v>
          </cell>
          <cell r="O2131">
            <v>0</v>
          </cell>
          <cell r="P2131">
            <v>10000</v>
          </cell>
          <cell r="Q2131">
            <v>0</v>
          </cell>
          <cell r="R2131">
            <v>2845.32</v>
          </cell>
          <cell r="S2131">
            <v>0</v>
          </cell>
          <cell r="T2131" t="str">
            <v>2018- -14AE006-412-2313-23- -BATI</v>
          </cell>
        </row>
        <row r="2132">
          <cell r="A2132" t="str">
            <v>21</v>
          </cell>
          <cell r="B2132" t="str">
            <v>D</v>
          </cell>
          <cell r="C2132" t="str">
            <v>R</v>
          </cell>
          <cell r="D2132" t="str">
            <v>I</v>
          </cell>
          <cell r="E2132" t="str">
            <v xml:space="preserve"> </v>
          </cell>
          <cell r="F2132" t="str">
            <v>14AE006</v>
          </cell>
          <cell r="G2132" t="str">
            <v>412</v>
          </cell>
          <cell r="H2132" t="str">
            <v>2313</v>
          </cell>
          <cell r="I2132" t="str">
            <v>23</v>
          </cell>
          <cell r="J2132" t="str">
            <v xml:space="preserve"> </v>
          </cell>
          <cell r="K2132" t="str">
            <v>BATI</v>
          </cell>
          <cell r="L2132" t="str">
            <v>2015</v>
          </cell>
          <cell r="M2132">
            <v>0</v>
          </cell>
          <cell r="N2132">
            <v>0</v>
          </cell>
          <cell r="O2132">
            <v>7100</v>
          </cell>
          <cell r="P2132">
            <v>7100</v>
          </cell>
          <cell r="Q2132">
            <v>0</v>
          </cell>
          <cell r="R2132">
            <v>0</v>
          </cell>
          <cell r="S2132">
            <v>0</v>
          </cell>
          <cell r="T2132" t="str">
            <v>2018- -14AE006-412-2313-23- -BATI</v>
          </cell>
        </row>
        <row r="2133">
          <cell r="A2133" t="str">
            <v>21</v>
          </cell>
          <cell r="B2133" t="str">
            <v>D</v>
          </cell>
          <cell r="C2133" t="str">
            <v>R</v>
          </cell>
          <cell r="D2133" t="str">
            <v>I</v>
          </cell>
          <cell r="E2133" t="str">
            <v xml:space="preserve"> </v>
          </cell>
          <cell r="F2133" t="str">
            <v>14AE007</v>
          </cell>
          <cell r="G2133" t="str">
            <v>412</v>
          </cell>
          <cell r="H2133" t="str">
            <v>2313</v>
          </cell>
          <cell r="I2133" t="str">
            <v>23</v>
          </cell>
          <cell r="J2133" t="str">
            <v xml:space="preserve"> </v>
          </cell>
          <cell r="K2133" t="str">
            <v>BATI</v>
          </cell>
          <cell r="L2133" t="str">
            <v>2014</v>
          </cell>
          <cell r="M2133">
            <v>20000</v>
          </cell>
          <cell r="N2133">
            <v>0</v>
          </cell>
          <cell r="O2133">
            <v>0</v>
          </cell>
          <cell r="P2133">
            <v>20000</v>
          </cell>
          <cell r="Q2133">
            <v>0</v>
          </cell>
          <cell r="R2133">
            <v>2285.62</v>
          </cell>
          <cell r="S2133">
            <v>0</v>
          </cell>
          <cell r="T2133" t="str">
            <v>2018- -14AE007-412-2313-23- -BATI</v>
          </cell>
        </row>
        <row r="2134">
          <cell r="A2134" t="str">
            <v>21</v>
          </cell>
          <cell r="B2134" t="str">
            <v>D</v>
          </cell>
          <cell r="C2134" t="str">
            <v>R</v>
          </cell>
          <cell r="D2134" t="str">
            <v>I</v>
          </cell>
          <cell r="E2134" t="str">
            <v xml:space="preserve"> </v>
          </cell>
          <cell r="F2134" t="str">
            <v>14AE007</v>
          </cell>
          <cell r="G2134" t="str">
            <v>412</v>
          </cell>
          <cell r="H2134" t="str">
            <v>2313</v>
          </cell>
          <cell r="I2134" t="str">
            <v>23</v>
          </cell>
          <cell r="J2134" t="str">
            <v xml:space="preserve"> </v>
          </cell>
          <cell r="K2134" t="str">
            <v>BATI</v>
          </cell>
          <cell r="L2134" t="str">
            <v>2015</v>
          </cell>
          <cell r="M2134">
            <v>0</v>
          </cell>
          <cell r="N2134">
            <v>0</v>
          </cell>
          <cell r="O2134">
            <v>17700</v>
          </cell>
          <cell r="P2134">
            <v>17700</v>
          </cell>
          <cell r="Q2134">
            <v>0</v>
          </cell>
          <cell r="R2134">
            <v>0</v>
          </cell>
          <cell r="S2134">
            <v>0</v>
          </cell>
          <cell r="T2134" t="str">
            <v>2018- -14AE007-412-2313-23- -BATI</v>
          </cell>
        </row>
        <row r="2135">
          <cell r="A2135" t="str">
            <v>21</v>
          </cell>
          <cell r="B2135" t="str">
            <v>D</v>
          </cell>
          <cell r="C2135" t="str">
            <v>R</v>
          </cell>
          <cell r="D2135" t="str">
            <v>I</v>
          </cell>
          <cell r="E2135" t="str">
            <v xml:space="preserve"> </v>
          </cell>
          <cell r="F2135" t="str">
            <v>14AE008</v>
          </cell>
          <cell r="G2135" t="str">
            <v>412</v>
          </cell>
          <cell r="H2135" t="str">
            <v>2313</v>
          </cell>
          <cell r="I2135" t="str">
            <v>23</v>
          </cell>
          <cell r="J2135" t="str">
            <v xml:space="preserve"> </v>
          </cell>
          <cell r="K2135" t="str">
            <v>BATI</v>
          </cell>
          <cell r="L2135" t="str">
            <v>2014</v>
          </cell>
          <cell r="M2135">
            <v>40000</v>
          </cell>
          <cell r="N2135">
            <v>0</v>
          </cell>
          <cell r="O2135">
            <v>0</v>
          </cell>
          <cell r="P2135">
            <v>40000</v>
          </cell>
          <cell r="Q2135">
            <v>0</v>
          </cell>
          <cell r="R2135">
            <v>12817.99</v>
          </cell>
          <cell r="S2135">
            <v>0</v>
          </cell>
          <cell r="T2135" t="str">
            <v>2018- -14AE008-412-2313-23- -BATI</v>
          </cell>
        </row>
        <row r="2136">
          <cell r="A2136" t="str">
            <v>21</v>
          </cell>
          <cell r="B2136" t="str">
            <v>D</v>
          </cell>
          <cell r="C2136" t="str">
            <v>R</v>
          </cell>
          <cell r="D2136" t="str">
            <v>I</v>
          </cell>
          <cell r="E2136" t="str">
            <v xml:space="preserve"> </v>
          </cell>
          <cell r="F2136" t="str">
            <v>14AE008</v>
          </cell>
          <cell r="G2136" t="str">
            <v>412</v>
          </cell>
          <cell r="H2136" t="str">
            <v>2313</v>
          </cell>
          <cell r="I2136" t="str">
            <v>23</v>
          </cell>
          <cell r="J2136" t="str">
            <v xml:space="preserve"> </v>
          </cell>
          <cell r="K2136" t="str">
            <v>BATI</v>
          </cell>
          <cell r="L2136" t="str">
            <v>2015</v>
          </cell>
          <cell r="M2136">
            <v>0</v>
          </cell>
          <cell r="N2136">
            <v>0</v>
          </cell>
          <cell r="O2136">
            <v>26500</v>
          </cell>
          <cell r="P2136">
            <v>26500</v>
          </cell>
          <cell r="Q2136">
            <v>0</v>
          </cell>
          <cell r="R2136">
            <v>27276.1</v>
          </cell>
          <cell r="S2136">
            <v>0</v>
          </cell>
          <cell r="T2136" t="str">
            <v>2018- -14AE008-412-2313-23- -BATI</v>
          </cell>
        </row>
        <row r="2137">
          <cell r="A2137" t="str">
            <v>21</v>
          </cell>
          <cell r="B2137" t="str">
            <v>D</v>
          </cell>
          <cell r="C2137" t="str">
            <v>R</v>
          </cell>
          <cell r="D2137" t="str">
            <v>I</v>
          </cell>
          <cell r="E2137" t="str">
            <v xml:space="preserve"> </v>
          </cell>
          <cell r="F2137" t="str">
            <v>14AE009</v>
          </cell>
          <cell r="G2137" t="str">
            <v>412</v>
          </cell>
          <cell r="H2137" t="str">
            <v>2313</v>
          </cell>
          <cell r="I2137" t="str">
            <v>23</v>
          </cell>
          <cell r="J2137" t="str">
            <v xml:space="preserve"> </v>
          </cell>
          <cell r="K2137" t="str">
            <v>BATI</v>
          </cell>
          <cell r="L2137" t="str">
            <v>2014</v>
          </cell>
          <cell r="M2137">
            <v>53000</v>
          </cell>
          <cell r="N2137">
            <v>0</v>
          </cell>
          <cell r="O2137">
            <v>0</v>
          </cell>
          <cell r="P2137">
            <v>53000</v>
          </cell>
          <cell r="Q2137">
            <v>0</v>
          </cell>
          <cell r="R2137">
            <v>34919.97</v>
          </cell>
          <cell r="S2137">
            <v>0</v>
          </cell>
          <cell r="T2137" t="str">
            <v>2018- -14AE009-412-2313-23- -BATI</v>
          </cell>
        </row>
        <row r="2138">
          <cell r="A2138" t="str">
            <v>21</v>
          </cell>
          <cell r="B2138" t="str">
            <v>D</v>
          </cell>
          <cell r="C2138" t="str">
            <v>R</v>
          </cell>
          <cell r="D2138" t="str">
            <v>I</v>
          </cell>
          <cell r="E2138" t="str">
            <v xml:space="preserve"> </v>
          </cell>
          <cell r="F2138" t="str">
            <v>14AE009</v>
          </cell>
          <cell r="G2138" t="str">
            <v>412</v>
          </cell>
          <cell r="H2138" t="str">
            <v>2313</v>
          </cell>
          <cell r="I2138" t="str">
            <v>23</v>
          </cell>
          <cell r="J2138" t="str">
            <v xml:space="preserve"> </v>
          </cell>
          <cell r="K2138" t="str">
            <v>BATI</v>
          </cell>
          <cell r="L2138" t="str">
            <v>2015</v>
          </cell>
          <cell r="M2138">
            <v>0</v>
          </cell>
          <cell r="N2138">
            <v>0</v>
          </cell>
          <cell r="O2138">
            <v>12000</v>
          </cell>
          <cell r="P2138">
            <v>12000</v>
          </cell>
          <cell r="Q2138">
            <v>0</v>
          </cell>
          <cell r="R2138">
            <v>16566.560000000001</v>
          </cell>
          <cell r="S2138">
            <v>0</v>
          </cell>
          <cell r="T2138" t="str">
            <v>2018- -14AE009-412-2313-23- -BATI</v>
          </cell>
        </row>
        <row r="2139">
          <cell r="A2139" t="str">
            <v>21</v>
          </cell>
          <cell r="B2139" t="str">
            <v>D</v>
          </cell>
          <cell r="C2139" t="str">
            <v>R</v>
          </cell>
          <cell r="D2139" t="str">
            <v>I</v>
          </cell>
          <cell r="E2139" t="str">
            <v xml:space="preserve"> </v>
          </cell>
          <cell r="F2139" t="str">
            <v>14AE010</v>
          </cell>
          <cell r="G2139" t="str">
            <v>411</v>
          </cell>
          <cell r="H2139" t="str">
            <v>2313</v>
          </cell>
          <cell r="I2139" t="str">
            <v>23</v>
          </cell>
          <cell r="J2139" t="str">
            <v xml:space="preserve"> </v>
          </cell>
          <cell r="K2139" t="str">
            <v>BATI</v>
          </cell>
          <cell r="L2139" t="str">
            <v>2014</v>
          </cell>
          <cell r="M2139">
            <v>0</v>
          </cell>
          <cell r="N2139">
            <v>0</v>
          </cell>
          <cell r="O2139">
            <v>0</v>
          </cell>
          <cell r="P2139">
            <v>3000</v>
          </cell>
          <cell r="Q2139">
            <v>0</v>
          </cell>
          <cell r="R2139">
            <v>10526.6</v>
          </cell>
          <cell r="S2139">
            <v>0</v>
          </cell>
          <cell r="T2139" t="str">
            <v>2018- -14AE010-411-2313-23- -BATI</v>
          </cell>
        </row>
        <row r="2140">
          <cell r="A2140" t="str">
            <v>21</v>
          </cell>
          <cell r="B2140" t="str">
            <v>D</v>
          </cell>
          <cell r="C2140" t="str">
            <v>R</v>
          </cell>
          <cell r="D2140" t="str">
            <v>I</v>
          </cell>
          <cell r="E2140" t="str">
            <v xml:space="preserve"> </v>
          </cell>
          <cell r="F2140" t="str">
            <v>14AE011</v>
          </cell>
          <cell r="G2140" t="str">
            <v>412</v>
          </cell>
          <cell r="H2140" t="str">
            <v>2313</v>
          </cell>
          <cell r="I2140" t="str">
            <v>23</v>
          </cell>
          <cell r="J2140" t="str">
            <v xml:space="preserve"> </v>
          </cell>
          <cell r="K2140" t="str">
            <v>BATI</v>
          </cell>
          <cell r="L2140" t="str">
            <v>2014</v>
          </cell>
          <cell r="M2140">
            <v>0</v>
          </cell>
          <cell r="N2140">
            <v>0</v>
          </cell>
          <cell r="O2140">
            <v>0</v>
          </cell>
          <cell r="P2140">
            <v>0</v>
          </cell>
          <cell r="Q2140">
            <v>0</v>
          </cell>
          <cell r="R2140">
            <v>15178.8</v>
          </cell>
          <cell r="S2140">
            <v>0</v>
          </cell>
          <cell r="T2140" t="str">
            <v>2018- -14AE011-412-2313-23- -BATI</v>
          </cell>
        </row>
        <row r="2141">
          <cell r="A2141" t="str">
            <v>21</v>
          </cell>
          <cell r="B2141" t="str">
            <v>D</v>
          </cell>
          <cell r="C2141" t="str">
            <v>R</v>
          </cell>
          <cell r="D2141" t="str">
            <v>I</v>
          </cell>
          <cell r="E2141" t="str">
            <v xml:space="preserve"> </v>
          </cell>
          <cell r="F2141" t="str">
            <v>14AE012</v>
          </cell>
          <cell r="G2141" t="str">
            <v>412</v>
          </cell>
          <cell r="H2141" t="str">
            <v>2313</v>
          </cell>
          <cell r="I2141" t="str">
            <v>23</v>
          </cell>
          <cell r="J2141" t="str">
            <v xml:space="preserve"> </v>
          </cell>
          <cell r="K2141" t="str">
            <v>BATI</v>
          </cell>
          <cell r="L2141" t="str">
            <v>2014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9741.17</v>
          </cell>
          <cell r="S2141">
            <v>0</v>
          </cell>
          <cell r="T2141" t="str">
            <v>2018- -14AE012-412-2313-23- -BATI</v>
          </cell>
        </row>
        <row r="2142">
          <cell r="A2142" t="str">
            <v>21</v>
          </cell>
          <cell r="B2142" t="str">
            <v>D</v>
          </cell>
          <cell r="C2142" t="str">
            <v>R</v>
          </cell>
          <cell r="D2142" t="str">
            <v>I</v>
          </cell>
          <cell r="E2142" t="str">
            <v xml:space="preserve"> </v>
          </cell>
          <cell r="F2142" t="str">
            <v>14AE012</v>
          </cell>
          <cell r="G2142" t="str">
            <v>412</v>
          </cell>
          <cell r="H2142" t="str">
            <v>2313</v>
          </cell>
          <cell r="I2142" t="str">
            <v>23</v>
          </cell>
          <cell r="J2142" t="str">
            <v xml:space="preserve"> </v>
          </cell>
          <cell r="K2142" t="str">
            <v>BATI</v>
          </cell>
          <cell r="L2142" t="str">
            <v>2015</v>
          </cell>
          <cell r="M2142">
            <v>0</v>
          </cell>
          <cell r="N2142">
            <v>0</v>
          </cell>
          <cell r="O2142">
            <v>5621.76</v>
          </cell>
          <cell r="P2142">
            <v>5621.76</v>
          </cell>
          <cell r="Q2142">
            <v>0</v>
          </cell>
          <cell r="R2142">
            <v>5621.76</v>
          </cell>
          <cell r="S2142">
            <v>0</v>
          </cell>
          <cell r="T2142" t="str">
            <v>2018- -14AE012-412-2313-23- -BATI</v>
          </cell>
        </row>
        <row r="2143">
          <cell r="A2143" t="str">
            <v>21</v>
          </cell>
          <cell r="B2143" t="str">
            <v>D</v>
          </cell>
          <cell r="C2143" t="str">
            <v>R</v>
          </cell>
          <cell r="D2143" t="str">
            <v>I</v>
          </cell>
          <cell r="E2143" t="str">
            <v xml:space="preserve"> </v>
          </cell>
          <cell r="F2143" t="str">
            <v>14AF001</v>
          </cell>
          <cell r="G2143" t="str">
            <v>322</v>
          </cell>
          <cell r="H2143" t="str">
            <v>2313</v>
          </cell>
          <cell r="I2143" t="str">
            <v>23</v>
          </cell>
          <cell r="J2143" t="str">
            <v xml:space="preserve"> </v>
          </cell>
          <cell r="K2143" t="str">
            <v>BATI</v>
          </cell>
          <cell r="L2143" t="str">
            <v>2014</v>
          </cell>
          <cell r="M2143">
            <v>12000</v>
          </cell>
          <cell r="N2143">
            <v>0</v>
          </cell>
          <cell r="O2143">
            <v>0</v>
          </cell>
          <cell r="P2143">
            <v>12000</v>
          </cell>
          <cell r="Q2143">
            <v>0</v>
          </cell>
          <cell r="R2143">
            <v>0</v>
          </cell>
          <cell r="S2143">
            <v>0</v>
          </cell>
          <cell r="T2143" t="str">
            <v>2018- -14AF001-322-2313-23- -BATI</v>
          </cell>
        </row>
        <row r="2144">
          <cell r="A2144" t="str">
            <v>21</v>
          </cell>
          <cell r="B2144" t="str">
            <v>D</v>
          </cell>
          <cell r="C2144" t="str">
            <v>R</v>
          </cell>
          <cell r="D2144" t="str">
            <v>I</v>
          </cell>
          <cell r="E2144" t="str">
            <v xml:space="preserve"> </v>
          </cell>
          <cell r="F2144" t="str">
            <v>14AF001</v>
          </cell>
          <cell r="G2144" t="str">
            <v>322</v>
          </cell>
          <cell r="H2144" t="str">
            <v>2313</v>
          </cell>
          <cell r="I2144" t="str">
            <v>23</v>
          </cell>
          <cell r="J2144" t="str">
            <v xml:space="preserve"> </v>
          </cell>
          <cell r="K2144" t="str">
            <v>BATI</v>
          </cell>
          <cell r="L2144" t="str">
            <v>2015</v>
          </cell>
          <cell r="M2144">
            <v>0</v>
          </cell>
          <cell r="N2144">
            <v>0</v>
          </cell>
          <cell r="O2144">
            <v>11040</v>
          </cell>
          <cell r="P2144">
            <v>11040</v>
          </cell>
          <cell r="Q2144">
            <v>0</v>
          </cell>
          <cell r="R2144">
            <v>0</v>
          </cell>
          <cell r="S2144">
            <v>0</v>
          </cell>
          <cell r="T2144" t="str">
            <v>2018- -14AF001-322-2313-23- -BATI</v>
          </cell>
        </row>
        <row r="2145">
          <cell r="A2145" t="str">
            <v>21</v>
          </cell>
          <cell r="B2145" t="str">
            <v>D</v>
          </cell>
          <cell r="C2145" t="str">
            <v>R</v>
          </cell>
          <cell r="D2145" t="str">
            <v>I</v>
          </cell>
          <cell r="E2145" t="str">
            <v xml:space="preserve"> </v>
          </cell>
          <cell r="F2145" t="str">
            <v>14AF002</v>
          </cell>
          <cell r="G2145" t="str">
            <v>321</v>
          </cell>
          <cell r="H2145" t="str">
            <v>2313</v>
          </cell>
          <cell r="I2145" t="str">
            <v>23</v>
          </cell>
          <cell r="J2145" t="str">
            <v xml:space="preserve"> </v>
          </cell>
          <cell r="K2145" t="str">
            <v>BATI</v>
          </cell>
          <cell r="L2145" t="str">
            <v>2014</v>
          </cell>
          <cell r="M2145">
            <v>30000</v>
          </cell>
          <cell r="N2145">
            <v>0</v>
          </cell>
          <cell r="O2145">
            <v>0</v>
          </cell>
          <cell r="P2145">
            <v>30000</v>
          </cell>
          <cell r="Q2145">
            <v>0</v>
          </cell>
          <cell r="R2145">
            <v>0</v>
          </cell>
          <cell r="S2145">
            <v>0</v>
          </cell>
          <cell r="T2145" t="str">
            <v>2018- -14AF002-321-2313-23- -BATI</v>
          </cell>
        </row>
        <row r="2146">
          <cell r="A2146" t="str">
            <v>21</v>
          </cell>
          <cell r="B2146" t="str">
            <v>D</v>
          </cell>
          <cell r="C2146" t="str">
            <v>R</v>
          </cell>
          <cell r="D2146" t="str">
            <v>I</v>
          </cell>
          <cell r="E2146" t="str">
            <v xml:space="preserve"> </v>
          </cell>
          <cell r="F2146" t="str">
            <v>14AF002</v>
          </cell>
          <cell r="G2146" t="str">
            <v>321</v>
          </cell>
          <cell r="H2146" t="str">
            <v>2313</v>
          </cell>
          <cell r="I2146" t="str">
            <v>23</v>
          </cell>
          <cell r="J2146" t="str">
            <v xml:space="preserve"> </v>
          </cell>
          <cell r="K2146" t="str">
            <v>BATI</v>
          </cell>
          <cell r="L2146" t="str">
            <v>2015</v>
          </cell>
          <cell r="M2146">
            <v>0</v>
          </cell>
          <cell r="N2146">
            <v>0</v>
          </cell>
          <cell r="O2146">
            <v>30387.72</v>
          </cell>
          <cell r="P2146">
            <v>30387.72</v>
          </cell>
          <cell r="Q2146">
            <v>0</v>
          </cell>
          <cell r="R2146">
            <v>26501.35</v>
          </cell>
          <cell r="S2146">
            <v>0</v>
          </cell>
          <cell r="T2146" t="str">
            <v>2018- -14AF002-321-2313-23- -BATI</v>
          </cell>
        </row>
        <row r="2147">
          <cell r="A2147" t="str">
            <v>21</v>
          </cell>
          <cell r="B2147" t="str">
            <v>D</v>
          </cell>
          <cell r="C2147" t="str">
            <v>R</v>
          </cell>
          <cell r="D2147" t="str">
            <v>I</v>
          </cell>
          <cell r="E2147" t="str">
            <v xml:space="preserve"> </v>
          </cell>
          <cell r="F2147" t="str">
            <v>14AF003</v>
          </cell>
          <cell r="G2147" t="str">
            <v>324</v>
          </cell>
          <cell r="H2147" t="str">
            <v>2313</v>
          </cell>
          <cell r="I2147" t="str">
            <v>23</v>
          </cell>
          <cell r="J2147" t="str">
            <v xml:space="preserve"> </v>
          </cell>
          <cell r="K2147" t="str">
            <v>BATI</v>
          </cell>
          <cell r="L2147" t="str">
            <v>2015</v>
          </cell>
          <cell r="M2147">
            <v>0</v>
          </cell>
          <cell r="N2147">
            <v>0</v>
          </cell>
          <cell r="O2147">
            <v>2420.5300000000002</v>
          </cell>
          <cell r="P2147">
            <v>2420.5300000000002</v>
          </cell>
          <cell r="Q2147">
            <v>0</v>
          </cell>
          <cell r="R2147">
            <v>2416.2199999999998</v>
          </cell>
          <cell r="S2147">
            <v>0</v>
          </cell>
          <cell r="T2147" t="str">
            <v>2018- -14AF003-324-2313-23- -BATI</v>
          </cell>
        </row>
        <row r="2148">
          <cell r="A2148" t="str">
            <v>21</v>
          </cell>
          <cell r="B2148" t="str">
            <v>D</v>
          </cell>
          <cell r="C2148" t="str">
            <v>R</v>
          </cell>
          <cell r="D2148" t="str">
            <v>I</v>
          </cell>
          <cell r="E2148" t="str">
            <v xml:space="preserve"> </v>
          </cell>
          <cell r="F2148" t="str">
            <v>14AF003</v>
          </cell>
          <cell r="G2148" t="str">
            <v>71</v>
          </cell>
          <cell r="H2148" t="str">
            <v>2313</v>
          </cell>
          <cell r="I2148" t="str">
            <v>23</v>
          </cell>
          <cell r="J2148" t="str">
            <v xml:space="preserve"> </v>
          </cell>
          <cell r="K2148" t="str">
            <v>BATI</v>
          </cell>
          <cell r="L2148" t="str">
            <v>2014</v>
          </cell>
          <cell r="M2148">
            <v>5000</v>
          </cell>
          <cell r="N2148">
            <v>0</v>
          </cell>
          <cell r="O2148">
            <v>0</v>
          </cell>
          <cell r="P2148">
            <v>5000</v>
          </cell>
          <cell r="Q2148">
            <v>0</v>
          </cell>
          <cell r="R2148">
            <v>0</v>
          </cell>
          <cell r="S2148">
            <v>0</v>
          </cell>
          <cell r="T2148" t="str">
            <v>2018- -14AF003-71-2313-23- -BATI</v>
          </cell>
        </row>
        <row r="2149">
          <cell r="A2149" t="str">
            <v>21</v>
          </cell>
          <cell r="B2149" t="str">
            <v>D</v>
          </cell>
          <cell r="C2149" t="str">
            <v>R</v>
          </cell>
          <cell r="D2149" t="str">
            <v>I</v>
          </cell>
          <cell r="E2149" t="str">
            <v xml:space="preserve"> </v>
          </cell>
          <cell r="F2149" t="str">
            <v>14AF004</v>
          </cell>
          <cell r="G2149" t="str">
            <v>71</v>
          </cell>
          <cell r="H2149" t="str">
            <v>2313</v>
          </cell>
          <cell r="I2149" t="str">
            <v>23</v>
          </cell>
          <cell r="J2149" t="str">
            <v xml:space="preserve"> </v>
          </cell>
          <cell r="K2149" t="str">
            <v>BATI</v>
          </cell>
          <cell r="L2149" t="str">
            <v>2014</v>
          </cell>
          <cell r="M2149">
            <v>0</v>
          </cell>
          <cell r="N2149">
            <v>0</v>
          </cell>
          <cell r="O2149">
            <v>0</v>
          </cell>
          <cell r="P2149">
            <v>0</v>
          </cell>
          <cell r="Q2149">
            <v>0</v>
          </cell>
          <cell r="R2149">
            <v>1645.33</v>
          </cell>
          <cell r="S2149">
            <v>0</v>
          </cell>
          <cell r="T2149" t="str">
            <v>2018- -14AF004-71-2313-23- -BATI</v>
          </cell>
        </row>
        <row r="2150">
          <cell r="A2150" t="str">
            <v>21</v>
          </cell>
          <cell r="B2150" t="str">
            <v>D</v>
          </cell>
          <cell r="C2150" t="str">
            <v>R</v>
          </cell>
          <cell r="D2150" t="str">
            <v>I</v>
          </cell>
          <cell r="E2150" t="str">
            <v xml:space="preserve"> </v>
          </cell>
          <cell r="F2150" t="str">
            <v>14AF006</v>
          </cell>
          <cell r="G2150" t="str">
            <v>71</v>
          </cell>
          <cell r="H2150" t="str">
            <v>2313</v>
          </cell>
          <cell r="I2150" t="str">
            <v>23</v>
          </cell>
          <cell r="J2150" t="str">
            <v xml:space="preserve"> </v>
          </cell>
          <cell r="K2150" t="str">
            <v>BATI</v>
          </cell>
          <cell r="L2150" t="str">
            <v>2014</v>
          </cell>
          <cell r="M2150">
            <v>0</v>
          </cell>
          <cell r="N2150">
            <v>125000</v>
          </cell>
          <cell r="O2150">
            <v>0</v>
          </cell>
          <cell r="P2150">
            <v>125000</v>
          </cell>
          <cell r="Q2150">
            <v>0</v>
          </cell>
          <cell r="R2150">
            <v>120386.28</v>
          </cell>
          <cell r="S2150">
            <v>0</v>
          </cell>
          <cell r="T2150" t="str">
            <v>2018- -14AF006-71-2313-23- -BATI</v>
          </cell>
        </row>
        <row r="2151">
          <cell r="A2151" t="str">
            <v>21</v>
          </cell>
          <cell r="B2151" t="str">
            <v>D</v>
          </cell>
          <cell r="C2151" t="str">
            <v>R</v>
          </cell>
          <cell r="D2151" t="str">
            <v>I</v>
          </cell>
          <cell r="E2151" t="str">
            <v xml:space="preserve"> </v>
          </cell>
          <cell r="F2151" t="str">
            <v>14AF006</v>
          </cell>
          <cell r="G2151" t="str">
            <v>71</v>
          </cell>
          <cell r="H2151" t="str">
            <v>2313</v>
          </cell>
          <cell r="I2151" t="str">
            <v>23</v>
          </cell>
          <cell r="J2151" t="str">
            <v xml:space="preserve"> </v>
          </cell>
          <cell r="K2151" t="str">
            <v>BATI</v>
          </cell>
          <cell r="L2151" t="str">
            <v>2015</v>
          </cell>
          <cell r="M2151">
            <v>0</v>
          </cell>
          <cell r="N2151">
            <v>0</v>
          </cell>
          <cell r="O2151">
            <v>815.4</v>
          </cell>
          <cell r="P2151">
            <v>815.4</v>
          </cell>
          <cell r="Q2151">
            <v>0</v>
          </cell>
          <cell r="R2151">
            <v>815.4</v>
          </cell>
          <cell r="S2151">
            <v>0</v>
          </cell>
          <cell r="T2151" t="str">
            <v>2018- -14AF006-71-2313-23- -BATI</v>
          </cell>
        </row>
        <row r="2152">
          <cell r="A2152" t="str">
            <v>21</v>
          </cell>
          <cell r="B2152" t="str">
            <v>D</v>
          </cell>
          <cell r="C2152" t="str">
            <v>R</v>
          </cell>
          <cell r="D2152" t="str">
            <v>I</v>
          </cell>
          <cell r="E2152" t="str">
            <v xml:space="preserve"> </v>
          </cell>
          <cell r="F2152" t="str">
            <v>14AF007</v>
          </cell>
          <cell r="G2152" t="str">
            <v>322</v>
          </cell>
          <cell r="H2152" t="str">
            <v>2313</v>
          </cell>
          <cell r="I2152" t="str">
            <v>23</v>
          </cell>
          <cell r="J2152" t="str">
            <v xml:space="preserve"> </v>
          </cell>
          <cell r="K2152" t="str">
            <v>BATI</v>
          </cell>
          <cell r="L2152" t="str">
            <v>2014</v>
          </cell>
          <cell r="M2152">
            <v>0</v>
          </cell>
          <cell r="N2152">
            <v>30000</v>
          </cell>
          <cell r="O2152">
            <v>0</v>
          </cell>
          <cell r="P2152">
            <v>30000</v>
          </cell>
          <cell r="Q2152">
            <v>0</v>
          </cell>
          <cell r="R2152">
            <v>2850</v>
          </cell>
          <cell r="S2152">
            <v>0</v>
          </cell>
          <cell r="T2152" t="str">
            <v>2018- -14AF007-322-2313-23- -BATI</v>
          </cell>
        </row>
        <row r="2153">
          <cell r="A2153" t="str">
            <v>21</v>
          </cell>
          <cell r="B2153" t="str">
            <v>D</v>
          </cell>
          <cell r="C2153" t="str">
            <v>R</v>
          </cell>
          <cell r="D2153" t="str">
            <v>I</v>
          </cell>
          <cell r="E2153" t="str">
            <v xml:space="preserve"> </v>
          </cell>
          <cell r="F2153" t="str">
            <v>14AF007</v>
          </cell>
          <cell r="G2153" t="str">
            <v>322</v>
          </cell>
          <cell r="H2153" t="str">
            <v>2313</v>
          </cell>
          <cell r="I2153" t="str">
            <v>23</v>
          </cell>
          <cell r="J2153" t="str">
            <v xml:space="preserve"> </v>
          </cell>
          <cell r="K2153" t="str">
            <v>BATI</v>
          </cell>
          <cell r="L2153" t="str">
            <v>2015</v>
          </cell>
          <cell r="M2153">
            <v>0</v>
          </cell>
          <cell r="N2153">
            <v>42000</v>
          </cell>
          <cell r="O2153">
            <v>0</v>
          </cell>
          <cell r="P2153">
            <v>42000</v>
          </cell>
          <cell r="Q2153">
            <v>0</v>
          </cell>
          <cell r="R2153">
            <v>0</v>
          </cell>
          <cell r="S2153">
            <v>0</v>
          </cell>
          <cell r="T2153" t="str">
            <v>2018- -14AF007-322-2313-23- -BATI</v>
          </cell>
        </row>
        <row r="2154">
          <cell r="A2154" t="str">
            <v>21</v>
          </cell>
          <cell r="B2154" t="str">
            <v>D</v>
          </cell>
          <cell r="C2154" t="str">
            <v>R</v>
          </cell>
          <cell r="D2154" t="str">
            <v>I</v>
          </cell>
          <cell r="E2154" t="str">
            <v xml:space="preserve"> </v>
          </cell>
          <cell r="F2154" t="str">
            <v>14AF007</v>
          </cell>
          <cell r="G2154" t="str">
            <v>322</v>
          </cell>
          <cell r="H2154" t="str">
            <v>2313</v>
          </cell>
          <cell r="I2154" t="str">
            <v>23</v>
          </cell>
          <cell r="J2154" t="str">
            <v xml:space="preserve"> </v>
          </cell>
          <cell r="K2154" t="str">
            <v>BATI</v>
          </cell>
          <cell r="L2154" t="str">
            <v>2016</v>
          </cell>
          <cell r="M2154">
            <v>0</v>
          </cell>
          <cell r="N2154">
            <v>0</v>
          </cell>
          <cell r="O2154">
            <v>33145.03</v>
          </cell>
          <cell r="P2154">
            <v>33145.03</v>
          </cell>
          <cell r="Q2154">
            <v>0</v>
          </cell>
          <cell r="R2154">
            <v>37052.300000000003</v>
          </cell>
          <cell r="S2154">
            <v>0</v>
          </cell>
          <cell r="T2154" t="str">
            <v>2018- -14AF007-322-2313-23- -BATI</v>
          </cell>
        </row>
        <row r="2155">
          <cell r="A2155" t="str">
            <v>21</v>
          </cell>
          <cell r="B2155" t="str">
            <v>D</v>
          </cell>
          <cell r="C2155" t="str">
            <v>R</v>
          </cell>
          <cell r="D2155" t="str">
            <v>I</v>
          </cell>
          <cell r="E2155" t="str">
            <v xml:space="preserve"> </v>
          </cell>
          <cell r="F2155" t="str">
            <v>14AG001</v>
          </cell>
          <cell r="G2155" t="str">
            <v>422</v>
          </cell>
          <cell r="H2155" t="str">
            <v>2313</v>
          </cell>
          <cell r="I2155" t="str">
            <v>23</v>
          </cell>
          <cell r="J2155" t="str">
            <v xml:space="preserve"> </v>
          </cell>
          <cell r="K2155" t="str">
            <v>BATI</v>
          </cell>
          <cell r="L2155" t="str">
            <v>2014</v>
          </cell>
          <cell r="M2155">
            <v>130000</v>
          </cell>
          <cell r="N2155">
            <v>0</v>
          </cell>
          <cell r="O2155">
            <v>0</v>
          </cell>
          <cell r="P2155">
            <v>130000</v>
          </cell>
          <cell r="Q2155">
            <v>0</v>
          </cell>
          <cell r="R2155">
            <v>0</v>
          </cell>
          <cell r="S2155">
            <v>0</v>
          </cell>
          <cell r="T2155" t="str">
            <v>2018- -14AG001-422-2313-23- -BATI</v>
          </cell>
        </row>
        <row r="2156">
          <cell r="A2156" t="str">
            <v>21</v>
          </cell>
          <cell r="B2156" t="str">
            <v>D</v>
          </cell>
          <cell r="C2156" t="str">
            <v>R</v>
          </cell>
          <cell r="D2156" t="str">
            <v>I</v>
          </cell>
          <cell r="E2156" t="str">
            <v xml:space="preserve"> </v>
          </cell>
          <cell r="F2156" t="str">
            <v>14AG001</v>
          </cell>
          <cell r="G2156" t="str">
            <v>422</v>
          </cell>
          <cell r="H2156" t="str">
            <v>2313</v>
          </cell>
          <cell r="I2156" t="str">
            <v>23</v>
          </cell>
          <cell r="J2156" t="str">
            <v xml:space="preserve"> </v>
          </cell>
          <cell r="K2156" t="str">
            <v>BATI</v>
          </cell>
          <cell r="L2156" t="str">
            <v>2015</v>
          </cell>
          <cell r="M2156">
            <v>0</v>
          </cell>
          <cell r="N2156">
            <v>0</v>
          </cell>
          <cell r="O2156">
            <v>130000</v>
          </cell>
          <cell r="P2156">
            <v>130000</v>
          </cell>
          <cell r="Q2156">
            <v>0</v>
          </cell>
          <cell r="R2156">
            <v>129601.49</v>
          </cell>
          <cell r="S2156">
            <v>0</v>
          </cell>
          <cell r="T2156" t="str">
            <v>2018- -14AG001-422-2313-23- -BATI</v>
          </cell>
        </row>
        <row r="2157">
          <cell r="A2157" t="str">
            <v>21</v>
          </cell>
          <cell r="B2157" t="str">
            <v>D</v>
          </cell>
          <cell r="C2157" t="str">
            <v>R</v>
          </cell>
          <cell r="D2157" t="str">
            <v>I</v>
          </cell>
          <cell r="E2157" t="str">
            <v xml:space="preserve"> </v>
          </cell>
          <cell r="F2157" t="str">
            <v>14AG002</v>
          </cell>
          <cell r="G2157" t="str">
            <v>422</v>
          </cell>
          <cell r="H2157" t="str">
            <v>2313</v>
          </cell>
          <cell r="I2157" t="str">
            <v>23</v>
          </cell>
          <cell r="J2157" t="str">
            <v xml:space="preserve"> </v>
          </cell>
          <cell r="K2157" t="str">
            <v>BATI</v>
          </cell>
          <cell r="L2157" t="str">
            <v>2014</v>
          </cell>
          <cell r="M2157">
            <v>20000</v>
          </cell>
          <cell r="N2157">
            <v>0</v>
          </cell>
          <cell r="O2157">
            <v>0</v>
          </cell>
          <cell r="P2157">
            <v>20000</v>
          </cell>
          <cell r="Q2157">
            <v>0</v>
          </cell>
          <cell r="R2157">
            <v>10808.58</v>
          </cell>
          <cell r="S2157">
            <v>0</v>
          </cell>
          <cell r="T2157" t="str">
            <v>2018- -14AG002-422-2313-23- -BATI</v>
          </cell>
        </row>
        <row r="2158">
          <cell r="A2158" t="str">
            <v>21</v>
          </cell>
          <cell r="B2158" t="str">
            <v>D</v>
          </cell>
          <cell r="C2158" t="str">
            <v>R</v>
          </cell>
          <cell r="D2158" t="str">
            <v>I</v>
          </cell>
          <cell r="E2158" t="str">
            <v xml:space="preserve"> </v>
          </cell>
          <cell r="F2158" t="str">
            <v>14AG002</v>
          </cell>
          <cell r="G2158" t="str">
            <v>422</v>
          </cell>
          <cell r="H2158" t="str">
            <v>2313</v>
          </cell>
          <cell r="I2158" t="str">
            <v>23</v>
          </cell>
          <cell r="J2158" t="str">
            <v xml:space="preserve"> </v>
          </cell>
          <cell r="K2158" t="str">
            <v>BATI</v>
          </cell>
          <cell r="L2158" t="str">
            <v>2015</v>
          </cell>
          <cell r="M2158">
            <v>0</v>
          </cell>
          <cell r="N2158">
            <v>0</v>
          </cell>
          <cell r="O2158">
            <v>6478.77</v>
          </cell>
          <cell r="P2158">
            <v>6478.77</v>
          </cell>
          <cell r="Q2158">
            <v>0</v>
          </cell>
          <cell r="R2158">
            <v>4385.87</v>
          </cell>
          <cell r="S2158">
            <v>0</v>
          </cell>
          <cell r="T2158" t="str">
            <v>2018- -14AG002-422-2313-23- -BATI</v>
          </cell>
        </row>
        <row r="2159">
          <cell r="A2159" t="str">
            <v>21</v>
          </cell>
          <cell r="B2159" t="str">
            <v>D</v>
          </cell>
          <cell r="C2159" t="str">
            <v>R</v>
          </cell>
          <cell r="D2159" t="str">
            <v>I</v>
          </cell>
          <cell r="E2159" t="str">
            <v xml:space="preserve"> </v>
          </cell>
          <cell r="F2159" t="str">
            <v>14AG003</v>
          </cell>
          <cell r="G2159" t="str">
            <v>422</v>
          </cell>
          <cell r="H2159" t="str">
            <v>2313</v>
          </cell>
          <cell r="I2159" t="str">
            <v>23</v>
          </cell>
          <cell r="J2159" t="str">
            <v xml:space="preserve"> </v>
          </cell>
          <cell r="K2159" t="str">
            <v>BATI</v>
          </cell>
          <cell r="L2159" t="str">
            <v>2014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3229.81</v>
          </cell>
          <cell r="S2159">
            <v>0</v>
          </cell>
          <cell r="T2159" t="str">
            <v>2018- -14AG003-422-2313-23- -BATI</v>
          </cell>
        </row>
        <row r="2160">
          <cell r="A2160" t="str">
            <v>21</v>
          </cell>
          <cell r="B2160" t="str">
            <v>D</v>
          </cell>
          <cell r="C2160" t="str">
            <v>R</v>
          </cell>
          <cell r="D2160" t="str">
            <v>I</v>
          </cell>
          <cell r="E2160" t="str">
            <v xml:space="preserve"> </v>
          </cell>
          <cell r="F2160" t="str">
            <v>14AH001</v>
          </cell>
          <cell r="G2160" t="str">
            <v>64</v>
          </cell>
          <cell r="H2160" t="str">
            <v>2313</v>
          </cell>
          <cell r="I2160" t="str">
            <v>23</v>
          </cell>
          <cell r="J2160" t="str">
            <v xml:space="preserve"> </v>
          </cell>
          <cell r="K2160" t="str">
            <v>BATI</v>
          </cell>
          <cell r="L2160" t="str">
            <v>2014</v>
          </cell>
          <cell r="M2160">
            <v>5000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 t="str">
            <v>2018- -14AH001-64-2313-23- -BATI</v>
          </cell>
        </row>
        <row r="2161">
          <cell r="A2161" t="str">
            <v>21</v>
          </cell>
          <cell r="B2161" t="str">
            <v>D</v>
          </cell>
          <cell r="C2161" t="str">
            <v>R</v>
          </cell>
          <cell r="D2161" t="str">
            <v>I</v>
          </cell>
          <cell r="E2161" t="str">
            <v xml:space="preserve"> </v>
          </cell>
          <cell r="F2161" t="str">
            <v>14AH002</v>
          </cell>
          <cell r="G2161" t="str">
            <v>64</v>
          </cell>
          <cell r="H2161" t="str">
            <v>2313</v>
          </cell>
          <cell r="I2161" t="str">
            <v>23</v>
          </cell>
          <cell r="J2161" t="str">
            <v xml:space="preserve"> </v>
          </cell>
          <cell r="K2161" t="str">
            <v>BATI</v>
          </cell>
          <cell r="L2161" t="str">
            <v>2014</v>
          </cell>
          <cell r="M2161">
            <v>7000</v>
          </cell>
          <cell r="N2161">
            <v>0</v>
          </cell>
          <cell r="O2161">
            <v>0</v>
          </cell>
          <cell r="P2161">
            <v>7000</v>
          </cell>
          <cell r="Q2161">
            <v>0</v>
          </cell>
          <cell r="R2161">
            <v>0</v>
          </cell>
          <cell r="S2161">
            <v>0</v>
          </cell>
          <cell r="T2161" t="str">
            <v>2018- -14AH002-64-2313-23- -BATI</v>
          </cell>
        </row>
        <row r="2162">
          <cell r="A2162" t="str">
            <v>21</v>
          </cell>
          <cell r="B2162" t="str">
            <v>D</v>
          </cell>
          <cell r="C2162" t="str">
            <v>R</v>
          </cell>
          <cell r="D2162" t="str">
            <v>I</v>
          </cell>
          <cell r="E2162" t="str">
            <v xml:space="preserve"> </v>
          </cell>
          <cell r="F2162" t="str">
            <v>14AH002</v>
          </cell>
          <cell r="G2162" t="str">
            <v>64</v>
          </cell>
          <cell r="H2162" t="str">
            <v>2313</v>
          </cell>
          <cell r="I2162" t="str">
            <v>23</v>
          </cell>
          <cell r="J2162" t="str">
            <v xml:space="preserve"> </v>
          </cell>
          <cell r="K2162" t="str">
            <v>BATI</v>
          </cell>
          <cell r="L2162" t="str">
            <v>2015</v>
          </cell>
          <cell r="M2162">
            <v>0</v>
          </cell>
          <cell r="N2162">
            <v>0</v>
          </cell>
          <cell r="O2162">
            <v>7422.6</v>
          </cell>
          <cell r="P2162">
            <v>7422.6</v>
          </cell>
          <cell r="Q2162">
            <v>0</v>
          </cell>
          <cell r="R2162">
            <v>7423.51</v>
          </cell>
          <cell r="S2162">
            <v>0</v>
          </cell>
          <cell r="T2162" t="str">
            <v>2018- -14AH002-64-2313-23- -BATI</v>
          </cell>
        </row>
        <row r="2163">
          <cell r="A2163" t="str">
            <v>21</v>
          </cell>
          <cell r="B2163" t="str">
            <v>D</v>
          </cell>
          <cell r="C2163" t="str">
            <v>R</v>
          </cell>
          <cell r="D2163" t="str">
            <v>I</v>
          </cell>
          <cell r="E2163" t="str">
            <v xml:space="preserve"> </v>
          </cell>
          <cell r="F2163" t="str">
            <v>14AH003</v>
          </cell>
          <cell r="G2163" t="str">
            <v>64</v>
          </cell>
          <cell r="H2163" t="str">
            <v>2313</v>
          </cell>
          <cell r="I2163" t="str">
            <v>23</v>
          </cell>
          <cell r="J2163" t="str">
            <v xml:space="preserve"> </v>
          </cell>
          <cell r="K2163" t="str">
            <v>BATI</v>
          </cell>
          <cell r="L2163" t="str">
            <v>2014</v>
          </cell>
          <cell r="M2163">
            <v>16000</v>
          </cell>
          <cell r="N2163">
            <v>0</v>
          </cell>
          <cell r="O2163">
            <v>0</v>
          </cell>
          <cell r="P2163">
            <v>16000</v>
          </cell>
          <cell r="Q2163">
            <v>0</v>
          </cell>
          <cell r="R2163">
            <v>3480</v>
          </cell>
          <cell r="S2163">
            <v>0</v>
          </cell>
          <cell r="T2163" t="str">
            <v>2018- -14AH003-64-2313-23- -BATI</v>
          </cell>
        </row>
        <row r="2164">
          <cell r="A2164" t="str">
            <v>21</v>
          </cell>
          <cell r="B2164" t="str">
            <v>D</v>
          </cell>
          <cell r="C2164" t="str">
            <v>R</v>
          </cell>
          <cell r="D2164" t="str">
            <v>I</v>
          </cell>
          <cell r="E2164" t="str">
            <v xml:space="preserve"> </v>
          </cell>
          <cell r="F2164" t="str">
            <v>14AH003</v>
          </cell>
          <cell r="G2164" t="str">
            <v>64</v>
          </cell>
          <cell r="H2164" t="str">
            <v>2313</v>
          </cell>
          <cell r="I2164" t="str">
            <v>23</v>
          </cell>
          <cell r="J2164" t="str">
            <v xml:space="preserve"> </v>
          </cell>
          <cell r="K2164" t="str">
            <v>BATI</v>
          </cell>
          <cell r="L2164" t="str">
            <v>2015</v>
          </cell>
          <cell r="M2164">
            <v>0</v>
          </cell>
          <cell r="N2164">
            <v>0</v>
          </cell>
          <cell r="O2164">
            <v>6520</v>
          </cell>
          <cell r="P2164">
            <v>6520</v>
          </cell>
          <cell r="Q2164">
            <v>0</v>
          </cell>
          <cell r="R2164">
            <v>0</v>
          </cell>
          <cell r="S2164">
            <v>0</v>
          </cell>
          <cell r="T2164" t="str">
            <v>2018- -14AH003-64-2313-23- -BATI</v>
          </cell>
        </row>
        <row r="2165">
          <cell r="A2165" t="str">
            <v>21</v>
          </cell>
          <cell r="B2165" t="str">
            <v>D</v>
          </cell>
          <cell r="C2165" t="str">
            <v>R</v>
          </cell>
          <cell r="D2165" t="str">
            <v>I</v>
          </cell>
          <cell r="E2165" t="str">
            <v xml:space="preserve"> </v>
          </cell>
          <cell r="F2165" t="str">
            <v>14AH004</v>
          </cell>
          <cell r="G2165" t="str">
            <v>64</v>
          </cell>
          <cell r="H2165" t="str">
            <v>2313</v>
          </cell>
          <cell r="I2165" t="str">
            <v>23</v>
          </cell>
          <cell r="J2165" t="str">
            <v xml:space="preserve"> </v>
          </cell>
          <cell r="K2165" t="str">
            <v>BATI</v>
          </cell>
          <cell r="L2165" t="str">
            <v>2014</v>
          </cell>
          <cell r="M2165">
            <v>7000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 t="str">
            <v>2018- -14AH004-64-2313-23- -BATI</v>
          </cell>
        </row>
        <row r="2166">
          <cell r="A2166" t="str">
            <v>21</v>
          </cell>
          <cell r="B2166" t="str">
            <v>D</v>
          </cell>
          <cell r="C2166" t="str">
            <v>R</v>
          </cell>
          <cell r="D2166" t="str">
            <v>I</v>
          </cell>
          <cell r="E2166" t="str">
            <v xml:space="preserve"> </v>
          </cell>
          <cell r="F2166" t="str">
            <v>14AH005</v>
          </cell>
          <cell r="G2166" t="str">
            <v>64</v>
          </cell>
          <cell r="H2166" t="str">
            <v>2313</v>
          </cell>
          <cell r="I2166" t="str">
            <v>23</v>
          </cell>
          <cell r="J2166" t="str">
            <v xml:space="preserve"> </v>
          </cell>
          <cell r="K2166" t="str">
            <v>BATI</v>
          </cell>
          <cell r="L2166" t="str">
            <v>2014</v>
          </cell>
          <cell r="M2166">
            <v>14000</v>
          </cell>
          <cell r="N2166">
            <v>0</v>
          </cell>
          <cell r="O2166">
            <v>0</v>
          </cell>
          <cell r="P2166">
            <v>14000</v>
          </cell>
          <cell r="Q2166">
            <v>0</v>
          </cell>
          <cell r="R2166">
            <v>0</v>
          </cell>
          <cell r="S2166">
            <v>0</v>
          </cell>
          <cell r="T2166" t="str">
            <v>2018- -14AH005-64-2313-23- -BATI</v>
          </cell>
        </row>
        <row r="2167">
          <cell r="A2167" t="str">
            <v>21</v>
          </cell>
          <cell r="B2167" t="str">
            <v>D</v>
          </cell>
          <cell r="C2167" t="str">
            <v>R</v>
          </cell>
          <cell r="D2167" t="str">
            <v>I</v>
          </cell>
          <cell r="E2167" t="str">
            <v xml:space="preserve"> </v>
          </cell>
          <cell r="F2167" t="str">
            <v>14AH005</v>
          </cell>
          <cell r="G2167" t="str">
            <v>64</v>
          </cell>
          <cell r="H2167" t="str">
            <v>2313</v>
          </cell>
          <cell r="I2167" t="str">
            <v>23</v>
          </cell>
          <cell r="J2167" t="str">
            <v xml:space="preserve"> </v>
          </cell>
          <cell r="K2167" t="str">
            <v>BATI</v>
          </cell>
          <cell r="L2167" t="str">
            <v>2015</v>
          </cell>
          <cell r="M2167">
            <v>0</v>
          </cell>
          <cell r="N2167">
            <v>0</v>
          </cell>
          <cell r="O2167">
            <v>14000</v>
          </cell>
          <cell r="P2167">
            <v>14000</v>
          </cell>
          <cell r="Q2167">
            <v>0</v>
          </cell>
          <cell r="R2167">
            <v>0</v>
          </cell>
          <cell r="S2167">
            <v>0</v>
          </cell>
          <cell r="T2167" t="str">
            <v>2018- -14AH005-64-2313-23- -BATI</v>
          </cell>
        </row>
        <row r="2168">
          <cell r="A2168" t="str">
            <v>21</v>
          </cell>
          <cell r="B2168" t="str">
            <v>D</v>
          </cell>
          <cell r="C2168" t="str">
            <v>R</v>
          </cell>
          <cell r="D2168" t="str">
            <v>I</v>
          </cell>
          <cell r="E2168" t="str">
            <v xml:space="preserve"> </v>
          </cell>
          <cell r="F2168" t="str">
            <v>14AI001</v>
          </cell>
          <cell r="G2168" t="str">
            <v>020</v>
          </cell>
          <cell r="H2168" t="str">
            <v>2313</v>
          </cell>
          <cell r="I2168" t="str">
            <v>23</v>
          </cell>
          <cell r="J2168" t="str">
            <v xml:space="preserve"> </v>
          </cell>
          <cell r="K2168" t="str">
            <v>BATI</v>
          </cell>
          <cell r="L2168" t="str">
            <v>2014</v>
          </cell>
          <cell r="M2168">
            <v>100000</v>
          </cell>
          <cell r="N2168">
            <v>0</v>
          </cell>
          <cell r="O2168">
            <v>0</v>
          </cell>
          <cell r="P2168">
            <v>86150</v>
          </cell>
          <cell r="Q2168">
            <v>0</v>
          </cell>
          <cell r="R2168">
            <v>14362.47</v>
          </cell>
          <cell r="S2168">
            <v>0</v>
          </cell>
          <cell r="T2168" t="str">
            <v>2018- -14AI001-020-2313-23- -BATI</v>
          </cell>
        </row>
        <row r="2169">
          <cell r="A2169" t="str">
            <v>21</v>
          </cell>
          <cell r="B2169" t="str">
            <v>D</v>
          </cell>
          <cell r="C2169" t="str">
            <v>R</v>
          </cell>
          <cell r="D2169" t="str">
            <v>I</v>
          </cell>
          <cell r="E2169" t="str">
            <v xml:space="preserve"> </v>
          </cell>
          <cell r="F2169" t="str">
            <v>14AI001</v>
          </cell>
          <cell r="G2169" t="str">
            <v>020</v>
          </cell>
          <cell r="H2169" t="str">
            <v>2313</v>
          </cell>
          <cell r="I2169" t="str">
            <v>23</v>
          </cell>
          <cell r="J2169" t="str">
            <v xml:space="preserve"> </v>
          </cell>
          <cell r="K2169" t="str">
            <v>BATI</v>
          </cell>
          <cell r="L2169" t="str">
            <v>2015</v>
          </cell>
          <cell r="M2169">
            <v>0</v>
          </cell>
          <cell r="N2169">
            <v>0</v>
          </cell>
          <cell r="O2169">
            <v>8164.22</v>
          </cell>
          <cell r="P2169">
            <v>8164.22</v>
          </cell>
          <cell r="Q2169">
            <v>0</v>
          </cell>
          <cell r="R2169">
            <v>4602.1400000000003</v>
          </cell>
          <cell r="S2169">
            <v>0</v>
          </cell>
          <cell r="T2169" t="str">
            <v>2018- -14AI001-020-2313-23- -BATI</v>
          </cell>
        </row>
        <row r="2170">
          <cell r="A2170" t="str">
            <v>21</v>
          </cell>
          <cell r="B2170" t="str">
            <v>D</v>
          </cell>
          <cell r="C2170" t="str">
            <v>R</v>
          </cell>
          <cell r="D2170" t="str">
            <v>I</v>
          </cell>
          <cell r="E2170" t="str">
            <v xml:space="preserve"> </v>
          </cell>
          <cell r="F2170" t="str">
            <v>14AI001</v>
          </cell>
          <cell r="G2170" t="str">
            <v>211</v>
          </cell>
          <cell r="H2170" t="str">
            <v>2313</v>
          </cell>
          <cell r="I2170" t="str">
            <v>23</v>
          </cell>
          <cell r="J2170" t="str">
            <v xml:space="preserve"> </v>
          </cell>
          <cell r="K2170" t="str">
            <v>BATI</v>
          </cell>
          <cell r="L2170" t="str">
            <v>2015</v>
          </cell>
          <cell r="M2170">
            <v>0</v>
          </cell>
          <cell r="N2170">
            <v>0</v>
          </cell>
          <cell r="O2170">
            <v>6840</v>
          </cell>
          <cell r="P2170">
            <v>6840</v>
          </cell>
          <cell r="Q2170">
            <v>0</v>
          </cell>
          <cell r="R2170">
            <v>6336.05</v>
          </cell>
          <cell r="S2170">
            <v>0</v>
          </cell>
          <cell r="T2170" t="str">
            <v>2018- -14AI001-211-2313-23- -BATI</v>
          </cell>
        </row>
        <row r="2171">
          <cell r="A2171" t="str">
            <v>21</v>
          </cell>
          <cell r="B2171" t="str">
            <v>D</v>
          </cell>
          <cell r="C2171" t="str">
            <v>R</v>
          </cell>
          <cell r="D2171" t="str">
            <v>I</v>
          </cell>
          <cell r="E2171" t="str">
            <v xml:space="preserve"> </v>
          </cell>
          <cell r="F2171" t="str">
            <v>14AI001</v>
          </cell>
          <cell r="G2171" t="str">
            <v>212</v>
          </cell>
          <cell r="H2171" t="str">
            <v>2313</v>
          </cell>
          <cell r="I2171" t="str">
            <v>23</v>
          </cell>
          <cell r="J2171" t="str">
            <v xml:space="preserve"> </v>
          </cell>
          <cell r="K2171" t="str">
            <v>BATI</v>
          </cell>
          <cell r="L2171" t="str">
            <v>2015</v>
          </cell>
          <cell r="M2171">
            <v>0</v>
          </cell>
          <cell r="N2171">
            <v>0</v>
          </cell>
          <cell r="O2171">
            <v>5500</v>
          </cell>
          <cell r="P2171">
            <v>5500</v>
          </cell>
          <cell r="Q2171">
            <v>0</v>
          </cell>
          <cell r="R2171">
            <v>1659.82</v>
          </cell>
          <cell r="S2171">
            <v>0</v>
          </cell>
          <cell r="T2171" t="str">
            <v>2018- -14AI001-212-2313-23- -BATI</v>
          </cell>
        </row>
        <row r="2172">
          <cell r="A2172" t="str">
            <v>21</v>
          </cell>
          <cell r="B2172" t="str">
            <v>D</v>
          </cell>
          <cell r="C2172" t="str">
            <v>R</v>
          </cell>
          <cell r="D2172" t="str">
            <v>I</v>
          </cell>
          <cell r="E2172" t="str">
            <v xml:space="preserve"> </v>
          </cell>
          <cell r="F2172" t="str">
            <v>14AI001</v>
          </cell>
          <cell r="G2172" t="str">
            <v>30</v>
          </cell>
          <cell r="H2172" t="str">
            <v>2313</v>
          </cell>
          <cell r="I2172" t="str">
            <v>23</v>
          </cell>
          <cell r="J2172" t="str">
            <v xml:space="preserve"> </v>
          </cell>
          <cell r="K2172" t="str">
            <v>BATI</v>
          </cell>
          <cell r="L2172" t="str">
            <v>2014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618.09</v>
          </cell>
          <cell r="S2172">
            <v>0</v>
          </cell>
          <cell r="T2172" t="str">
            <v>2018- -14AI001-30-2313-23- -BATI</v>
          </cell>
        </row>
        <row r="2173">
          <cell r="A2173" t="str">
            <v>21</v>
          </cell>
          <cell r="B2173" t="str">
            <v>D</v>
          </cell>
          <cell r="C2173" t="str">
            <v>R</v>
          </cell>
          <cell r="D2173" t="str">
            <v>I</v>
          </cell>
          <cell r="E2173" t="str">
            <v xml:space="preserve"> </v>
          </cell>
          <cell r="F2173" t="str">
            <v>14AI001</v>
          </cell>
          <cell r="G2173" t="str">
            <v>30</v>
          </cell>
          <cell r="H2173" t="str">
            <v>2313</v>
          </cell>
          <cell r="I2173" t="str">
            <v>23</v>
          </cell>
          <cell r="J2173" t="str">
            <v xml:space="preserve"> </v>
          </cell>
          <cell r="K2173" t="str">
            <v>BATI</v>
          </cell>
          <cell r="L2173" t="str">
            <v>2015</v>
          </cell>
          <cell r="M2173">
            <v>0</v>
          </cell>
          <cell r="N2173">
            <v>0</v>
          </cell>
          <cell r="O2173">
            <v>2741.9</v>
          </cell>
          <cell r="P2173">
            <v>2741.9</v>
          </cell>
          <cell r="Q2173">
            <v>0</v>
          </cell>
          <cell r="R2173">
            <v>0</v>
          </cell>
          <cell r="S2173">
            <v>0</v>
          </cell>
          <cell r="T2173" t="str">
            <v>2018- -14AI001-30-2313-23- -BATI</v>
          </cell>
        </row>
        <row r="2174">
          <cell r="A2174" t="str">
            <v>21</v>
          </cell>
          <cell r="B2174" t="str">
            <v>D</v>
          </cell>
          <cell r="C2174" t="str">
            <v>R</v>
          </cell>
          <cell r="D2174" t="str">
            <v>I</v>
          </cell>
          <cell r="E2174" t="str">
            <v xml:space="preserve"> </v>
          </cell>
          <cell r="F2174" t="str">
            <v>14AI001</v>
          </cell>
          <cell r="G2174" t="str">
            <v>30</v>
          </cell>
          <cell r="H2174" t="str">
            <v>2313</v>
          </cell>
          <cell r="I2174" t="str">
            <v>23</v>
          </cell>
          <cell r="J2174" t="str">
            <v xml:space="preserve"> </v>
          </cell>
          <cell r="K2174" t="str">
            <v>BATI</v>
          </cell>
          <cell r="L2174" t="str">
            <v>2016</v>
          </cell>
          <cell r="M2174">
            <v>0</v>
          </cell>
          <cell r="N2174">
            <v>0</v>
          </cell>
          <cell r="O2174">
            <v>2741.9</v>
          </cell>
          <cell r="P2174">
            <v>2741.9</v>
          </cell>
          <cell r="Q2174">
            <v>0</v>
          </cell>
          <cell r="R2174">
            <v>0</v>
          </cell>
          <cell r="S2174">
            <v>0</v>
          </cell>
          <cell r="T2174" t="str">
            <v>2018- -14AI001-30-2313-23- -BATI</v>
          </cell>
        </row>
        <row r="2175">
          <cell r="A2175" t="str">
            <v>21</v>
          </cell>
          <cell r="B2175" t="str">
            <v>D</v>
          </cell>
          <cell r="C2175" t="str">
            <v>R</v>
          </cell>
          <cell r="D2175" t="str">
            <v>I</v>
          </cell>
          <cell r="E2175" t="str">
            <v xml:space="preserve"> </v>
          </cell>
          <cell r="F2175" t="str">
            <v>14AI001</v>
          </cell>
          <cell r="G2175" t="str">
            <v>311</v>
          </cell>
          <cell r="H2175" t="str">
            <v>2313</v>
          </cell>
          <cell r="I2175" t="str">
            <v>23</v>
          </cell>
          <cell r="J2175" t="str">
            <v xml:space="preserve"> </v>
          </cell>
          <cell r="K2175" t="str">
            <v>BATI</v>
          </cell>
          <cell r="L2175" t="str">
            <v>2014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4498.08</v>
          </cell>
          <cell r="S2175">
            <v>0</v>
          </cell>
          <cell r="T2175" t="str">
            <v>2018- -14AI001-311-2313-23- -BATI</v>
          </cell>
        </row>
        <row r="2176">
          <cell r="A2176" t="str">
            <v>21</v>
          </cell>
          <cell r="B2176" t="str">
            <v>D</v>
          </cell>
          <cell r="C2176" t="str">
            <v>R</v>
          </cell>
          <cell r="D2176" t="str">
            <v>I</v>
          </cell>
          <cell r="E2176" t="str">
            <v xml:space="preserve"> </v>
          </cell>
          <cell r="F2176" t="str">
            <v>14AI001</v>
          </cell>
          <cell r="G2176" t="str">
            <v>311</v>
          </cell>
          <cell r="H2176" t="str">
            <v>2313</v>
          </cell>
          <cell r="I2176" t="str">
            <v>23</v>
          </cell>
          <cell r="J2176" t="str">
            <v xml:space="preserve"> </v>
          </cell>
          <cell r="K2176" t="str">
            <v>BATI</v>
          </cell>
          <cell r="L2176" t="str">
            <v>2015</v>
          </cell>
          <cell r="M2176">
            <v>0</v>
          </cell>
          <cell r="N2176">
            <v>0</v>
          </cell>
          <cell r="O2176">
            <v>600</v>
          </cell>
          <cell r="P2176">
            <v>600</v>
          </cell>
          <cell r="Q2176">
            <v>0</v>
          </cell>
          <cell r="R2176">
            <v>2429.5300000000002</v>
          </cell>
          <cell r="S2176">
            <v>0</v>
          </cell>
          <cell r="T2176" t="str">
            <v>2018- -14AI001-311-2313-23- -BATI</v>
          </cell>
        </row>
        <row r="2177">
          <cell r="A2177" t="str">
            <v>21</v>
          </cell>
          <cell r="B2177" t="str">
            <v>D</v>
          </cell>
          <cell r="C2177" t="str">
            <v>R</v>
          </cell>
          <cell r="D2177" t="str">
            <v>I</v>
          </cell>
          <cell r="E2177" t="str">
            <v xml:space="preserve"> </v>
          </cell>
          <cell r="F2177" t="str">
            <v>14AI001</v>
          </cell>
          <cell r="G2177" t="str">
            <v>411</v>
          </cell>
          <cell r="H2177" t="str">
            <v>2313</v>
          </cell>
          <cell r="I2177" t="str">
            <v>23</v>
          </cell>
          <cell r="J2177" t="str">
            <v xml:space="preserve"> </v>
          </cell>
          <cell r="K2177" t="str">
            <v>BATI</v>
          </cell>
          <cell r="L2177" t="str">
            <v>2014</v>
          </cell>
          <cell r="M2177">
            <v>0</v>
          </cell>
          <cell r="N2177">
            <v>0</v>
          </cell>
          <cell r="O2177">
            <v>0</v>
          </cell>
          <cell r="P2177">
            <v>0</v>
          </cell>
          <cell r="Q2177">
            <v>0</v>
          </cell>
          <cell r="R2177">
            <v>8482.58</v>
          </cell>
          <cell r="S2177">
            <v>0</v>
          </cell>
          <cell r="T2177" t="str">
            <v>2018- -14AI001-411-2313-23- -BATI</v>
          </cell>
        </row>
        <row r="2178">
          <cell r="A2178" t="str">
            <v>21</v>
          </cell>
          <cell r="B2178" t="str">
            <v>D</v>
          </cell>
          <cell r="C2178" t="str">
            <v>R</v>
          </cell>
          <cell r="D2178" t="str">
            <v>I</v>
          </cell>
          <cell r="E2178" t="str">
            <v xml:space="preserve"> </v>
          </cell>
          <cell r="F2178" t="str">
            <v>14AI001</v>
          </cell>
          <cell r="G2178" t="str">
            <v>412</v>
          </cell>
          <cell r="H2178" t="str">
            <v>2313</v>
          </cell>
          <cell r="I2178" t="str">
            <v>23</v>
          </cell>
          <cell r="J2178" t="str">
            <v xml:space="preserve"> </v>
          </cell>
          <cell r="K2178" t="str">
            <v>BATI</v>
          </cell>
          <cell r="L2178" t="str">
            <v>2014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5520</v>
          </cell>
          <cell r="S2178">
            <v>0</v>
          </cell>
          <cell r="T2178" t="str">
            <v>2018- -14AI001-412-2313-23- -BATI</v>
          </cell>
        </row>
        <row r="2179">
          <cell r="A2179" t="str">
            <v>21</v>
          </cell>
          <cell r="B2179" t="str">
            <v>D</v>
          </cell>
          <cell r="C2179" t="str">
            <v>R</v>
          </cell>
          <cell r="D2179" t="str">
            <v>I</v>
          </cell>
          <cell r="E2179" t="str">
            <v xml:space="preserve"> </v>
          </cell>
          <cell r="F2179" t="str">
            <v>14AI001</v>
          </cell>
          <cell r="G2179" t="str">
            <v>422</v>
          </cell>
          <cell r="H2179" t="str">
            <v>2313</v>
          </cell>
          <cell r="I2179" t="str">
            <v>23</v>
          </cell>
          <cell r="J2179" t="str">
            <v xml:space="preserve"> </v>
          </cell>
          <cell r="K2179" t="str">
            <v>BATI</v>
          </cell>
          <cell r="L2179" t="str">
            <v>2014</v>
          </cell>
          <cell r="M2179">
            <v>0</v>
          </cell>
          <cell r="N2179">
            <v>0</v>
          </cell>
          <cell r="O2179">
            <v>0</v>
          </cell>
          <cell r="P2179">
            <v>0</v>
          </cell>
          <cell r="Q2179">
            <v>0</v>
          </cell>
          <cell r="R2179">
            <v>4380.07</v>
          </cell>
          <cell r="S2179">
            <v>0</v>
          </cell>
          <cell r="T2179" t="str">
            <v>2018- -14AI001-422-2313-23- -BATI</v>
          </cell>
        </row>
        <row r="2180">
          <cell r="A2180" t="str">
            <v>21</v>
          </cell>
          <cell r="B2180" t="str">
            <v>D</v>
          </cell>
          <cell r="C2180" t="str">
            <v>R</v>
          </cell>
          <cell r="D2180" t="str">
            <v>I</v>
          </cell>
          <cell r="E2180" t="str">
            <v xml:space="preserve"> </v>
          </cell>
          <cell r="F2180" t="str">
            <v>14AI001</v>
          </cell>
          <cell r="G2180" t="str">
            <v>61</v>
          </cell>
          <cell r="H2180" t="str">
            <v>2313</v>
          </cell>
          <cell r="I2180" t="str">
            <v>23</v>
          </cell>
          <cell r="J2180" t="str">
            <v xml:space="preserve"> </v>
          </cell>
          <cell r="K2180" t="str">
            <v>BATI</v>
          </cell>
          <cell r="L2180" t="str">
            <v>2015</v>
          </cell>
          <cell r="M2180">
            <v>0</v>
          </cell>
          <cell r="N2180">
            <v>0</v>
          </cell>
          <cell r="O2180">
            <v>1432.8</v>
          </cell>
          <cell r="P2180">
            <v>1432.8</v>
          </cell>
          <cell r="Q2180">
            <v>0</v>
          </cell>
          <cell r="R2180">
            <v>1392</v>
          </cell>
          <cell r="S2180">
            <v>0</v>
          </cell>
          <cell r="T2180" t="str">
            <v>2018- -14AI001-61-2313-23- -BATI</v>
          </cell>
        </row>
        <row r="2181">
          <cell r="A2181" t="str">
            <v>21</v>
          </cell>
          <cell r="B2181" t="str">
            <v>D</v>
          </cell>
          <cell r="C2181" t="str">
            <v>R</v>
          </cell>
          <cell r="D2181" t="str">
            <v>I</v>
          </cell>
          <cell r="E2181" t="str">
            <v xml:space="preserve"> </v>
          </cell>
          <cell r="F2181" t="str">
            <v>14AI001</v>
          </cell>
          <cell r="G2181" t="str">
            <v>71</v>
          </cell>
          <cell r="H2181" t="str">
            <v>2313</v>
          </cell>
          <cell r="I2181" t="str">
            <v>23</v>
          </cell>
          <cell r="J2181" t="str">
            <v xml:space="preserve"> </v>
          </cell>
          <cell r="K2181" t="str">
            <v>BATI</v>
          </cell>
          <cell r="L2181" t="str">
            <v>2015</v>
          </cell>
          <cell r="M2181">
            <v>0</v>
          </cell>
          <cell r="N2181">
            <v>0</v>
          </cell>
          <cell r="O2181">
            <v>768</v>
          </cell>
          <cell r="P2181">
            <v>768</v>
          </cell>
          <cell r="Q2181">
            <v>0</v>
          </cell>
          <cell r="R2181">
            <v>0</v>
          </cell>
          <cell r="S2181">
            <v>0</v>
          </cell>
          <cell r="T2181" t="str">
            <v>2018- -14AI001-71-2313-23- -BATI</v>
          </cell>
        </row>
        <row r="2182">
          <cell r="A2182" t="str">
            <v>21</v>
          </cell>
          <cell r="B2182" t="str">
            <v>D</v>
          </cell>
          <cell r="C2182" t="str">
            <v>R</v>
          </cell>
          <cell r="D2182" t="str">
            <v>I</v>
          </cell>
          <cell r="E2182" t="str">
            <v xml:space="preserve"> </v>
          </cell>
          <cell r="F2182" t="str">
            <v>14AI001</v>
          </cell>
          <cell r="G2182" t="str">
            <v>823</v>
          </cell>
          <cell r="H2182" t="str">
            <v>2318</v>
          </cell>
          <cell r="I2182" t="str">
            <v>23</v>
          </cell>
          <cell r="J2182" t="str">
            <v xml:space="preserve"> </v>
          </cell>
          <cell r="K2182" t="str">
            <v>BATI</v>
          </cell>
          <cell r="L2182" t="str">
            <v>2014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2940</v>
          </cell>
          <cell r="S2182">
            <v>0</v>
          </cell>
          <cell r="T2182" t="str">
            <v>2018- -14AI001-823-2318-23- -BATI</v>
          </cell>
        </row>
        <row r="2183">
          <cell r="A2183" t="str">
            <v>21</v>
          </cell>
          <cell r="B2183" t="str">
            <v>D</v>
          </cell>
          <cell r="C2183" t="str">
            <v>R</v>
          </cell>
          <cell r="D2183" t="str">
            <v>I</v>
          </cell>
          <cell r="E2183" t="str">
            <v xml:space="preserve"> </v>
          </cell>
          <cell r="F2183" t="str">
            <v>14AI002</v>
          </cell>
          <cell r="G2183" t="str">
            <v>020</v>
          </cell>
          <cell r="H2183" t="str">
            <v>2313</v>
          </cell>
          <cell r="I2183" t="str">
            <v>23</v>
          </cell>
          <cell r="J2183" t="str">
            <v xml:space="preserve"> </v>
          </cell>
          <cell r="K2183" t="str">
            <v>BATI</v>
          </cell>
          <cell r="L2183" t="str">
            <v>2014</v>
          </cell>
          <cell r="M2183">
            <v>20000</v>
          </cell>
          <cell r="N2183">
            <v>0</v>
          </cell>
          <cell r="O2183">
            <v>0</v>
          </cell>
          <cell r="P2183">
            <v>20000</v>
          </cell>
          <cell r="Q2183">
            <v>0</v>
          </cell>
          <cell r="R2183">
            <v>0</v>
          </cell>
          <cell r="S2183">
            <v>0</v>
          </cell>
          <cell r="T2183" t="str">
            <v>2018- -14AI002-020-2313-23- -BATI</v>
          </cell>
        </row>
        <row r="2184">
          <cell r="A2184" t="str">
            <v>21</v>
          </cell>
          <cell r="B2184" t="str">
            <v>D</v>
          </cell>
          <cell r="C2184" t="str">
            <v>R</v>
          </cell>
          <cell r="D2184" t="str">
            <v>I</v>
          </cell>
          <cell r="E2184" t="str">
            <v xml:space="preserve"> </v>
          </cell>
          <cell r="F2184" t="str">
            <v>14AI002</v>
          </cell>
          <cell r="G2184" t="str">
            <v>020</v>
          </cell>
          <cell r="H2184" t="str">
            <v>2313</v>
          </cell>
          <cell r="I2184" t="str">
            <v>23</v>
          </cell>
          <cell r="J2184" t="str">
            <v xml:space="preserve"> </v>
          </cell>
          <cell r="K2184" t="str">
            <v>BATI</v>
          </cell>
          <cell r="L2184" t="str">
            <v>2015</v>
          </cell>
          <cell r="M2184">
            <v>0</v>
          </cell>
          <cell r="N2184">
            <v>0</v>
          </cell>
          <cell r="O2184">
            <v>4318.8</v>
          </cell>
          <cell r="P2184">
            <v>4318.8</v>
          </cell>
          <cell r="Q2184">
            <v>0</v>
          </cell>
          <cell r="R2184">
            <v>0</v>
          </cell>
          <cell r="S2184">
            <v>0</v>
          </cell>
          <cell r="T2184" t="str">
            <v>2018- -14AI002-020-2313-23- -BATI</v>
          </cell>
        </row>
        <row r="2185">
          <cell r="A2185" t="str">
            <v>21</v>
          </cell>
          <cell r="B2185" t="str">
            <v>D</v>
          </cell>
          <cell r="C2185" t="str">
            <v>R</v>
          </cell>
          <cell r="D2185" t="str">
            <v>I</v>
          </cell>
          <cell r="E2185" t="str">
            <v xml:space="preserve"> </v>
          </cell>
          <cell r="F2185" t="str">
            <v>14AI002</v>
          </cell>
          <cell r="G2185" t="str">
            <v>213</v>
          </cell>
          <cell r="H2185" t="str">
            <v>2313</v>
          </cell>
          <cell r="I2185" t="str">
            <v>23</v>
          </cell>
          <cell r="J2185" t="str">
            <v xml:space="preserve"> </v>
          </cell>
          <cell r="K2185" t="str">
            <v>BATI</v>
          </cell>
          <cell r="L2185" t="str">
            <v>2015</v>
          </cell>
          <cell r="M2185">
            <v>0</v>
          </cell>
          <cell r="N2185">
            <v>0</v>
          </cell>
          <cell r="O2185">
            <v>1800</v>
          </cell>
          <cell r="P2185">
            <v>1800</v>
          </cell>
          <cell r="Q2185">
            <v>0</v>
          </cell>
          <cell r="R2185">
            <v>0</v>
          </cell>
          <cell r="S2185">
            <v>0</v>
          </cell>
          <cell r="T2185" t="str">
            <v>2018- -14AI002-213-2313-23- -BATI</v>
          </cell>
        </row>
        <row r="2186">
          <cell r="A2186" t="str">
            <v>21</v>
          </cell>
          <cell r="B2186" t="str">
            <v>D</v>
          </cell>
          <cell r="C2186" t="str">
            <v>R</v>
          </cell>
          <cell r="D2186" t="str">
            <v>I</v>
          </cell>
          <cell r="E2186" t="str">
            <v xml:space="preserve"> </v>
          </cell>
          <cell r="F2186" t="str">
            <v>14AI002</v>
          </cell>
          <cell r="G2186" t="str">
            <v>321</v>
          </cell>
          <cell r="H2186" t="str">
            <v>2313</v>
          </cell>
          <cell r="I2186" t="str">
            <v>23</v>
          </cell>
          <cell r="J2186" t="str">
            <v xml:space="preserve"> </v>
          </cell>
          <cell r="K2186" t="str">
            <v>BATI</v>
          </cell>
          <cell r="L2186" t="str">
            <v>2015</v>
          </cell>
          <cell r="M2186">
            <v>0</v>
          </cell>
          <cell r="N2186">
            <v>0</v>
          </cell>
          <cell r="O2186">
            <v>2400</v>
          </cell>
          <cell r="P2186">
            <v>2400</v>
          </cell>
          <cell r="Q2186">
            <v>0</v>
          </cell>
          <cell r="R2186">
            <v>0</v>
          </cell>
          <cell r="S2186">
            <v>0</v>
          </cell>
          <cell r="T2186" t="str">
            <v>2018- -14AI002-321-2313-23- -BATI</v>
          </cell>
        </row>
        <row r="2187">
          <cell r="A2187" t="str">
            <v>21</v>
          </cell>
          <cell r="B2187" t="str">
            <v>D</v>
          </cell>
          <cell r="C2187" t="str">
            <v>R</v>
          </cell>
          <cell r="D2187" t="str">
            <v>I</v>
          </cell>
          <cell r="E2187" t="str">
            <v xml:space="preserve"> </v>
          </cell>
          <cell r="F2187" t="str">
            <v>14AI002</v>
          </cell>
          <cell r="G2187" t="str">
            <v>322</v>
          </cell>
          <cell r="H2187" t="str">
            <v>2313</v>
          </cell>
          <cell r="I2187" t="str">
            <v>23</v>
          </cell>
          <cell r="J2187" t="str">
            <v xml:space="preserve"> </v>
          </cell>
          <cell r="K2187" t="str">
            <v>BATI</v>
          </cell>
          <cell r="L2187" t="str">
            <v>2015</v>
          </cell>
          <cell r="M2187">
            <v>0</v>
          </cell>
          <cell r="N2187">
            <v>0</v>
          </cell>
          <cell r="O2187">
            <v>1200</v>
          </cell>
          <cell r="P2187">
            <v>1200</v>
          </cell>
          <cell r="Q2187">
            <v>0</v>
          </cell>
          <cell r="R2187">
            <v>0</v>
          </cell>
          <cell r="S2187">
            <v>0</v>
          </cell>
          <cell r="T2187" t="str">
            <v>2018- -14AI002-322-2313-23- -BATI</v>
          </cell>
        </row>
        <row r="2188">
          <cell r="A2188" t="str">
            <v>21</v>
          </cell>
          <cell r="B2188" t="str">
            <v>D</v>
          </cell>
          <cell r="C2188" t="str">
            <v>R</v>
          </cell>
          <cell r="D2188" t="str">
            <v>I</v>
          </cell>
          <cell r="E2188" t="str">
            <v xml:space="preserve"> </v>
          </cell>
          <cell r="F2188" t="str">
            <v>14AI002</v>
          </cell>
          <cell r="G2188" t="str">
            <v>411</v>
          </cell>
          <cell r="H2188" t="str">
            <v>2313</v>
          </cell>
          <cell r="I2188" t="str">
            <v>23</v>
          </cell>
          <cell r="J2188" t="str">
            <v xml:space="preserve"> </v>
          </cell>
          <cell r="K2188" t="str">
            <v>BATI</v>
          </cell>
          <cell r="L2188" t="str">
            <v>2015</v>
          </cell>
          <cell r="M2188">
            <v>0</v>
          </cell>
          <cell r="N2188">
            <v>0</v>
          </cell>
          <cell r="O2188">
            <v>2121.6</v>
          </cell>
          <cell r="P2188">
            <v>2121.6</v>
          </cell>
          <cell r="Q2188">
            <v>0</v>
          </cell>
          <cell r="R2188">
            <v>921.6</v>
          </cell>
          <cell r="S2188">
            <v>0</v>
          </cell>
          <cell r="T2188" t="str">
            <v>2018- -14AI002-411-2313-23- -BATI</v>
          </cell>
        </row>
        <row r="2189">
          <cell r="A2189" t="str">
            <v>21</v>
          </cell>
          <cell r="B2189" t="str">
            <v>D</v>
          </cell>
          <cell r="C2189" t="str">
            <v>R</v>
          </cell>
          <cell r="D2189" t="str">
            <v>I</v>
          </cell>
          <cell r="E2189" t="str">
            <v xml:space="preserve"> </v>
          </cell>
          <cell r="F2189" t="str">
            <v>14AI002</v>
          </cell>
          <cell r="G2189" t="str">
            <v>422</v>
          </cell>
          <cell r="H2189" t="str">
            <v>2313</v>
          </cell>
          <cell r="I2189" t="str">
            <v>23</v>
          </cell>
          <cell r="J2189" t="str">
            <v xml:space="preserve"> </v>
          </cell>
          <cell r="K2189" t="str">
            <v>BATI</v>
          </cell>
          <cell r="L2189" t="str">
            <v>2015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3244.12</v>
          </cell>
          <cell r="S2189">
            <v>0</v>
          </cell>
          <cell r="T2189" t="str">
            <v>2018- -14AI002-422-2313-23- -BATI</v>
          </cell>
        </row>
        <row r="2190">
          <cell r="A2190" t="str">
            <v>21</v>
          </cell>
          <cell r="B2190" t="str">
            <v>D</v>
          </cell>
          <cell r="C2190" t="str">
            <v>R</v>
          </cell>
          <cell r="D2190" t="str">
            <v>I</v>
          </cell>
          <cell r="E2190" t="str">
            <v xml:space="preserve"> </v>
          </cell>
          <cell r="F2190" t="str">
            <v>14AI002</v>
          </cell>
          <cell r="G2190" t="str">
            <v>61</v>
          </cell>
          <cell r="H2190" t="str">
            <v>2313</v>
          </cell>
          <cell r="I2190" t="str">
            <v>23</v>
          </cell>
          <cell r="J2190" t="str">
            <v xml:space="preserve"> </v>
          </cell>
          <cell r="K2190" t="str">
            <v>BATI</v>
          </cell>
          <cell r="L2190" t="str">
            <v>2015</v>
          </cell>
          <cell r="M2190">
            <v>0</v>
          </cell>
          <cell r="N2190">
            <v>0</v>
          </cell>
          <cell r="O2190">
            <v>1800</v>
          </cell>
          <cell r="P2190">
            <v>1800</v>
          </cell>
          <cell r="Q2190">
            <v>0</v>
          </cell>
          <cell r="R2190">
            <v>0</v>
          </cell>
          <cell r="S2190">
            <v>0</v>
          </cell>
          <cell r="T2190" t="str">
            <v>2018- -14AI002-61-2313-23- -BATI</v>
          </cell>
        </row>
        <row r="2191">
          <cell r="A2191" t="str">
            <v>21</v>
          </cell>
          <cell r="B2191" t="str">
            <v>D</v>
          </cell>
          <cell r="C2191" t="str">
            <v>R</v>
          </cell>
          <cell r="D2191" t="str">
            <v>I</v>
          </cell>
          <cell r="E2191" t="str">
            <v xml:space="preserve"> </v>
          </cell>
          <cell r="F2191" t="str">
            <v>14AI002</v>
          </cell>
          <cell r="G2191" t="str">
            <v>61</v>
          </cell>
          <cell r="H2191" t="str">
            <v>2313</v>
          </cell>
          <cell r="I2191" t="str">
            <v>23</v>
          </cell>
          <cell r="J2191" t="str">
            <v xml:space="preserve"> </v>
          </cell>
          <cell r="K2191" t="str">
            <v>BATI</v>
          </cell>
          <cell r="L2191" t="str">
            <v>2016</v>
          </cell>
          <cell r="M2191">
            <v>0</v>
          </cell>
          <cell r="N2191">
            <v>0</v>
          </cell>
          <cell r="O2191">
            <v>1200</v>
          </cell>
          <cell r="P2191">
            <v>1200</v>
          </cell>
          <cell r="Q2191">
            <v>0</v>
          </cell>
          <cell r="R2191">
            <v>972.53</v>
          </cell>
          <cell r="S2191">
            <v>0</v>
          </cell>
          <cell r="T2191" t="str">
            <v>2018- -14AI002-61-2313-23- -BATI</v>
          </cell>
        </row>
        <row r="2192">
          <cell r="A2192" t="str">
            <v>21</v>
          </cell>
          <cell r="B2192" t="str">
            <v>D</v>
          </cell>
          <cell r="C2192" t="str">
            <v>R</v>
          </cell>
          <cell r="D2192" t="str">
            <v>I</v>
          </cell>
          <cell r="E2192" t="str">
            <v xml:space="preserve"> </v>
          </cell>
          <cell r="F2192" t="str">
            <v>14AI002</v>
          </cell>
          <cell r="G2192" t="str">
            <v>71</v>
          </cell>
          <cell r="H2192" t="str">
            <v>2313</v>
          </cell>
          <cell r="I2192" t="str">
            <v>23</v>
          </cell>
          <cell r="J2192" t="str">
            <v xml:space="preserve"> </v>
          </cell>
          <cell r="K2192" t="str">
            <v>BATI</v>
          </cell>
          <cell r="L2192" t="str">
            <v>2015</v>
          </cell>
          <cell r="M2192">
            <v>0</v>
          </cell>
          <cell r="N2192">
            <v>0</v>
          </cell>
          <cell r="O2192">
            <v>1200</v>
          </cell>
          <cell r="P2192">
            <v>1200</v>
          </cell>
          <cell r="Q2192">
            <v>0</v>
          </cell>
          <cell r="R2192">
            <v>0</v>
          </cell>
          <cell r="S2192">
            <v>0</v>
          </cell>
          <cell r="T2192" t="str">
            <v>2018- -14AI002-71-2313-23- -BATI</v>
          </cell>
        </row>
        <row r="2193">
          <cell r="A2193" t="str">
            <v>21</v>
          </cell>
          <cell r="B2193" t="str">
            <v>D</v>
          </cell>
          <cell r="C2193" t="str">
            <v>R</v>
          </cell>
          <cell r="D2193" t="str">
            <v>I</v>
          </cell>
          <cell r="E2193" t="str">
            <v xml:space="preserve"> </v>
          </cell>
          <cell r="F2193" t="str">
            <v>14AI002</v>
          </cell>
          <cell r="G2193" t="str">
            <v>71</v>
          </cell>
          <cell r="H2193" t="str">
            <v>2313</v>
          </cell>
          <cell r="I2193" t="str">
            <v>23</v>
          </cell>
          <cell r="J2193" t="str">
            <v xml:space="preserve"> </v>
          </cell>
          <cell r="K2193" t="str">
            <v>BATI</v>
          </cell>
          <cell r="L2193" t="str">
            <v>2016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389.06</v>
          </cell>
          <cell r="S2193">
            <v>0</v>
          </cell>
          <cell r="T2193" t="str">
            <v>2018- -14AI002-71-2313-23- -BATI</v>
          </cell>
        </row>
        <row r="2194">
          <cell r="A2194" t="str">
            <v>21</v>
          </cell>
          <cell r="B2194" t="str">
            <v>D</v>
          </cell>
          <cell r="C2194" t="str">
            <v>R</v>
          </cell>
          <cell r="D2194" t="str">
            <v>I</v>
          </cell>
          <cell r="E2194" t="str">
            <v xml:space="preserve"> </v>
          </cell>
          <cell r="F2194" t="str">
            <v>14AI003</v>
          </cell>
          <cell r="G2194" t="str">
            <v>020</v>
          </cell>
          <cell r="H2194" t="str">
            <v>2313</v>
          </cell>
          <cell r="I2194" t="str">
            <v>23</v>
          </cell>
          <cell r="J2194" t="str">
            <v xml:space="preserve"> </v>
          </cell>
          <cell r="K2194" t="str">
            <v>BATI</v>
          </cell>
          <cell r="L2194" t="str">
            <v>2014</v>
          </cell>
          <cell r="M2194">
            <v>40000</v>
          </cell>
          <cell r="N2194">
            <v>0</v>
          </cell>
          <cell r="O2194">
            <v>0</v>
          </cell>
          <cell r="P2194">
            <v>40000</v>
          </cell>
          <cell r="Q2194">
            <v>0</v>
          </cell>
          <cell r="R2194">
            <v>0</v>
          </cell>
          <cell r="S2194">
            <v>0</v>
          </cell>
          <cell r="T2194" t="str">
            <v>2018- -14AI003-020-2313-23- -BATI</v>
          </cell>
        </row>
        <row r="2195">
          <cell r="A2195" t="str">
            <v>21</v>
          </cell>
          <cell r="B2195" t="str">
            <v>D</v>
          </cell>
          <cell r="C2195" t="str">
            <v>R</v>
          </cell>
          <cell r="D2195" t="str">
            <v>I</v>
          </cell>
          <cell r="E2195" t="str">
            <v xml:space="preserve"> </v>
          </cell>
          <cell r="F2195" t="str">
            <v>14AI003</v>
          </cell>
          <cell r="G2195" t="str">
            <v>213</v>
          </cell>
          <cell r="H2195" t="str">
            <v>2313</v>
          </cell>
          <cell r="I2195" t="str">
            <v>23</v>
          </cell>
          <cell r="J2195" t="str">
            <v xml:space="preserve"> </v>
          </cell>
          <cell r="K2195" t="str">
            <v>BATI</v>
          </cell>
          <cell r="L2195" t="str">
            <v>2014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2744.23</v>
          </cell>
          <cell r="S2195">
            <v>0</v>
          </cell>
          <cell r="T2195" t="str">
            <v>2018- -14AI003-213-2313-23- -BATI</v>
          </cell>
        </row>
        <row r="2196">
          <cell r="A2196" t="str">
            <v>21</v>
          </cell>
          <cell r="B2196" t="str">
            <v>D</v>
          </cell>
          <cell r="C2196" t="str">
            <v>R</v>
          </cell>
          <cell r="D2196" t="str">
            <v>I</v>
          </cell>
          <cell r="E2196" t="str">
            <v xml:space="preserve"> </v>
          </cell>
          <cell r="F2196" t="str">
            <v>14AI004</v>
          </cell>
          <cell r="G2196" t="str">
            <v>020</v>
          </cell>
          <cell r="H2196" t="str">
            <v>2313</v>
          </cell>
          <cell r="I2196" t="str">
            <v>23</v>
          </cell>
          <cell r="J2196" t="str">
            <v xml:space="preserve"> </v>
          </cell>
          <cell r="K2196" t="str">
            <v>BATI</v>
          </cell>
          <cell r="L2196" t="str">
            <v>2014</v>
          </cell>
          <cell r="M2196">
            <v>20000</v>
          </cell>
          <cell r="N2196">
            <v>0</v>
          </cell>
          <cell r="O2196">
            <v>0</v>
          </cell>
          <cell r="P2196">
            <v>20000</v>
          </cell>
          <cell r="Q2196">
            <v>0</v>
          </cell>
          <cell r="R2196">
            <v>0</v>
          </cell>
          <cell r="S2196">
            <v>0</v>
          </cell>
          <cell r="T2196" t="str">
            <v>2018- -14AI004-020-2313-23- -BATI</v>
          </cell>
        </row>
        <row r="2197">
          <cell r="A2197" t="str">
            <v>21</v>
          </cell>
          <cell r="B2197" t="str">
            <v>D</v>
          </cell>
          <cell r="C2197" t="str">
            <v>R</v>
          </cell>
          <cell r="D2197" t="str">
            <v>I</v>
          </cell>
          <cell r="E2197" t="str">
            <v xml:space="preserve"> </v>
          </cell>
          <cell r="F2197" t="str">
            <v>14AI004</v>
          </cell>
          <cell r="G2197" t="str">
            <v>020</v>
          </cell>
          <cell r="H2197" t="str">
            <v>2313</v>
          </cell>
          <cell r="I2197" t="str">
            <v>23</v>
          </cell>
          <cell r="J2197" t="str">
            <v xml:space="preserve"> </v>
          </cell>
          <cell r="K2197" t="str">
            <v>BATI</v>
          </cell>
          <cell r="L2197" t="str">
            <v>2015</v>
          </cell>
          <cell r="M2197">
            <v>0</v>
          </cell>
          <cell r="N2197">
            <v>0</v>
          </cell>
          <cell r="O2197">
            <v>2616.54</v>
          </cell>
          <cell r="P2197">
            <v>2616.54</v>
          </cell>
          <cell r="Q2197">
            <v>0</v>
          </cell>
          <cell r="R2197">
            <v>2614.2600000000002</v>
          </cell>
          <cell r="S2197">
            <v>0</v>
          </cell>
          <cell r="T2197" t="str">
            <v>2018- -14AI004-020-2313-23- -BATI</v>
          </cell>
        </row>
        <row r="2198">
          <cell r="A2198" t="str">
            <v>21</v>
          </cell>
          <cell r="B2198" t="str">
            <v>D</v>
          </cell>
          <cell r="C2198" t="str">
            <v>R</v>
          </cell>
          <cell r="D2198" t="str">
            <v>I</v>
          </cell>
          <cell r="E2198" t="str">
            <v xml:space="preserve"> </v>
          </cell>
          <cell r="F2198" t="str">
            <v>14AI004</v>
          </cell>
          <cell r="G2198" t="str">
            <v>213</v>
          </cell>
          <cell r="H2198" t="str">
            <v>2313</v>
          </cell>
          <cell r="I2198" t="str">
            <v>23</v>
          </cell>
          <cell r="J2198" t="str">
            <v xml:space="preserve"> </v>
          </cell>
          <cell r="K2198" t="str">
            <v>BATI</v>
          </cell>
          <cell r="L2198" t="str">
            <v>2014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2532.2399999999998</v>
          </cell>
          <cell r="S2198">
            <v>0</v>
          </cell>
          <cell r="T2198" t="str">
            <v>2018- -14AI004-213-2313-23- -BATI</v>
          </cell>
        </row>
        <row r="2199">
          <cell r="A2199" t="str">
            <v>21</v>
          </cell>
          <cell r="B2199" t="str">
            <v>D</v>
          </cell>
          <cell r="C2199" t="str">
            <v>R</v>
          </cell>
          <cell r="D2199" t="str">
            <v>I</v>
          </cell>
          <cell r="E2199" t="str">
            <v xml:space="preserve"> </v>
          </cell>
          <cell r="F2199" t="str">
            <v>14AI005</v>
          </cell>
          <cell r="G2199" t="str">
            <v>213</v>
          </cell>
          <cell r="H2199" t="str">
            <v>2313</v>
          </cell>
          <cell r="I2199" t="str">
            <v>23</v>
          </cell>
          <cell r="J2199" t="str">
            <v xml:space="preserve"> </v>
          </cell>
          <cell r="K2199" t="str">
            <v>BATI</v>
          </cell>
          <cell r="L2199" t="str">
            <v>2014</v>
          </cell>
          <cell r="M2199">
            <v>14000</v>
          </cell>
          <cell r="N2199">
            <v>0</v>
          </cell>
          <cell r="O2199">
            <v>0</v>
          </cell>
          <cell r="P2199">
            <v>14000</v>
          </cell>
          <cell r="Q2199">
            <v>0</v>
          </cell>
          <cell r="R2199">
            <v>0</v>
          </cell>
          <cell r="S2199">
            <v>0</v>
          </cell>
          <cell r="T2199" t="str">
            <v>2018- -14AI005-213-2313-23- -BATI</v>
          </cell>
        </row>
        <row r="2200">
          <cell r="A2200" t="str">
            <v>21</v>
          </cell>
          <cell r="B2200" t="str">
            <v>D</v>
          </cell>
          <cell r="C2200" t="str">
            <v>R</v>
          </cell>
          <cell r="D2200" t="str">
            <v>I</v>
          </cell>
          <cell r="E2200" t="str">
            <v xml:space="preserve"> </v>
          </cell>
          <cell r="F2200" t="str">
            <v>14AI005</v>
          </cell>
          <cell r="G2200" t="str">
            <v>213</v>
          </cell>
          <cell r="H2200" t="str">
            <v>2313</v>
          </cell>
          <cell r="I2200" t="str">
            <v>23</v>
          </cell>
          <cell r="J2200" t="str">
            <v xml:space="preserve"> </v>
          </cell>
          <cell r="K2200" t="str">
            <v>BATI</v>
          </cell>
          <cell r="L2200" t="str">
            <v>2015</v>
          </cell>
          <cell r="M2200">
            <v>0</v>
          </cell>
          <cell r="N2200">
            <v>0</v>
          </cell>
          <cell r="O2200">
            <v>13033.96</v>
          </cell>
          <cell r="P2200">
            <v>13033.96</v>
          </cell>
          <cell r="Q2200">
            <v>0</v>
          </cell>
          <cell r="R2200">
            <v>13214.83</v>
          </cell>
          <cell r="S2200">
            <v>0</v>
          </cell>
          <cell r="T2200" t="str">
            <v>2018- -14AI005-213-2313-23- -BATI</v>
          </cell>
        </row>
        <row r="2201">
          <cell r="A2201" t="str">
            <v>21</v>
          </cell>
          <cell r="B2201" t="str">
            <v>D</v>
          </cell>
          <cell r="C2201" t="str">
            <v>R</v>
          </cell>
          <cell r="D2201" t="str">
            <v>I</v>
          </cell>
          <cell r="E2201" t="str">
            <v xml:space="preserve"> </v>
          </cell>
          <cell r="F2201" t="str">
            <v>14AI006</v>
          </cell>
          <cell r="G2201" t="str">
            <v>40</v>
          </cell>
          <cell r="H2201" t="str">
            <v>2313</v>
          </cell>
          <cell r="I2201" t="str">
            <v>23</v>
          </cell>
          <cell r="J2201" t="str">
            <v xml:space="preserve"> </v>
          </cell>
          <cell r="K2201" t="str">
            <v>BATI</v>
          </cell>
          <cell r="L2201" t="str">
            <v>2014</v>
          </cell>
          <cell r="M2201">
            <v>30000</v>
          </cell>
          <cell r="N2201">
            <v>0</v>
          </cell>
          <cell r="O2201">
            <v>0</v>
          </cell>
          <cell r="P2201">
            <v>30000</v>
          </cell>
          <cell r="Q2201">
            <v>0</v>
          </cell>
          <cell r="R2201">
            <v>40691.760000000002</v>
          </cell>
          <cell r="S2201">
            <v>0</v>
          </cell>
          <cell r="T2201" t="str">
            <v>2018- -14AI006-40-2313-23- -BATI</v>
          </cell>
        </row>
        <row r="2202">
          <cell r="A2202" t="str">
            <v>21</v>
          </cell>
          <cell r="B2202" t="str">
            <v>D</v>
          </cell>
          <cell r="C2202" t="str">
            <v>R</v>
          </cell>
          <cell r="D2202" t="str">
            <v>I</v>
          </cell>
          <cell r="E2202" t="str">
            <v xml:space="preserve"> </v>
          </cell>
          <cell r="F2202" t="str">
            <v>14AI006</v>
          </cell>
          <cell r="G2202" t="str">
            <v>40</v>
          </cell>
          <cell r="H2202" t="str">
            <v>2313</v>
          </cell>
          <cell r="I2202" t="str">
            <v>23</v>
          </cell>
          <cell r="J2202" t="str">
            <v xml:space="preserve"> </v>
          </cell>
          <cell r="K2202" t="str">
            <v>BATI</v>
          </cell>
          <cell r="L2202" t="str">
            <v>2015</v>
          </cell>
          <cell r="M2202">
            <v>0</v>
          </cell>
          <cell r="N2202">
            <v>0</v>
          </cell>
          <cell r="O2202">
            <v>18183.89</v>
          </cell>
          <cell r="P2202">
            <v>18183.89</v>
          </cell>
          <cell r="Q2202">
            <v>0</v>
          </cell>
          <cell r="R2202">
            <v>18687.02</v>
          </cell>
          <cell r="S2202">
            <v>0</v>
          </cell>
          <cell r="T2202" t="str">
            <v>2018- -14AI006-40-2313-23- -BATI</v>
          </cell>
        </row>
        <row r="2203">
          <cell r="A2203" t="str">
            <v>21</v>
          </cell>
          <cell r="B2203" t="str">
            <v>D</v>
          </cell>
          <cell r="C2203" t="str">
            <v>R</v>
          </cell>
          <cell r="D2203" t="str">
            <v>I</v>
          </cell>
          <cell r="E2203" t="str">
            <v xml:space="preserve"> </v>
          </cell>
          <cell r="F2203" t="str">
            <v>14AI006</v>
          </cell>
          <cell r="G2203" t="str">
            <v>40</v>
          </cell>
          <cell r="H2203" t="str">
            <v>2313</v>
          </cell>
          <cell r="I2203" t="str">
            <v>23</v>
          </cell>
          <cell r="J2203" t="str">
            <v xml:space="preserve"> </v>
          </cell>
          <cell r="K2203" t="str">
            <v>BATI</v>
          </cell>
          <cell r="L2203" t="str">
            <v>2016</v>
          </cell>
          <cell r="M2203">
            <v>0</v>
          </cell>
          <cell r="N2203">
            <v>0</v>
          </cell>
          <cell r="O2203">
            <v>593.88</v>
          </cell>
          <cell r="P2203">
            <v>593.88</v>
          </cell>
          <cell r="Q2203">
            <v>0</v>
          </cell>
          <cell r="R2203">
            <v>0</v>
          </cell>
          <cell r="S2203">
            <v>0</v>
          </cell>
          <cell r="T2203" t="str">
            <v>2018- -14AI006-40-2313-23- -BATI</v>
          </cell>
        </row>
        <row r="2204">
          <cell r="A2204" t="str">
            <v>21</v>
          </cell>
          <cell r="B2204" t="str">
            <v>D</v>
          </cell>
          <cell r="C2204" t="str">
            <v>R</v>
          </cell>
          <cell r="D2204" t="str">
            <v>I</v>
          </cell>
          <cell r="E2204" t="str">
            <v xml:space="preserve"> </v>
          </cell>
          <cell r="F2204" t="str">
            <v>14AI006</v>
          </cell>
          <cell r="G2204" t="str">
            <v>40</v>
          </cell>
          <cell r="H2204" t="str">
            <v>2313</v>
          </cell>
          <cell r="I2204" t="str">
            <v>23</v>
          </cell>
          <cell r="J2204" t="str">
            <v xml:space="preserve"> </v>
          </cell>
          <cell r="K2204" t="str">
            <v>BATI</v>
          </cell>
          <cell r="L2204" t="str">
            <v>2017</v>
          </cell>
          <cell r="M2204">
            <v>0</v>
          </cell>
          <cell r="N2204">
            <v>0</v>
          </cell>
          <cell r="O2204">
            <v>593.88</v>
          </cell>
          <cell r="P2204">
            <v>593.88</v>
          </cell>
          <cell r="Q2204">
            <v>0</v>
          </cell>
          <cell r="R2204">
            <v>0</v>
          </cell>
          <cell r="S2204">
            <v>0</v>
          </cell>
          <cell r="T2204" t="str">
            <v>2018- -14AI006-40-2313-23- -BATI</v>
          </cell>
        </row>
        <row r="2205">
          <cell r="A2205" t="str">
            <v>21</v>
          </cell>
          <cell r="B2205" t="str">
            <v>D</v>
          </cell>
          <cell r="C2205" t="str">
            <v>R</v>
          </cell>
          <cell r="D2205" t="str">
            <v>I</v>
          </cell>
          <cell r="E2205" t="str">
            <v xml:space="preserve"> </v>
          </cell>
          <cell r="F2205" t="str">
            <v>14AL001</v>
          </cell>
          <cell r="G2205" t="str">
            <v>324</v>
          </cell>
          <cell r="H2205" t="str">
            <v>2313</v>
          </cell>
          <cell r="I2205" t="str">
            <v>23</v>
          </cell>
          <cell r="J2205" t="str">
            <v xml:space="preserve"> </v>
          </cell>
          <cell r="K2205" t="str">
            <v>BATI</v>
          </cell>
          <cell r="L2205" t="str">
            <v>2014</v>
          </cell>
          <cell r="M2205">
            <v>50000</v>
          </cell>
          <cell r="N2205">
            <v>-50000</v>
          </cell>
          <cell r="O2205">
            <v>0</v>
          </cell>
          <cell r="P2205">
            <v>0</v>
          </cell>
          <cell r="Q2205">
            <v>0</v>
          </cell>
          <cell r="R2205">
            <v>0</v>
          </cell>
          <cell r="S2205">
            <v>0</v>
          </cell>
          <cell r="T2205" t="str">
            <v>2018- -14AL001-324-2313-23- -BATI</v>
          </cell>
        </row>
        <row r="2206">
          <cell r="A2206" t="str">
            <v>21</v>
          </cell>
          <cell r="B2206" t="str">
            <v>D</v>
          </cell>
          <cell r="C2206" t="str">
            <v>R</v>
          </cell>
          <cell r="D2206" t="str">
            <v>I</v>
          </cell>
          <cell r="E2206" t="str">
            <v xml:space="preserve"> </v>
          </cell>
          <cell r="F2206" t="str">
            <v>14AL002</v>
          </cell>
          <cell r="G2206" t="str">
            <v>324</v>
          </cell>
          <cell r="H2206" t="str">
            <v>2313</v>
          </cell>
          <cell r="I2206" t="str">
            <v>23</v>
          </cell>
          <cell r="J2206" t="str">
            <v xml:space="preserve"> </v>
          </cell>
          <cell r="K2206" t="str">
            <v>BATI</v>
          </cell>
          <cell r="L2206" t="str">
            <v>2014</v>
          </cell>
          <cell r="M2206">
            <v>25000</v>
          </cell>
          <cell r="N2206">
            <v>0</v>
          </cell>
          <cell r="O2206">
            <v>0</v>
          </cell>
          <cell r="P2206">
            <v>25000</v>
          </cell>
          <cell r="Q2206">
            <v>0</v>
          </cell>
          <cell r="R2206">
            <v>4788</v>
          </cell>
          <cell r="S2206">
            <v>0</v>
          </cell>
          <cell r="T2206" t="str">
            <v>2018- -14AL002-324-2313-23- -BATI</v>
          </cell>
        </row>
        <row r="2207">
          <cell r="A2207" t="str">
            <v>21</v>
          </cell>
          <cell r="B2207" t="str">
            <v>D</v>
          </cell>
          <cell r="C2207" t="str">
            <v>R</v>
          </cell>
          <cell r="D2207" t="str">
            <v>I</v>
          </cell>
          <cell r="E2207" t="str">
            <v xml:space="preserve"> </v>
          </cell>
          <cell r="F2207" t="str">
            <v>14AL002</v>
          </cell>
          <cell r="G2207" t="str">
            <v>324</v>
          </cell>
          <cell r="H2207" t="str">
            <v>2313</v>
          </cell>
          <cell r="I2207" t="str">
            <v>23</v>
          </cell>
          <cell r="J2207" t="str">
            <v xml:space="preserve"> </v>
          </cell>
          <cell r="K2207" t="str">
            <v>BATI</v>
          </cell>
          <cell r="L2207" t="str">
            <v>2015</v>
          </cell>
          <cell r="M2207">
            <v>0</v>
          </cell>
          <cell r="N2207">
            <v>0</v>
          </cell>
          <cell r="O2207">
            <v>20050</v>
          </cell>
          <cell r="P2207">
            <v>20050</v>
          </cell>
          <cell r="Q2207">
            <v>0</v>
          </cell>
          <cell r="R2207">
            <v>12096</v>
          </cell>
          <cell r="S2207">
            <v>0</v>
          </cell>
          <cell r="T2207" t="str">
            <v>2018- -14AL002-324-2313-23- -BATI</v>
          </cell>
        </row>
        <row r="2208">
          <cell r="A2208" t="str">
            <v>21</v>
          </cell>
          <cell r="B2208" t="str">
            <v>D</v>
          </cell>
          <cell r="C2208" t="str">
            <v>R</v>
          </cell>
          <cell r="D2208" t="str">
            <v>I</v>
          </cell>
          <cell r="E2208" t="str">
            <v xml:space="preserve"> </v>
          </cell>
          <cell r="F2208" t="str">
            <v>14AL002</v>
          </cell>
          <cell r="G2208" t="str">
            <v>324</v>
          </cell>
          <cell r="H2208" t="str">
            <v>2313</v>
          </cell>
          <cell r="I2208" t="str">
            <v>23</v>
          </cell>
          <cell r="J2208" t="str">
            <v xml:space="preserve"> </v>
          </cell>
          <cell r="K2208" t="str">
            <v>BATI</v>
          </cell>
          <cell r="L2208" t="str">
            <v>2016</v>
          </cell>
          <cell r="M2208">
            <v>0</v>
          </cell>
          <cell r="N2208">
            <v>0</v>
          </cell>
          <cell r="O2208">
            <v>7400</v>
          </cell>
          <cell r="P2208">
            <v>7400</v>
          </cell>
          <cell r="Q2208">
            <v>0</v>
          </cell>
          <cell r="R2208">
            <v>0</v>
          </cell>
          <cell r="S2208">
            <v>0</v>
          </cell>
          <cell r="T2208" t="str">
            <v>2018- -14AL002-324-2313-23- -BATI</v>
          </cell>
        </row>
        <row r="2209">
          <cell r="A2209" t="str">
            <v>21</v>
          </cell>
          <cell r="B2209" t="str">
            <v>D</v>
          </cell>
          <cell r="C2209" t="str">
            <v>R</v>
          </cell>
          <cell r="D2209" t="str">
            <v>I</v>
          </cell>
          <cell r="E2209" t="str">
            <v xml:space="preserve"> </v>
          </cell>
          <cell r="F2209" t="str">
            <v>14AL003</v>
          </cell>
          <cell r="G2209" t="str">
            <v>324</v>
          </cell>
          <cell r="H2209" t="str">
            <v>2313</v>
          </cell>
          <cell r="I2209" t="str">
            <v>23</v>
          </cell>
          <cell r="J2209" t="str">
            <v xml:space="preserve"> </v>
          </cell>
          <cell r="K2209" t="str">
            <v>BATI</v>
          </cell>
          <cell r="L2209" t="str">
            <v>2014</v>
          </cell>
          <cell r="M2209">
            <v>50000</v>
          </cell>
          <cell r="N2209">
            <v>0</v>
          </cell>
          <cell r="O2209">
            <v>0</v>
          </cell>
          <cell r="P2209">
            <v>45000</v>
          </cell>
          <cell r="Q2209">
            <v>0</v>
          </cell>
          <cell r="R2209">
            <v>2783.69</v>
          </cell>
          <cell r="S2209">
            <v>0</v>
          </cell>
          <cell r="T2209" t="str">
            <v>2018- -14AL003-324-2313-23- -BATI</v>
          </cell>
        </row>
        <row r="2210">
          <cell r="A2210" t="str">
            <v>21</v>
          </cell>
          <cell r="B2210" t="str">
            <v>D</v>
          </cell>
          <cell r="C2210" t="str">
            <v>R</v>
          </cell>
          <cell r="D2210" t="str">
            <v>I</v>
          </cell>
          <cell r="E2210" t="str">
            <v xml:space="preserve"> </v>
          </cell>
          <cell r="F2210" t="str">
            <v>14AL003</v>
          </cell>
          <cell r="G2210" t="str">
            <v>324</v>
          </cell>
          <cell r="H2210" t="str">
            <v>2313</v>
          </cell>
          <cell r="I2210" t="str">
            <v>23</v>
          </cell>
          <cell r="J2210" t="str">
            <v xml:space="preserve"> </v>
          </cell>
          <cell r="K2210" t="str">
            <v>BATI</v>
          </cell>
          <cell r="L2210" t="str">
            <v>2015</v>
          </cell>
          <cell r="M2210">
            <v>0</v>
          </cell>
          <cell r="N2210">
            <v>0</v>
          </cell>
          <cell r="O2210">
            <v>23059.57</v>
          </cell>
          <cell r="P2210">
            <v>23059.57</v>
          </cell>
          <cell r="Q2210">
            <v>0</v>
          </cell>
          <cell r="R2210">
            <v>18034.29</v>
          </cell>
          <cell r="S2210">
            <v>0</v>
          </cell>
          <cell r="T2210" t="str">
            <v>2018- -14AL003-324-2313-23- -BATI</v>
          </cell>
        </row>
        <row r="2211">
          <cell r="A2211" t="str">
            <v>21</v>
          </cell>
          <cell r="B2211" t="str">
            <v>D</v>
          </cell>
          <cell r="C2211" t="str">
            <v>R</v>
          </cell>
          <cell r="D2211" t="str">
            <v>I</v>
          </cell>
          <cell r="E2211" t="str">
            <v xml:space="preserve"> </v>
          </cell>
          <cell r="F2211" t="str">
            <v>14AL003</v>
          </cell>
          <cell r="G2211" t="str">
            <v>324</v>
          </cell>
          <cell r="H2211" t="str">
            <v>2313</v>
          </cell>
          <cell r="I2211" t="str">
            <v>23</v>
          </cell>
          <cell r="J2211" t="str">
            <v xml:space="preserve"> </v>
          </cell>
          <cell r="K2211" t="str">
            <v>BATI</v>
          </cell>
          <cell r="L2211" t="str">
            <v>2016</v>
          </cell>
          <cell r="M2211">
            <v>0</v>
          </cell>
          <cell r="N2211">
            <v>0</v>
          </cell>
          <cell r="O2211">
            <v>5796.05</v>
          </cell>
          <cell r="P2211">
            <v>5796.05</v>
          </cell>
          <cell r="Q2211">
            <v>0</v>
          </cell>
          <cell r="R2211">
            <v>3600</v>
          </cell>
          <cell r="S2211">
            <v>0</v>
          </cell>
          <cell r="T2211" t="str">
            <v>2018- -14AL003-324-2313-23- -BATI</v>
          </cell>
        </row>
        <row r="2212">
          <cell r="A2212" t="str">
            <v>21</v>
          </cell>
          <cell r="B2212" t="str">
            <v>D</v>
          </cell>
          <cell r="C2212" t="str">
            <v>R</v>
          </cell>
          <cell r="D2212" t="str">
            <v>I</v>
          </cell>
          <cell r="E2212" t="str">
            <v xml:space="preserve"> </v>
          </cell>
          <cell r="F2212" t="str">
            <v>14AL003</v>
          </cell>
          <cell r="G2212" t="str">
            <v>324</v>
          </cell>
          <cell r="H2212" t="str">
            <v>2313</v>
          </cell>
          <cell r="I2212" t="str">
            <v>23</v>
          </cell>
          <cell r="J2212" t="str">
            <v xml:space="preserve"> </v>
          </cell>
          <cell r="K2212" t="str">
            <v>BATI</v>
          </cell>
          <cell r="L2212" t="str">
            <v>2017</v>
          </cell>
          <cell r="M2212">
            <v>0</v>
          </cell>
          <cell r="N2212">
            <v>0</v>
          </cell>
          <cell r="O2212">
            <v>1956.05</v>
          </cell>
          <cell r="P2212">
            <v>1956.05</v>
          </cell>
          <cell r="Q2212">
            <v>0</v>
          </cell>
          <cell r="R2212">
            <v>0</v>
          </cell>
          <cell r="S2212">
            <v>0</v>
          </cell>
          <cell r="T2212" t="str">
            <v>2018- -14AL003-324-2313-23- -BATI</v>
          </cell>
        </row>
        <row r="2213">
          <cell r="A2213" t="str">
            <v>21</v>
          </cell>
          <cell r="B2213" t="str">
            <v>D</v>
          </cell>
          <cell r="C2213" t="str">
            <v>R</v>
          </cell>
          <cell r="D2213" t="str">
            <v>I</v>
          </cell>
          <cell r="E2213" t="str">
            <v xml:space="preserve"> </v>
          </cell>
          <cell r="F2213" t="str">
            <v>14AL003</v>
          </cell>
          <cell r="G2213" t="str">
            <v>324</v>
          </cell>
          <cell r="H2213" t="str">
            <v>2313</v>
          </cell>
          <cell r="I2213" t="str">
            <v>23</v>
          </cell>
          <cell r="J2213" t="str">
            <v xml:space="preserve"> </v>
          </cell>
          <cell r="K2213" t="str">
            <v>BATI</v>
          </cell>
          <cell r="L2213" t="str">
            <v>2018</v>
          </cell>
          <cell r="M2213">
            <v>0</v>
          </cell>
          <cell r="N2213">
            <v>0</v>
          </cell>
          <cell r="O2213">
            <v>1179.6500000000001</v>
          </cell>
          <cell r="P2213">
            <v>1179.6500000000001</v>
          </cell>
          <cell r="Q2213">
            <v>0</v>
          </cell>
          <cell r="R2213">
            <v>0</v>
          </cell>
          <cell r="S2213">
            <v>1179.6500000000001</v>
          </cell>
          <cell r="T2213" t="str">
            <v>2018- -14AL003-324-2313-23- -BATI</v>
          </cell>
        </row>
        <row r="2214">
          <cell r="A2214" t="str">
            <v>21</v>
          </cell>
          <cell r="B2214" t="str">
            <v>D</v>
          </cell>
          <cell r="C2214" t="str">
            <v>R</v>
          </cell>
          <cell r="D2214" t="str">
            <v>I</v>
          </cell>
          <cell r="E2214" t="str">
            <v xml:space="preserve"> </v>
          </cell>
          <cell r="F2214" t="str">
            <v>14AL004</v>
          </cell>
          <cell r="G2214" t="str">
            <v>324</v>
          </cell>
          <cell r="H2214" t="str">
            <v>2313</v>
          </cell>
          <cell r="I2214" t="str">
            <v>23</v>
          </cell>
          <cell r="J2214" t="str">
            <v xml:space="preserve"> </v>
          </cell>
          <cell r="K2214" t="str">
            <v>BATI</v>
          </cell>
          <cell r="L2214" t="str">
            <v>2014</v>
          </cell>
          <cell r="M2214">
            <v>4000</v>
          </cell>
          <cell r="N2214">
            <v>0</v>
          </cell>
          <cell r="O2214">
            <v>0</v>
          </cell>
          <cell r="P2214">
            <v>2000</v>
          </cell>
          <cell r="Q2214">
            <v>0</v>
          </cell>
          <cell r="R2214">
            <v>1882.8</v>
          </cell>
          <cell r="S2214">
            <v>0</v>
          </cell>
          <cell r="T2214" t="str">
            <v>2018- -14AL004-324-2313-23- -BATI</v>
          </cell>
        </row>
        <row r="2215">
          <cell r="A2215" t="str">
            <v>21</v>
          </cell>
          <cell r="B2215" t="str">
            <v>D</v>
          </cell>
          <cell r="C2215" t="str">
            <v>R</v>
          </cell>
          <cell r="D2215" t="str">
            <v>I</v>
          </cell>
          <cell r="E2215" t="str">
            <v xml:space="preserve"> </v>
          </cell>
          <cell r="F2215" t="str">
            <v>14AM001</v>
          </cell>
          <cell r="G2215" t="str">
            <v>820</v>
          </cell>
          <cell r="H2215" t="str">
            <v>2313</v>
          </cell>
          <cell r="I2215" t="str">
            <v>23</v>
          </cell>
          <cell r="J2215" t="str">
            <v xml:space="preserve"> </v>
          </cell>
          <cell r="K2215" t="str">
            <v>BATI</v>
          </cell>
          <cell r="L2215" t="str">
            <v>2014</v>
          </cell>
          <cell r="M2215">
            <v>50000</v>
          </cell>
          <cell r="N2215">
            <v>0</v>
          </cell>
          <cell r="O2215">
            <v>0</v>
          </cell>
          <cell r="P2215">
            <v>50000</v>
          </cell>
          <cell r="Q2215">
            <v>0</v>
          </cell>
          <cell r="R2215">
            <v>3749.4</v>
          </cell>
          <cell r="S2215">
            <v>0</v>
          </cell>
          <cell r="T2215" t="str">
            <v>2018- -14AM001-820-2313-23- -BATI</v>
          </cell>
        </row>
        <row r="2216">
          <cell r="A2216" t="str">
            <v>21</v>
          </cell>
          <cell r="B2216" t="str">
            <v>D</v>
          </cell>
          <cell r="C2216" t="str">
            <v>R</v>
          </cell>
          <cell r="D2216" t="str">
            <v>I</v>
          </cell>
          <cell r="E2216" t="str">
            <v xml:space="preserve"> </v>
          </cell>
          <cell r="F2216" t="str">
            <v>14AO001</v>
          </cell>
          <cell r="G2216" t="str">
            <v>020</v>
          </cell>
          <cell r="H2216" t="str">
            <v>2313</v>
          </cell>
          <cell r="I2216" t="str">
            <v>23</v>
          </cell>
          <cell r="J2216" t="str">
            <v xml:space="preserve"> </v>
          </cell>
          <cell r="K2216" t="str">
            <v>BATI</v>
          </cell>
          <cell r="L2216" t="str">
            <v>2014</v>
          </cell>
          <cell r="M2216">
            <v>100000</v>
          </cell>
          <cell r="N2216">
            <v>0</v>
          </cell>
          <cell r="O2216">
            <v>0</v>
          </cell>
          <cell r="P2216">
            <v>100000</v>
          </cell>
          <cell r="Q2216">
            <v>0</v>
          </cell>
          <cell r="R2216">
            <v>3339.35</v>
          </cell>
          <cell r="S2216">
            <v>0</v>
          </cell>
          <cell r="T2216" t="str">
            <v>2018- -14AO001-020-2313-23- -BATI</v>
          </cell>
        </row>
        <row r="2217">
          <cell r="A2217" t="str">
            <v>21</v>
          </cell>
          <cell r="B2217" t="str">
            <v>D</v>
          </cell>
          <cell r="C2217" t="str">
            <v>R</v>
          </cell>
          <cell r="D2217" t="str">
            <v>I</v>
          </cell>
          <cell r="E2217" t="str">
            <v xml:space="preserve"> </v>
          </cell>
          <cell r="F2217" t="str">
            <v>14AO001</v>
          </cell>
          <cell r="G2217" t="str">
            <v>020</v>
          </cell>
          <cell r="H2217" t="str">
            <v>2313</v>
          </cell>
          <cell r="I2217" t="str">
            <v>23</v>
          </cell>
          <cell r="J2217" t="str">
            <v xml:space="preserve"> </v>
          </cell>
          <cell r="K2217" t="str">
            <v>BATI</v>
          </cell>
          <cell r="L2217" t="str">
            <v>2015</v>
          </cell>
          <cell r="M2217">
            <v>0</v>
          </cell>
          <cell r="N2217">
            <v>0</v>
          </cell>
          <cell r="O2217">
            <v>1950.28</v>
          </cell>
          <cell r="P2217">
            <v>1950.28</v>
          </cell>
          <cell r="Q2217">
            <v>0</v>
          </cell>
          <cell r="R2217">
            <v>1950.28</v>
          </cell>
          <cell r="S2217">
            <v>0</v>
          </cell>
          <cell r="T2217" t="str">
            <v>2018- -14AO001-020-2313-23- -BATI</v>
          </cell>
        </row>
        <row r="2218">
          <cell r="A2218" t="str">
            <v>21</v>
          </cell>
          <cell r="B2218" t="str">
            <v>D</v>
          </cell>
          <cell r="C2218" t="str">
            <v>R</v>
          </cell>
          <cell r="D2218" t="str">
            <v>I</v>
          </cell>
          <cell r="E2218" t="str">
            <v xml:space="preserve"> </v>
          </cell>
          <cell r="F2218" t="str">
            <v>14AO001</v>
          </cell>
          <cell r="G2218" t="str">
            <v>211</v>
          </cell>
          <cell r="H2218" t="str">
            <v>2313</v>
          </cell>
          <cell r="I2218" t="str">
            <v>23</v>
          </cell>
          <cell r="J2218" t="str">
            <v xml:space="preserve"> </v>
          </cell>
          <cell r="K2218" t="str">
            <v>BATI</v>
          </cell>
          <cell r="L2218" t="str">
            <v>2014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5475.19</v>
          </cell>
          <cell r="S2218">
            <v>0</v>
          </cell>
          <cell r="T2218" t="str">
            <v>2018- -14AO001-211-2313-23- -BATI</v>
          </cell>
        </row>
        <row r="2219">
          <cell r="A2219" t="str">
            <v>21</v>
          </cell>
          <cell r="B2219" t="str">
            <v>D</v>
          </cell>
          <cell r="C2219" t="str">
            <v>R</v>
          </cell>
          <cell r="D2219" t="str">
            <v>I</v>
          </cell>
          <cell r="E2219" t="str">
            <v xml:space="preserve"> </v>
          </cell>
          <cell r="F2219" t="str">
            <v>14AO001</v>
          </cell>
          <cell r="G2219" t="str">
            <v>211</v>
          </cell>
          <cell r="H2219" t="str">
            <v>2313</v>
          </cell>
          <cell r="I2219" t="str">
            <v>23</v>
          </cell>
          <cell r="J2219" t="str">
            <v xml:space="preserve"> </v>
          </cell>
          <cell r="K2219" t="str">
            <v>BATI</v>
          </cell>
          <cell r="L2219" t="str">
            <v>2015</v>
          </cell>
          <cell r="M2219">
            <v>0</v>
          </cell>
          <cell r="N2219">
            <v>0</v>
          </cell>
          <cell r="O2219">
            <v>61021.8</v>
          </cell>
          <cell r="P2219">
            <v>61021.8</v>
          </cell>
          <cell r="Q2219">
            <v>0</v>
          </cell>
          <cell r="R2219">
            <v>61176.25</v>
          </cell>
          <cell r="S2219">
            <v>0</v>
          </cell>
          <cell r="T2219" t="str">
            <v>2018- -14AO001-211-2313-23- -BATI</v>
          </cell>
        </row>
        <row r="2220">
          <cell r="A2220" t="str">
            <v>21</v>
          </cell>
          <cell r="B2220" t="str">
            <v>D</v>
          </cell>
          <cell r="C2220" t="str">
            <v>R</v>
          </cell>
          <cell r="D2220" t="str">
            <v>I</v>
          </cell>
          <cell r="E2220" t="str">
            <v xml:space="preserve"> </v>
          </cell>
          <cell r="F2220" t="str">
            <v>14AO001</v>
          </cell>
          <cell r="G2220" t="str">
            <v>212</v>
          </cell>
          <cell r="H2220" t="str">
            <v>2313</v>
          </cell>
          <cell r="I2220" t="str">
            <v>23</v>
          </cell>
          <cell r="J2220" t="str">
            <v xml:space="preserve"> </v>
          </cell>
          <cell r="K2220" t="str">
            <v>BATI</v>
          </cell>
          <cell r="L2220" t="str">
            <v>2015</v>
          </cell>
          <cell r="M2220">
            <v>0</v>
          </cell>
          <cell r="N2220">
            <v>0</v>
          </cell>
          <cell r="O2220">
            <v>2649.72</v>
          </cell>
          <cell r="P2220">
            <v>2649.72</v>
          </cell>
          <cell r="Q2220">
            <v>0</v>
          </cell>
          <cell r="R2220">
            <v>2577.64</v>
          </cell>
          <cell r="S2220">
            <v>0</v>
          </cell>
          <cell r="T2220" t="str">
            <v>2018- -14AO001-212-2313-23- -BATI</v>
          </cell>
        </row>
        <row r="2221">
          <cell r="A2221" t="str">
            <v>21</v>
          </cell>
          <cell r="B2221" t="str">
            <v>D</v>
          </cell>
          <cell r="C2221" t="str">
            <v>R</v>
          </cell>
          <cell r="D2221" t="str">
            <v>I</v>
          </cell>
          <cell r="E2221" t="str">
            <v xml:space="preserve"> </v>
          </cell>
          <cell r="F2221" t="str">
            <v>14AO001</v>
          </cell>
          <cell r="G2221" t="str">
            <v>213</v>
          </cell>
          <cell r="H2221" t="str">
            <v>2313</v>
          </cell>
          <cell r="I2221" t="str">
            <v>23</v>
          </cell>
          <cell r="J2221" t="str">
            <v xml:space="preserve"> </v>
          </cell>
          <cell r="K2221" t="str">
            <v>BATI</v>
          </cell>
          <cell r="L2221" t="str">
            <v>2014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6197.95</v>
          </cell>
          <cell r="S2221">
            <v>0</v>
          </cell>
          <cell r="T2221" t="str">
            <v>2018- -14AO001-213-2313-23- -BATI</v>
          </cell>
        </row>
        <row r="2222">
          <cell r="A2222" t="str">
            <v>21</v>
          </cell>
          <cell r="B2222" t="str">
            <v>D</v>
          </cell>
          <cell r="C2222" t="str">
            <v>R</v>
          </cell>
          <cell r="D2222" t="str">
            <v>I</v>
          </cell>
          <cell r="E2222" t="str">
            <v xml:space="preserve"> </v>
          </cell>
          <cell r="F2222" t="str">
            <v>14AO001</v>
          </cell>
          <cell r="G2222" t="str">
            <v>213</v>
          </cell>
          <cell r="H2222" t="str">
            <v>2313</v>
          </cell>
          <cell r="I2222" t="str">
            <v>23</v>
          </cell>
          <cell r="J2222" t="str">
            <v xml:space="preserve"> </v>
          </cell>
          <cell r="K2222" t="str">
            <v>BATI</v>
          </cell>
          <cell r="L2222" t="str">
            <v>2015</v>
          </cell>
          <cell r="M2222">
            <v>0</v>
          </cell>
          <cell r="N2222">
            <v>0</v>
          </cell>
          <cell r="O2222">
            <v>13331.93</v>
          </cell>
          <cell r="P2222">
            <v>13331.93</v>
          </cell>
          <cell r="Q2222">
            <v>0</v>
          </cell>
          <cell r="R2222">
            <v>13331.93</v>
          </cell>
          <cell r="S2222">
            <v>0</v>
          </cell>
          <cell r="T2222" t="str">
            <v>2018- -14AO001-213-2313-23- -BATI</v>
          </cell>
        </row>
        <row r="2223">
          <cell r="A2223" t="str">
            <v>21</v>
          </cell>
          <cell r="B2223" t="str">
            <v>D</v>
          </cell>
          <cell r="C2223" t="str">
            <v>R</v>
          </cell>
          <cell r="D2223" t="str">
            <v>I</v>
          </cell>
          <cell r="E2223" t="str">
            <v xml:space="preserve"> </v>
          </cell>
          <cell r="F2223" t="str">
            <v>14AO001</v>
          </cell>
          <cell r="G2223" t="str">
            <v>30</v>
          </cell>
          <cell r="H2223" t="str">
            <v>2313</v>
          </cell>
          <cell r="I2223" t="str">
            <v>23</v>
          </cell>
          <cell r="J2223" t="str">
            <v xml:space="preserve"> </v>
          </cell>
          <cell r="K2223" t="str">
            <v>BATI</v>
          </cell>
          <cell r="L2223" t="str">
            <v>2015</v>
          </cell>
          <cell r="M2223">
            <v>0</v>
          </cell>
          <cell r="N2223">
            <v>0</v>
          </cell>
          <cell r="O2223">
            <v>2056.7199999999998</v>
          </cell>
          <cell r="P2223">
            <v>2056.7199999999998</v>
          </cell>
          <cell r="Q2223">
            <v>0</v>
          </cell>
          <cell r="R2223">
            <v>2056.7199999999998</v>
          </cell>
          <cell r="S2223">
            <v>0</v>
          </cell>
          <cell r="T2223" t="str">
            <v>2018- -14AO001-30-2313-23- -BATI</v>
          </cell>
        </row>
        <row r="2224">
          <cell r="A2224" t="str">
            <v>21</v>
          </cell>
          <cell r="B2224" t="str">
            <v>D</v>
          </cell>
          <cell r="C2224" t="str">
            <v>R</v>
          </cell>
          <cell r="D2224" t="str">
            <v>I</v>
          </cell>
          <cell r="E2224" t="str">
            <v xml:space="preserve"> </v>
          </cell>
          <cell r="F2224" t="str">
            <v>14AO001</v>
          </cell>
          <cell r="G2224" t="str">
            <v>40</v>
          </cell>
          <cell r="H2224" t="str">
            <v>2313</v>
          </cell>
          <cell r="I2224" t="str">
            <v>23</v>
          </cell>
          <cell r="J2224" t="str">
            <v xml:space="preserve"> </v>
          </cell>
          <cell r="K2224" t="str">
            <v>BATI</v>
          </cell>
          <cell r="L2224" t="str">
            <v>2014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12549.73</v>
          </cell>
          <cell r="S2224">
            <v>0</v>
          </cell>
          <cell r="T2224" t="str">
            <v>2018- -14AO001-40-2313-23- -BATI</v>
          </cell>
        </row>
        <row r="2225">
          <cell r="A2225" t="str">
            <v>21</v>
          </cell>
          <cell r="B2225" t="str">
            <v>D</v>
          </cell>
          <cell r="C2225" t="str">
            <v>R</v>
          </cell>
          <cell r="D2225" t="str">
            <v>I</v>
          </cell>
          <cell r="E2225" t="str">
            <v xml:space="preserve"> </v>
          </cell>
          <cell r="F2225" t="str">
            <v>14AO001</v>
          </cell>
          <cell r="G2225" t="str">
            <v>411</v>
          </cell>
          <cell r="H2225" t="str">
            <v>2313</v>
          </cell>
          <cell r="I2225" t="str">
            <v>23</v>
          </cell>
          <cell r="J2225" t="str">
            <v xml:space="preserve"> </v>
          </cell>
          <cell r="K2225" t="str">
            <v>BATI</v>
          </cell>
          <cell r="L2225" t="str">
            <v>2014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3332.39</v>
          </cell>
          <cell r="S2225">
            <v>0</v>
          </cell>
          <cell r="T2225" t="str">
            <v>2018- -14AO001-411-2313-23- -BATI</v>
          </cell>
        </row>
        <row r="2226">
          <cell r="A2226" t="str">
            <v>21</v>
          </cell>
          <cell r="B2226" t="str">
            <v>D</v>
          </cell>
          <cell r="C2226" t="str">
            <v>R</v>
          </cell>
          <cell r="D2226" t="str">
            <v>I</v>
          </cell>
          <cell r="E2226" t="str">
            <v xml:space="preserve"> </v>
          </cell>
          <cell r="F2226" t="str">
            <v>14AO001</v>
          </cell>
          <cell r="G2226" t="str">
            <v>411</v>
          </cell>
          <cell r="H2226" t="str">
            <v>2313</v>
          </cell>
          <cell r="I2226" t="str">
            <v>23</v>
          </cell>
          <cell r="J2226" t="str">
            <v xml:space="preserve"> </v>
          </cell>
          <cell r="K2226" t="str">
            <v>BATI</v>
          </cell>
          <cell r="L2226" t="str">
            <v>2015</v>
          </cell>
          <cell r="M2226">
            <v>0</v>
          </cell>
          <cell r="N2226">
            <v>0</v>
          </cell>
          <cell r="O2226">
            <v>787.13</v>
          </cell>
          <cell r="P2226">
            <v>787.13</v>
          </cell>
          <cell r="Q2226">
            <v>0</v>
          </cell>
          <cell r="R2226">
            <v>787.13</v>
          </cell>
          <cell r="S2226">
            <v>0</v>
          </cell>
          <cell r="T2226" t="str">
            <v>2018- -14AO001-411-2313-23- -BATI</v>
          </cell>
        </row>
        <row r="2227">
          <cell r="A2227" t="str">
            <v>21</v>
          </cell>
          <cell r="B2227" t="str">
            <v>D</v>
          </cell>
          <cell r="C2227" t="str">
            <v>R</v>
          </cell>
          <cell r="D2227" t="str">
            <v>I</v>
          </cell>
          <cell r="E2227" t="str">
            <v xml:space="preserve"> </v>
          </cell>
          <cell r="F2227" t="str">
            <v>14AO001</v>
          </cell>
          <cell r="G2227" t="str">
            <v>412</v>
          </cell>
          <cell r="H2227" t="str">
            <v>2313</v>
          </cell>
          <cell r="I2227" t="str">
            <v>23</v>
          </cell>
          <cell r="J2227" t="str">
            <v xml:space="preserve"> </v>
          </cell>
          <cell r="K2227" t="str">
            <v>BATI</v>
          </cell>
          <cell r="L2227" t="str">
            <v>2014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1016.34</v>
          </cell>
          <cell r="S2227">
            <v>0</v>
          </cell>
          <cell r="T2227" t="str">
            <v>2018- -14AO001-412-2313-23- -BATI</v>
          </cell>
        </row>
        <row r="2228">
          <cell r="A2228" t="str">
            <v>21</v>
          </cell>
          <cell r="B2228" t="str">
            <v>D</v>
          </cell>
          <cell r="C2228" t="str">
            <v>R</v>
          </cell>
          <cell r="D2228" t="str">
            <v>I</v>
          </cell>
          <cell r="E2228" t="str">
            <v xml:space="preserve"> </v>
          </cell>
          <cell r="F2228" t="str">
            <v>14AO001</v>
          </cell>
          <cell r="G2228" t="str">
            <v>422</v>
          </cell>
          <cell r="H2228" t="str">
            <v>2313</v>
          </cell>
          <cell r="I2228" t="str">
            <v>23</v>
          </cell>
          <cell r="J2228" t="str">
            <v xml:space="preserve"> </v>
          </cell>
          <cell r="K2228" t="str">
            <v>BATI</v>
          </cell>
          <cell r="L2228" t="str">
            <v>2014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4267.99</v>
          </cell>
          <cell r="S2228">
            <v>0</v>
          </cell>
          <cell r="T2228" t="str">
            <v>2018- -14AO001-422-2313-23- -BATI</v>
          </cell>
        </row>
        <row r="2229">
          <cell r="A2229" t="str">
            <v>21</v>
          </cell>
          <cell r="B2229" t="str">
            <v>D</v>
          </cell>
          <cell r="C2229" t="str">
            <v>R</v>
          </cell>
          <cell r="D2229" t="str">
            <v>I</v>
          </cell>
          <cell r="E2229" t="str">
            <v xml:space="preserve"> </v>
          </cell>
          <cell r="F2229" t="str">
            <v>14AO001</v>
          </cell>
          <cell r="G2229" t="str">
            <v>64</v>
          </cell>
          <cell r="H2229" t="str">
            <v>2313</v>
          </cell>
          <cell r="I2229" t="str">
            <v>23</v>
          </cell>
          <cell r="J2229" t="str">
            <v xml:space="preserve"> </v>
          </cell>
          <cell r="K2229" t="str">
            <v>BATI</v>
          </cell>
          <cell r="L2229" t="str">
            <v>2014</v>
          </cell>
          <cell r="M2229">
            <v>0</v>
          </cell>
          <cell r="N2229">
            <v>0</v>
          </cell>
          <cell r="O2229">
            <v>0</v>
          </cell>
          <cell r="P2229">
            <v>0</v>
          </cell>
          <cell r="Q2229">
            <v>0</v>
          </cell>
          <cell r="R2229">
            <v>3415.34</v>
          </cell>
          <cell r="S2229">
            <v>0</v>
          </cell>
          <cell r="T2229" t="str">
            <v>2018- -14AO001-64-2313-23- -BATI</v>
          </cell>
        </row>
        <row r="2230">
          <cell r="A2230" t="str">
            <v>21</v>
          </cell>
          <cell r="B2230" t="str">
            <v>D</v>
          </cell>
          <cell r="C2230" t="str">
            <v>R</v>
          </cell>
          <cell r="D2230" t="str">
            <v>I</v>
          </cell>
          <cell r="E2230" t="str">
            <v xml:space="preserve"> </v>
          </cell>
          <cell r="F2230" t="str">
            <v>14AO001</v>
          </cell>
          <cell r="G2230" t="str">
            <v>71</v>
          </cell>
          <cell r="H2230" t="str">
            <v>2313</v>
          </cell>
          <cell r="I2230" t="str">
            <v>23</v>
          </cell>
          <cell r="J2230" t="str">
            <v xml:space="preserve"> </v>
          </cell>
          <cell r="K2230" t="str">
            <v>BATI</v>
          </cell>
          <cell r="L2230" t="str">
            <v>2014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2654.4</v>
          </cell>
          <cell r="S2230">
            <v>0</v>
          </cell>
          <cell r="T2230" t="str">
            <v>2018- -14AO001-71-2313-23- -BATI</v>
          </cell>
        </row>
        <row r="2231">
          <cell r="A2231" t="str">
            <v>21</v>
          </cell>
          <cell r="B2231" t="str">
            <v>D</v>
          </cell>
          <cell r="C2231" t="str">
            <v>R</v>
          </cell>
          <cell r="D2231" t="str">
            <v>I</v>
          </cell>
          <cell r="E2231" t="str">
            <v xml:space="preserve"> </v>
          </cell>
          <cell r="F2231" t="str">
            <v>14AO002</v>
          </cell>
          <cell r="G2231" t="str">
            <v>020</v>
          </cell>
          <cell r="H2231" t="str">
            <v>2313</v>
          </cell>
          <cell r="I2231" t="str">
            <v>23</v>
          </cell>
          <cell r="J2231" t="str">
            <v xml:space="preserve"> </v>
          </cell>
          <cell r="K2231" t="str">
            <v>BATI</v>
          </cell>
          <cell r="L2231" t="str">
            <v>2014</v>
          </cell>
          <cell r="M2231">
            <v>25000</v>
          </cell>
          <cell r="N2231">
            <v>0</v>
          </cell>
          <cell r="O2231">
            <v>0</v>
          </cell>
          <cell r="P2231">
            <v>22900</v>
          </cell>
          <cell r="Q2231">
            <v>0</v>
          </cell>
          <cell r="R2231">
            <v>0</v>
          </cell>
          <cell r="S2231">
            <v>0</v>
          </cell>
          <cell r="T2231" t="str">
            <v>2018- -14AO002-020-2313-23- -BATI</v>
          </cell>
        </row>
        <row r="2232">
          <cell r="A2232" t="str">
            <v>21</v>
          </cell>
          <cell r="B2232" t="str">
            <v>D</v>
          </cell>
          <cell r="C2232" t="str">
            <v>R</v>
          </cell>
          <cell r="D2232" t="str">
            <v>I</v>
          </cell>
          <cell r="E2232" t="str">
            <v xml:space="preserve"> </v>
          </cell>
          <cell r="F2232" t="str">
            <v>14BA001</v>
          </cell>
          <cell r="G2232" t="str">
            <v>821</v>
          </cell>
          <cell r="H2232" t="str">
            <v>2315</v>
          </cell>
          <cell r="I2232" t="str">
            <v>23</v>
          </cell>
          <cell r="J2232" t="str">
            <v xml:space="preserve"> </v>
          </cell>
          <cell r="K2232" t="str">
            <v>EXTE</v>
          </cell>
          <cell r="L2232" t="str">
            <v>2014</v>
          </cell>
          <cell r="M2232">
            <v>60000</v>
          </cell>
          <cell r="N2232">
            <v>0</v>
          </cell>
          <cell r="O2232">
            <v>0</v>
          </cell>
          <cell r="P2232">
            <v>60000</v>
          </cell>
          <cell r="Q2232">
            <v>0</v>
          </cell>
          <cell r="R2232">
            <v>31969.96</v>
          </cell>
          <cell r="S2232">
            <v>0</v>
          </cell>
          <cell r="T2232" t="str">
            <v>2018- -14BA001-821-2315-23- -EXTE</v>
          </cell>
        </row>
        <row r="2233">
          <cell r="A2233" t="str">
            <v>21</v>
          </cell>
          <cell r="B2233" t="str">
            <v>D</v>
          </cell>
          <cell r="C2233" t="str">
            <v>R</v>
          </cell>
          <cell r="D2233" t="str">
            <v>I</v>
          </cell>
          <cell r="E2233" t="str">
            <v xml:space="preserve"> </v>
          </cell>
          <cell r="F2233" t="str">
            <v>14BA001</v>
          </cell>
          <cell r="G2233" t="str">
            <v>821</v>
          </cell>
          <cell r="H2233" t="str">
            <v>2315</v>
          </cell>
          <cell r="I2233" t="str">
            <v>23</v>
          </cell>
          <cell r="J2233" t="str">
            <v xml:space="preserve"> </v>
          </cell>
          <cell r="K2233" t="str">
            <v>EXTE</v>
          </cell>
          <cell r="L2233" t="str">
            <v>2015</v>
          </cell>
          <cell r="M2233">
            <v>0</v>
          </cell>
          <cell r="N2233">
            <v>0</v>
          </cell>
          <cell r="O2233">
            <v>32542.48</v>
          </cell>
          <cell r="P2233">
            <v>32542.48</v>
          </cell>
          <cell r="Q2233">
            <v>0</v>
          </cell>
          <cell r="R2233">
            <v>32542.48</v>
          </cell>
          <cell r="S2233">
            <v>0</v>
          </cell>
          <cell r="T2233" t="str">
            <v>2018- -14BA001-821-2315-23- -EXTE</v>
          </cell>
        </row>
        <row r="2234">
          <cell r="A2234" t="str">
            <v>21</v>
          </cell>
          <cell r="B2234" t="str">
            <v>D</v>
          </cell>
          <cell r="C2234" t="str">
            <v>R</v>
          </cell>
          <cell r="D2234" t="str">
            <v>I</v>
          </cell>
          <cell r="E2234" t="str">
            <v xml:space="preserve"> </v>
          </cell>
          <cell r="F2234" t="str">
            <v>14BA002</v>
          </cell>
          <cell r="G2234" t="str">
            <v>821</v>
          </cell>
          <cell r="H2234" t="str">
            <v>2315</v>
          </cell>
          <cell r="I2234" t="str">
            <v>23</v>
          </cell>
          <cell r="J2234" t="str">
            <v xml:space="preserve"> </v>
          </cell>
          <cell r="K2234" t="str">
            <v>EXTE</v>
          </cell>
          <cell r="L2234" t="str">
            <v>2014</v>
          </cell>
          <cell r="M2234">
            <v>40000</v>
          </cell>
          <cell r="N2234">
            <v>0</v>
          </cell>
          <cell r="O2234">
            <v>0</v>
          </cell>
          <cell r="P2234">
            <v>40000</v>
          </cell>
          <cell r="Q2234">
            <v>0</v>
          </cell>
          <cell r="R2234">
            <v>3888</v>
          </cell>
          <cell r="S2234">
            <v>0</v>
          </cell>
          <cell r="T2234" t="str">
            <v>2018- -14BA002-821-2315-23- -EXTE</v>
          </cell>
        </row>
        <row r="2235">
          <cell r="A2235" t="str">
            <v>21</v>
          </cell>
          <cell r="B2235" t="str">
            <v>D</v>
          </cell>
          <cell r="C2235" t="str">
            <v>R</v>
          </cell>
          <cell r="D2235" t="str">
            <v>I</v>
          </cell>
          <cell r="E2235" t="str">
            <v xml:space="preserve"> </v>
          </cell>
          <cell r="F2235" t="str">
            <v>14BA002</v>
          </cell>
          <cell r="G2235" t="str">
            <v>821</v>
          </cell>
          <cell r="H2235" t="str">
            <v>2315</v>
          </cell>
          <cell r="I2235" t="str">
            <v>23</v>
          </cell>
          <cell r="J2235" t="str">
            <v xml:space="preserve"> </v>
          </cell>
          <cell r="K2235" t="str">
            <v>EXTE</v>
          </cell>
          <cell r="L2235" t="str">
            <v>2015</v>
          </cell>
          <cell r="M2235">
            <v>0</v>
          </cell>
          <cell r="N2235">
            <v>0</v>
          </cell>
          <cell r="O2235">
            <v>32847.72</v>
          </cell>
          <cell r="P2235">
            <v>32847.72</v>
          </cell>
          <cell r="Q2235">
            <v>0</v>
          </cell>
          <cell r="R2235">
            <v>32847.72</v>
          </cell>
          <cell r="S2235">
            <v>0</v>
          </cell>
          <cell r="T2235" t="str">
            <v>2018- -14BA002-821-2315-23- -EXTE</v>
          </cell>
        </row>
        <row r="2236">
          <cell r="A2236" t="str">
            <v>21</v>
          </cell>
          <cell r="B2236" t="str">
            <v>D</v>
          </cell>
          <cell r="C2236" t="str">
            <v>R</v>
          </cell>
          <cell r="D2236" t="str">
            <v>I</v>
          </cell>
          <cell r="E2236" t="str">
            <v xml:space="preserve"> </v>
          </cell>
          <cell r="F2236" t="str">
            <v>14BA003</v>
          </cell>
          <cell r="G2236" t="str">
            <v>821</v>
          </cell>
          <cell r="H2236" t="str">
            <v>2315</v>
          </cell>
          <cell r="I2236" t="str">
            <v>23</v>
          </cell>
          <cell r="J2236" t="str">
            <v xml:space="preserve"> </v>
          </cell>
          <cell r="K2236" t="str">
            <v>EXTE</v>
          </cell>
          <cell r="L2236" t="str">
            <v>2014</v>
          </cell>
          <cell r="M2236">
            <v>20000</v>
          </cell>
          <cell r="N2236">
            <v>0</v>
          </cell>
          <cell r="O2236">
            <v>0</v>
          </cell>
          <cell r="P2236">
            <v>20000</v>
          </cell>
          <cell r="Q2236">
            <v>0</v>
          </cell>
          <cell r="R2236">
            <v>11414.52</v>
          </cell>
          <cell r="S2236">
            <v>0</v>
          </cell>
          <cell r="T2236" t="str">
            <v>2018- -14BA003-821-2315-23- -EXTE</v>
          </cell>
        </row>
        <row r="2237">
          <cell r="A2237" t="str">
            <v>21</v>
          </cell>
          <cell r="B2237" t="str">
            <v>D</v>
          </cell>
          <cell r="C2237" t="str">
            <v>R</v>
          </cell>
          <cell r="D2237" t="str">
            <v>I</v>
          </cell>
          <cell r="E2237" t="str">
            <v xml:space="preserve"> </v>
          </cell>
          <cell r="F2237" t="str">
            <v>14BA003</v>
          </cell>
          <cell r="G2237" t="str">
            <v>821</v>
          </cell>
          <cell r="H2237" t="str">
            <v>2315</v>
          </cell>
          <cell r="I2237" t="str">
            <v>23</v>
          </cell>
          <cell r="J2237" t="str">
            <v xml:space="preserve"> </v>
          </cell>
          <cell r="K2237" t="str">
            <v>EXTE</v>
          </cell>
          <cell r="L2237" t="str">
            <v>2015</v>
          </cell>
          <cell r="M2237">
            <v>0</v>
          </cell>
          <cell r="N2237">
            <v>0</v>
          </cell>
          <cell r="O2237">
            <v>2080.92</v>
          </cell>
          <cell r="P2237">
            <v>2080.92</v>
          </cell>
          <cell r="Q2237">
            <v>0</v>
          </cell>
          <cell r="R2237">
            <v>2080.92</v>
          </cell>
          <cell r="S2237">
            <v>0</v>
          </cell>
          <cell r="T2237" t="str">
            <v>2018- -14BA003-821-2315-23- -EXTE</v>
          </cell>
        </row>
        <row r="2238">
          <cell r="A2238" t="str">
            <v>21</v>
          </cell>
          <cell r="B2238" t="str">
            <v>D</v>
          </cell>
          <cell r="C2238" t="str">
            <v>R</v>
          </cell>
          <cell r="D2238" t="str">
            <v>I</v>
          </cell>
          <cell r="E2238" t="str">
            <v xml:space="preserve"> </v>
          </cell>
          <cell r="F2238" t="str">
            <v>14BA004</v>
          </cell>
          <cell r="G2238" t="str">
            <v>821</v>
          </cell>
          <cell r="H2238" t="str">
            <v>2315</v>
          </cell>
          <cell r="I2238" t="str">
            <v>23</v>
          </cell>
          <cell r="J2238" t="str">
            <v xml:space="preserve"> </v>
          </cell>
          <cell r="K2238" t="str">
            <v>EXTE</v>
          </cell>
          <cell r="L2238" t="str">
            <v>2014</v>
          </cell>
          <cell r="M2238">
            <v>20000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 t="str">
            <v>2018- -14BA004-821-2315-23- -EXTE</v>
          </cell>
        </row>
        <row r="2239">
          <cell r="A2239" t="str">
            <v>21</v>
          </cell>
          <cell r="B2239" t="str">
            <v>D</v>
          </cell>
          <cell r="C2239" t="str">
            <v>R</v>
          </cell>
          <cell r="D2239" t="str">
            <v>I</v>
          </cell>
          <cell r="E2239" t="str">
            <v xml:space="preserve"> </v>
          </cell>
          <cell r="F2239" t="str">
            <v>14BA005</v>
          </cell>
          <cell r="G2239" t="str">
            <v>821</v>
          </cell>
          <cell r="H2239" t="str">
            <v>2315</v>
          </cell>
          <cell r="I2239" t="str">
            <v>23</v>
          </cell>
          <cell r="J2239" t="str">
            <v xml:space="preserve"> </v>
          </cell>
          <cell r="K2239" t="str">
            <v>EXTE</v>
          </cell>
          <cell r="L2239" t="str">
            <v>2014</v>
          </cell>
          <cell r="M2239">
            <v>18000</v>
          </cell>
          <cell r="N2239">
            <v>0</v>
          </cell>
          <cell r="O2239">
            <v>0</v>
          </cell>
          <cell r="P2239">
            <v>13000</v>
          </cell>
          <cell r="Q2239">
            <v>0</v>
          </cell>
          <cell r="R2239">
            <v>0</v>
          </cell>
          <cell r="S2239">
            <v>0</v>
          </cell>
          <cell r="T2239" t="str">
            <v>2018- -14BA005-821-2315-23- -EXTE</v>
          </cell>
        </row>
        <row r="2240">
          <cell r="A2240" t="str">
            <v>21</v>
          </cell>
          <cell r="B2240" t="str">
            <v>D</v>
          </cell>
          <cell r="C2240" t="str">
            <v>R</v>
          </cell>
          <cell r="D2240" t="str">
            <v>I</v>
          </cell>
          <cell r="E2240" t="str">
            <v xml:space="preserve"> </v>
          </cell>
          <cell r="F2240" t="str">
            <v>14BA005</v>
          </cell>
          <cell r="G2240" t="str">
            <v>821</v>
          </cell>
          <cell r="H2240" t="str">
            <v>2315</v>
          </cell>
          <cell r="I2240" t="str">
            <v>23</v>
          </cell>
          <cell r="J2240" t="str">
            <v xml:space="preserve"> </v>
          </cell>
          <cell r="K2240" t="str">
            <v>EXTE</v>
          </cell>
          <cell r="L2240" t="str">
            <v>2015</v>
          </cell>
          <cell r="M2240">
            <v>0</v>
          </cell>
          <cell r="N2240">
            <v>0</v>
          </cell>
          <cell r="O2240">
            <v>4858.8</v>
          </cell>
          <cell r="P2240">
            <v>4858.8</v>
          </cell>
          <cell r="Q2240">
            <v>0</v>
          </cell>
          <cell r="R2240">
            <v>4858.8</v>
          </cell>
          <cell r="S2240">
            <v>0</v>
          </cell>
          <cell r="T2240" t="str">
            <v>2018- -14BA005-821-2315-23- -EXTE</v>
          </cell>
        </row>
        <row r="2241">
          <cell r="A2241" t="str">
            <v>21</v>
          </cell>
          <cell r="B2241" t="str">
            <v>D</v>
          </cell>
          <cell r="C2241" t="str">
            <v>R</v>
          </cell>
          <cell r="D2241" t="str">
            <v>I</v>
          </cell>
          <cell r="E2241" t="str">
            <v xml:space="preserve"> </v>
          </cell>
          <cell r="F2241" t="str">
            <v>14BA006</v>
          </cell>
          <cell r="G2241" t="str">
            <v>821</v>
          </cell>
          <cell r="H2241" t="str">
            <v>2315</v>
          </cell>
          <cell r="I2241" t="str">
            <v>23</v>
          </cell>
          <cell r="J2241" t="str">
            <v xml:space="preserve"> </v>
          </cell>
          <cell r="K2241" t="str">
            <v>EXTE</v>
          </cell>
          <cell r="L2241" t="str">
            <v>2014</v>
          </cell>
          <cell r="M2241">
            <v>10000</v>
          </cell>
          <cell r="N2241">
            <v>0</v>
          </cell>
          <cell r="O2241">
            <v>0</v>
          </cell>
          <cell r="P2241">
            <v>10000</v>
          </cell>
          <cell r="Q2241">
            <v>0</v>
          </cell>
          <cell r="R2241">
            <v>7970.58</v>
          </cell>
          <cell r="S2241">
            <v>0</v>
          </cell>
          <cell r="T2241" t="str">
            <v>2018- -14BA006-821-2315-23- -EXTE</v>
          </cell>
        </row>
        <row r="2242">
          <cell r="A2242" t="str">
            <v>21</v>
          </cell>
          <cell r="B2242" t="str">
            <v>D</v>
          </cell>
          <cell r="C2242" t="str">
            <v>R</v>
          </cell>
          <cell r="D2242" t="str">
            <v>I</v>
          </cell>
          <cell r="E2242" t="str">
            <v xml:space="preserve"> </v>
          </cell>
          <cell r="F2242" t="str">
            <v>14BA006</v>
          </cell>
          <cell r="G2242" t="str">
            <v>821</v>
          </cell>
          <cell r="H2242" t="str">
            <v>2315</v>
          </cell>
          <cell r="I2242" t="str">
            <v>23</v>
          </cell>
          <cell r="J2242" t="str">
            <v xml:space="preserve"> </v>
          </cell>
          <cell r="K2242" t="str">
            <v>EXTE</v>
          </cell>
          <cell r="L2242" t="str">
            <v>2015</v>
          </cell>
          <cell r="M2242">
            <v>0</v>
          </cell>
          <cell r="N2242">
            <v>0</v>
          </cell>
          <cell r="O2242">
            <v>7986</v>
          </cell>
          <cell r="P2242">
            <v>7986</v>
          </cell>
          <cell r="Q2242">
            <v>0</v>
          </cell>
          <cell r="R2242">
            <v>7986</v>
          </cell>
          <cell r="S2242">
            <v>0</v>
          </cell>
          <cell r="T2242" t="str">
            <v>2018- -14BA006-821-2315-23- -EXTE</v>
          </cell>
        </row>
        <row r="2243">
          <cell r="A2243" t="str">
            <v>21</v>
          </cell>
          <cell r="B2243" t="str">
            <v>D</v>
          </cell>
          <cell r="C2243" t="str">
            <v>R</v>
          </cell>
          <cell r="D2243" t="str">
            <v>I</v>
          </cell>
          <cell r="E2243" t="str">
            <v xml:space="preserve"> </v>
          </cell>
          <cell r="F2243" t="str">
            <v>14BA007</v>
          </cell>
          <cell r="G2243" t="str">
            <v>821</v>
          </cell>
          <cell r="H2243" t="str">
            <v>2315</v>
          </cell>
          <cell r="I2243" t="str">
            <v>23</v>
          </cell>
          <cell r="J2243" t="str">
            <v xml:space="preserve"> </v>
          </cell>
          <cell r="K2243" t="str">
            <v>EXTE</v>
          </cell>
          <cell r="L2243" t="str">
            <v>2014</v>
          </cell>
          <cell r="M2243">
            <v>18000</v>
          </cell>
          <cell r="N2243">
            <v>0</v>
          </cell>
          <cell r="O2243">
            <v>0</v>
          </cell>
          <cell r="P2243">
            <v>18000</v>
          </cell>
          <cell r="Q2243">
            <v>0</v>
          </cell>
          <cell r="R2243">
            <v>17820</v>
          </cell>
          <cell r="S2243">
            <v>0</v>
          </cell>
          <cell r="T2243" t="str">
            <v>2018- -14BA007-821-2315-23- -EXTE</v>
          </cell>
        </row>
        <row r="2244">
          <cell r="A2244" t="str">
            <v>21</v>
          </cell>
          <cell r="B2244" t="str">
            <v>D</v>
          </cell>
          <cell r="C2244" t="str">
            <v>R</v>
          </cell>
          <cell r="D2244" t="str">
            <v>I</v>
          </cell>
          <cell r="E2244" t="str">
            <v xml:space="preserve"> </v>
          </cell>
          <cell r="F2244" t="str">
            <v>14BB001</v>
          </cell>
          <cell r="G2244" t="str">
            <v>814</v>
          </cell>
          <cell r="H2244" t="str">
            <v>2315</v>
          </cell>
          <cell r="I2244" t="str">
            <v>23</v>
          </cell>
          <cell r="J2244" t="str">
            <v xml:space="preserve"> </v>
          </cell>
          <cell r="K2244" t="str">
            <v>EXTE</v>
          </cell>
          <cell r="L2244" t="str">
            <v>2014</v>
          </cell>
          <cell r="M2244">
            <v>687500</v>
          </cell>
          <cell r="N2244">
            <v>0</v>
          </cell>
          <cell r="O2244">
            <v>0</v>
          </cell>
          <cell r="P2244">
            <v>687500</v>
          </cell>
          <cell r="Q2244">
            <v>0</v>
          </cell>
          <cell r="R2244">
            <v>571727.05000000005</v>
          </cell>
          <cell r="S2244">
            <v>0</v>
          </cell>
          <cell r="T2244" t="str">
            <v>2018- -14BB001-814-2315-23- -EXTE</v>
          </cell>
        </row>
        <row r="2245">
          <cell r="A2245" t="str">
            <v>21</v>
          </cell>
          <cell r="B2245" t="str">
            <v>D</v>
          </cell>
          <cell r="C2245" t="str">
            <v>R</v>
          </cell>
          <cell r="D2245" t="str">
            <v>I</v>
          </cell>
          <cell r="E2245" t="str">
            <v xml:space="preserve"> </v>
          </cell>
          <cell r="F2245" t="str">
            <v>14BB001</v>
          </cell>
          <cell r="G2245" t="str">
            <v>814</v>
          </cell>
          <cell r="H2245" t="str">
            <v>2315</v>
          </cell>
          <cell r="I2245" t="str">
            <v>23</v>
          </cell>
          <cell r="J2245" t="str">
            <v xml:space="preserve"> </v>
          </cell>
          <cell r="K2245" t="str">
            <v>EXTE</v>
          </cell>
          <cell r="L2245" t="str">
            <v>2015</v>
          </cell>
          <cell r="M2245">
            <v>0</v>
          </cell>
          <cell r="N2245">
            <v>0</v>
          </cell>
          <cell r="O2245">
            <v>115772.95</v>
          </cell>
          <cell r="P2245">
            <v>115772.95</v>
          </cell>
          <cell r="Q2245">
            <v>0</v>
          </cell>
          <cell r="R2245">
            <v>114819.1</v>
          </cell>
          <cell r="S2245">
            <v>0</v>
          </cell>
          <cell r="T2245" t="str">
            <v>2018- -14BB001-814-2315-23- -EXTE</v>
          </cell>
        </row>
        <row r="2246">
          <cell r="A2246" t="str">
            <v>21</v>
          </cell>
          <cell r="B2246" t="str">
            <v>D</v>
          </cell>
          <cell r="C2246" t="str">
            <v>R</v>
          </cell>
          <cell r="D2246" t="str">
            <v>I</v>
          </cell>
          <cell r="E2246" t="str">
            <v xml:space="preserve"> </v>
          </cell>
          <cell r="F2246" t="str">
            <v>14BB002</v>
          </cell>
          <cell r="G2246" t="str">
            <v>814</v>
          </cell>
          <cell r="H2246" t="str">
            <v>2315</v>
          </cell>
          <cell r="I2246" t="str">
            <v>23</v>
          </cell>
          <cell r="J2246" t="str">
            <v xml:space="preserve"> </v>
          </cell>
          <cell r="K2246" t="str">
            <v>EXTE</v>
          </cell>
          <cell r="L2246" t="str">
            <v>2014</v>
          </cell>
          <cell r="M2246">
            <v>20000</v>
          </cell>
          <cell r="N2246">
            <v>15000</v>
          </cell>
          <cell r="O2246">
            <v>0</v>
          </cell>
          <cell r="P2246">
            <v>35000</v>
          </cell>
          <cell r="Q2246">
            <v>0</v>
          </cell>
          <cell r="R2246">
            <v>4271.7</v>
          </cell>
          <cell r="S2246">
            <v>0</v>
          </cell>
          <cell r="T2246" t="str">
            <v>2018- -14BB002-814-2315-23- -EXTE</v>
          </cell>
        </row>
        <row r="2247">
          <cell r="A2247" t="str">
            <v>21</v>
          </cell>
          <cell r="B2247" t="str">
            <v>D</v>
          </cell>
          <cell r="C2247" t="str">
            <v>R</v>
          </cell>
          <cell r="D2247" t="str">
            <v>I</v>
          </cell>
          <cell r="E2247" t="str">
            <v xml:space="preserve"> </v>
          </cell>
          <cell r="F2247" t="str">
            <v>14BB002</v>
          </cell>
          <cell r="G2247" t="str">
            <v>814</v>
          </cell>
          <cell r="H2247" t="str">
            <v>2315</v>
          </cell>
          <cell r="I2247" t="str">
            <v>23</v>
          </cell>
          <cell r="J2247" t="str">
            <v xml:space="preserve"> </v>
          </cell>
          <cell r="K2247" t="str">
            <v>EXTE</v>
          </cell>
          <cell r="L2247" t="str">
            <v>2015</v>
          </cell>
          <cell r="M2247">
            <v>0</v>
          </cell>
          <cell r="N2247">
            <v>0</v>
          </cell>
          <cell r="O2247">
            <v>14636.4</v>
          </cell>
          <cell r="P2247">
            <v>14636.4</v>
          </cell>
          <cell r="Q2247">
            <v>0</v>
          </cell>
          <cell r="R2247">
            <v>14636.4</v>
          </cell>
          <cell r="S2247">
            <v>0</v>
          </cell>
          <cell r="T2247" t="str">
            <v>2018- -14BB002-814-2315-23- -EXTE</v>
          </cell>
        </row>
        <row r="2248">
          <cell r="A2248" t="str">
            <v>21</v>
          </cell>
          <cell r="B2248" t="str">
            <v>D</v>
          </cell>
          <cell r="C2248" t="str">
            <v>R</v>
          </cell>
          <cell r="D2248" t="str">
            <v>I</v>
          </cell>
          <cell r="E2248" t="str">
            <v xml:space="preserve"> </v>
          </cell>
          <cell r="F2248" t="str">
            <v>14BB003</v>
          </cell>
          <cell r="G2248" t="str">
            <v>814</v>
          </cell>
          <cell r="H2248" t="str">
            <v>2315</v>
          </cell>
          <cell r="I2248" t="str">
            <v>23</v>
          </cell>
          <cell r="J2248" t="str">
            <v xml:space="preserve"> </v>
          </cell>
          <cell r="K2248" t="str">
            <v>EXTE</v>
          </cell>
          <cell r="L2248" t="str">
            <v>2014</v>
          </cell>
          <cell r="M2248">
            <v>20000</v>
          </cell>
          <cell r="N2248">
            <v>0</v>
          </cell>
          <cell r="O2248">
            <v>0</v>
          </cell>
          <cell r="P2248">
            <v>20000</v>
          </cell>
          <cell r="Q2248">
            <v>0</v>
          </cell>
          <cell r="R2248">
            <v>1171.97</v>
          </cell>
          <cell r="S2248">
            <v>0</v>
          </cell>
          <cell r="T2248" t="str">
            <v>2018- -14BB003-814-2315-23- -EXTE</v>
          </cell>
        </row>
        <row r="2249">
          <cell r="A2249" t="str">
            <v>21</v>
          </cell>
          <cell r="B2249" t="str">
            <v>D</v>
          </cell>
          <cell r="C2249" t="str">
            <v>R</v>
          </cell>
          <cell r="D2249" t="str">
            <v>I</v>
          </cell>
          <cell r="E2249" t="str">
            <v xml:space="preserve"> </v>
          </cell>
          <cell r="F2249" t="str">
            <v>14BB003</v>
          </cell>
          <cell r="G2249" t="str">
            <v>814</v>
          </cell>
          <cell r="H2249" t="str">
            <v>2315</v>
          </cell>
          <cell r="I2249" t="str">
            <v>23</v>
          </cell>
          <cell r="J2249" t="str">
            <v xml:space="preserve"> </v>
          </cell>
          <cell r="K2249" t="str">
            <v>EXTE</v>
          </cell>
          <cell r="L2249" t="str">
            <v>2015</v>
          </cell>
          <cell r="M2249">
            <v>0</v>
          </cell>
          <cell r="N2249">
            <v>0</v>
          </cell>
          <cell r="O2249">
            <v>18828.03</v>
          </cell>
          <cell r="P2249">
            <v>18828.03</v>
          </cell>
          <cell r="Q2249">
            <v>0</v>
          </cell>
          <cell r="R2249">
            <v>1383.38</v>
          </cell>
          <cell r="S2249">
            <v>0</v>
          </cell>
          <cell r="T2249" t="str">
            <v>2018- -14BB003-814-2315-23- -EXTE</v>
          </cell>
        </row>
        <row r="2250">
          <cell r="A2250" t="str">
            <v>21</v>
          </cell>
          <cell r="B2250" t="str">
            <v>D</v>
          </cell>
          <cell r="C2250" t="str">
            <v>R</v>
          </cell>
          <cell r="D2250" t="str">
            <v>I</v>
          </cell>
          <cell r="E2250" t="str">
            <v xml:space="preserve"> </v>
          </cell>
          <cell r="F2250" t="str">
            <v>14BB009</v>
          </cell>
          <cell r="G2250" t="str">
            <v>814</v>
          </cell>
          <cell r="H2250" t="str">
            <v>2315</v>
          </cell>
          <cell r="I2250" t="str">
            <v>23</v>
          </cell>
          <cell r="J2250" t="str">
            <v xml:space="preserve"> </v>
          </cell>
          <cell r="K2250" t="str">
            <v>EXTE</v>
          </cell>
          <cell r="L2250" t="str">
            <v>2014</v>
          </cell>
          <cell r="M2250">
            <v>50000</v>
          </cell>
          <cell r="N2250">
            <v>0</v>
          </cell>
          <cell r="O2250">
            <v>0</v>
          </cell>
          <cell r="P2250">
            <v>21000</v>
          </cell>
          <cell r="Q2250">
            <v>0</v>
          </cell>
          <cell r="R2250">
            <v>0</v>
          </cell>
          <cell r="S2250">
            <v>0</v>
          </cell>
          <cell r="T2250" t="str">
            <v>2018- -14BB009-814-2315-23- -EXTE</v>
          </cell>
        </row>
        <row r="2251">
          <cell r="A2251" t="str">
            <v>21</v>
          </cell>
          <cell r="B2251" t="str">
            <v>D</v>
          </cell>
          <cell r="C2251" t="str">
            <v>R</v>
          </cell>
          <cell r="D2251" t="str">
            <v>I</v>
          </cell>
          <cell r="E2251" t="str">
            <v xml:space="preserve"> </v>
          </cell>
          <cell r="F2251" t="str">
            <v>14BB009</v>
          </cell>
          <cell r="G2251" t="str">
            <v>814</v>
          </cell>
          <cell r="H2251" t="str">
            <v>2315</v>
          </cell>
          <cell r="I2251" t="str">
            <v>23</v>
          </cell>
          <cell r="J2251" t="str">
            <v xml:space="preserve"> </v>
          </cell>
          <cell r="K2251" t="str">
            <v>EXTE</v>
          </cell>
          <cell r="L2251" t="str">
            <v>2015</v>
          </cell>
          <cell r="M2251">
            <v>0</v>
          </cell>
          <cell r="N2251">
            <v>0</v>
          </cell>
          <cell r="O2251">
            <v>20968.599999999999</v>
          </cell>
          <cell r="P2251">
            <v>20968.599999999999</v>
          </cell>
          <cell r="Q2251">
            <v>0</v>
          </cell>
          <cell r="R2251">
            <v>0</v>
          </cell>
          <cell r="S2251">
            <v>0</v>
          </cell>
          <cell r="T2251" t="str">
            <v>2018- -14BB009-814-2315-23- -EXTE</v>
          </cell>
        </row>
        <row r="2252">
          <cell r="A2252" t="str">
            <v>21</v>
          </cell>
          <cell r="B2252" t="str">
            <v>D</v>
          </cell>
          <cell r="C2252" t="str">
            <v>R</v>
          </cell>
          <cell r="D2252" t="str">
            <v>I</v>
          </cell>
          <cell r="E2252" t="str">
            <v xml:space="preserve"> </v>
          </cell>
          <cell r="F2252" t="str">
            <v>14BB009</v>
          </cell>
          <cell r="G2252" t="str">
            <v>814</v>
          </cell>
          <cell r="H2252" t="str">
            <v>2315</v>
          </cell>
          <cell r="I2252" t="str">
            <v>23</v>
          </cell>
          <cell r="J2252" t="str">
            <v xml:space="preserve"> </v>
          </cell>
          <cell r="K2252" t="str">
            <v>EXTE</v>
          </cell>
          <cell r="L2252" t="str">
            <v>2016</v>
          </cell>
          <cell r="M2252">
            <v>0</v>
          </cell>
          <cell r="N2252">
            <v>0</v>
          </cell>
          <cell r="O2252">
            <v>20968.599999999999</v>
          </cell>
          <cell r="P2252">
            <v>20968.599999999999</v>
          </cell>
          <cell r="Q2252">
            <v>0</v>
          </cell>
          <cell r="R2252">
            <v>0</v>
          </cell>
          <cell r="S2252">
            <v>0</v>
          </cell>
          <cell r="T2252" t="str">
            <v>2018- -14BB009-814-2315-23- -EXTE</v>
          </cell>
        </row>
        <row r="2253">
          <cell r="A2253" t="str">
            <v>21</v>
          </cell>
          <cell r="B2253" t="str">
            <v>D</v>
          </cell>
          <cell r="C2253" t="str">
            <v>R</v>
          </cell>
          <cell r="D2253" t="str">
            <v>I</v>
          </cell>
          <cell r="E2253" t="str">
            <v xml:space="preserve"> </v>
          </cell>
          <cell r="F2253" t="str">
            <v>14BB009</v>
          </cell>
          <cell r="G2253" t="str">
            <v>814</v>
          </cell>
          <cell r="H2253" t="str">
            <v>2315</v>
          </cell>
          <cell r="I2253" t="str">
            <v>23</v>
          </cell>
          <cell r="J2253" t="str">
            <v xml:space="preserve"> </v>
          </cell>
          <cell r="K2253" t="str">
            <v>EXTE</v>
          </cell>
          <cell r="L2253" t="str">
            <v>2017</v>
          </cell>
          <cell r="M2253">
            <v>0</v>
          </cell>
          <cell r="N2253">
            <v>0</v>
          </cell>
          <cell r="O2253">
            <v>20968.599999999999</v>
          </cell>
          <cell r="P2253">
            <v>20968.599999999999</v>
          </cell>
          <cell r="Q2253">
            <v>0</v>
          </cell>
          <cell r="R2253">
            <v>0</v>
          </cell>
          <cell r="S2253">
            <v>0</v>
          </cell>
          <cell r="T2253" t="str">
            <v>2018- -14BB009-814-2315-23- -EXTE</v>
          </cell>
        </row>
        <row r="2254">
          <cell r="A2254" t="str">
            <v>21</v>
          </cell>
          <cell r="B2254" t="str">
            <v>D</v>
          </cell>
          <cell r="C2254" t="str">
            <v>R</v>
          </cell>
          <cell r="D2254" t="str">
            <v>I</v>
          </cell>
          <cell r="E2254" t="str">
            <v xml:space="preserve"> </v>
          </cell>
          <cell r="F2254" t="str">
            <v>14BE001</v>
          </cell>
          <cell r="G2254" t="str">
            <v>823</v>
          </cell>
          <cell r="H2254" t="str">
            <v>2318</v>
          </cell>
          <cell r="I2254" t="str">
            <v>23</v>
          </cell>
          <cell r="J2254" t="str">
            <v xml:space="preserve"> </v>
          </cell>
          <cell r="K2254" t="str">
            <v>EV</v>
          </cell>
          <cell r="L2254" t="str">
            <v>2014</v>
          </cell>
          <cell r="M2254">
            <v>20000</v>
          </cell>
          <cell r="N2254">
            <v>0</v>
          </cell>
          <cell r="O2254">
            <v>0</v>
          </cell>
          <cell r="P2254">
            <v>20000</v>
          </cell>
          <cell r="Q2254">
            <v>0</v>
          </cell>
          <cell r="R2254">
            <v>13372.2</v>
          </cell>
          <cell r="S2254">
            <v>0</v>
          </cell>
          <cell r="T2254" t="str">
            <v>2018- -14BE001-823-2318-23- -EV</v>
          </cell>
        </row>
        <row r="2255">
          <cell r="A2255" t="str">
            <v>21</v>
          </cell>
          <cell r="B2255" t="str">
            <v>D</v>
          </cell>
          <cell r="C2255" t="str">
            <v>R</v>
          </cell>
          <cell r="D2255" t="str">
            <v>I</v>
          </cell>
          <cell r="E2255" t="str">
            <v xml:space="preserve"> </v>
          </cell>
          <cell r="F2255" t="str">
            <v>14BE001</v>
          </cell>
          <cell r="G2255" t="str">
            <v>823</v>
          </cell>
          <cell r="H2255" t="str">
            <v>2318</v>
          </cell>
          <cell r="I2255" t="str">
            <v>23</v>
          </cell>
          <cell r="J2255" t="str">
            <v xml:space="preserve"> </v>
          </cell>
          <cell r="K2255" t="str">
            <v>EV</v>
          </cell>
          <cell r="L2255" t="str">
            <v>2015</v>
          </cell>
          <cell r="M2255">
            <v>0</v>
          </cell>
          <cell r="N2255">
            <v>0</v>
          </cell>
          <cell r="O2255">
            <v>570</v>
          </cell>
          <cell r="P2255">
            <v>570</v>
          </cell>
          <cell r="Q2255">
            <v>0</v>
          </cell>
          <cell r="R2255">
            <v>570</v>
          </cell>
          <cell r="S2255">
            <v>0</v>
          </cell>
          <cell r="T2255" t="str">
            <v>2018- -14BE001-823-2318-23- -EV</v>
          </cell>
        </row>
        <row r="2256">
          <cell r="A2256" t="str">
            <v>21</v>
          </cell>
          <cell r="B2256" t="str">
            <v>D</v>
          </cell>
          <cell r="C2256" t="str">
            <v>R</v>
          </cell>
          <cell r="D2256" t="str">
            <v>I</v>
          </cell>
          <cell r="E2256" t="str">
            <v xml:space="preserve"> </v>
          </cell>
          <cell r="F2256" t="str">
            <v>14BE003</v>
          </cell>
          <cell r="G2256" t="str">
            <v>823</v>
          </cell>
          <cell r="H2256" t="str">
            <v>2318</v>
          </cell>
          <cell r="I2256" t="str">
            <v>23</v>
          </cell>
          <cell r="J2256" t="str">
            <v xml:space="preserve"> </v>
          </cell>
          <cell r="K2256" t="str">
            <v>EV</v>
          </cell>
          <cell r="L2256" t="str">
            <v>2014</v>
          </cell>
          <cell r="M2256">
            <v>35000</v>
          </cell>
          <cell r="N2256">
            <v>0</v>
          </cell>
          <cell r="O2256">
            <v>0</v>
          </cell>
          <cell r="P2256">
            <v>35000</v>
          </cell>
          <cell r="Q2256">
            <v>0</v>
          </cell>
          <cell r="R2256">
            <v>13359.28</v>
          </cell>
          <cell r="S2256">
            <v>0</v>
          </cell>
          <cell r="T2256" t="str">
            <v>2018- -14BE003-823-2318-23- -EV</v>
          </cell>
        </row>
        <row r="2257">
          <cell r="A2257" t="str">
            <v>21</v>
          </cell>
          <cell r="B2257" t="str">
            <v>D</v>
          </cell>
          <cell r="C2257" t="str">
            <v>R</v>
          </cell>
          <cell r="D2257" t="str">
            <v>I</v>
          </cell>
          <cell r="E2257" t="str">
            <v xml:space="preserve"> </v>
          </cell>
          <cell r="F2257" t="str">
            <v>14BE003</v>
          </cell>
          <cell r="G2257" t="str">
            <v>823</v>
          </cell>
          <cell r="H2257" t="str">
            <v>2318</v>
          </cell>
          <cell r="I2257" t="str">
            <v>23</v>
          </cell>
          <cell r="J2257" t="str">
            <v xml:space="preserve"> </v>
          </cell>
          <cell r="K2257" t="str">
            <v>EV</v>
          </cell>
          <cell r="L2257" t="str">
            <v>2015</v>
          </cell>
          <cell r="M2257">
            <v>0</v>
          </cell>
          <cell r="N2257">
            <v>0</v>
          </cell>
          <cell r="O2257">
            <v>21213.279999999999</v>
          </cell>
          <cell r="P2257">
            <v>21213.279999999999</v>
          </cell>
          <cell r="Q2257">
            <v>0</v>
          </cell>
          <cell r="R2257">
            <v>16443.68</v>
          </cell>
          <cell r="S2257">
            <v>0</v>
          </cell>
          <cell r="T2257" t="str">
            <v>2018- -14BE003-823-2318-23- -EV</v>
          </cell>
        </row>
        <row r="2258">
          <cell r="A2258" t="str">
            <v>21</v>
          </cell>
          <cell r="B2258" t="str">
            <v>D</v>
          </cell>
          <cell r="C2258" t="str">
            <v>R</v>
          </cell>
          <cell r="D2258" t="str">
            <v>I</v>
          </cell>
          <cell r="E2258" t="str">
            <v xml:space="preserve"> </v>
          </cell>
          <cell r="F2258" t="str">
            <v>14BE004</v>
          </cell>
          <cell r="G2258" t="str">
            <v>823</v>
          </cell>
          <cell r="H2258" t="str">
            <v>2318</v>
          </cell>
          <cell r="I2258" t="str">
            <v>23</v>
          </cell>
          <cell r="J2258" t="str">
            <v xml:space="preserve"> </v>
          </cell>
          <cell r="K2258" t="str">
            <v>EXTE</v>
          </cell>
          <cell r="L2258" t="str">
            <v>2014</v>
          </cell>
          <cell r="M2258">
            <v>60000</v>
          </cell>
          <cell r="N2258">
            <v>0</v>
          </cell>
          <cell r="O2258">
            <v>0</v>
          </cell>
          <cell r="P2258">
            <v>60000</v>
          </cell>
          <cell r="Q2258">
            <v>0</v>
          </cell>
          <cell r="R2258">
            <v>59664.36</v>
          </cell>
          <cell r="S2258">
            <v>0</v>
          </cell>
          <cell r="T2258" t="str">
            <v>2018- -14BE004-823-2318-23- -EXTE</v>
          </cell>
        </row>
        <row r="2259">
          <cell r="A2259" t="str">
            <v>21</v>
          </cell>
          <cell r="B2259" t="str">
            <v>D</v>
          </cell>
          <cell r="C2259" t="str">
            <v>R</v>
          </cell>
          <cell r="D2259" t="str">
            <v>I</v>
          </cell>
          <cell r="E2259" t="str">
            <v xml:space="preserve"> </v>
          </cell>
          <cell r="F2259" t="str">
            <v>14BE004</v>
          </cell>
          <cell r="G2259" t="str">
            <v>823</v>
          </cell>
          <cell r="H2259" t="str">
            <v>2318</v>
          </cell>
          <cell r="I2259" t="str">
            <v>23</v>
          </cell>
          <cell r="J2259" t="str">
            <v xml:space="preserve"> </v>
          </cell>
          <cell r="K2259" t="str">
            <v>EXTE</v>
          </cell>
          <cell r="L2259" t="str">
            <v>2015</v>
          </cell>
          <cell r="M2259">
            <v>0</v>
          </cell>
          <cell r="N2259">
            <v>0</v>
          </cell>
          <cell r="O2259">
            <v>7292.2</v>
          </cell>
          <cell r="P2259">
            <v>7292.2</v>
          </cell>
          <cell r="Q2259">
            <v>0</v>
          </cell>
          <cell r="R2259">
            <v>7292.2</v>
          </cell>
          <cell r="S2259">
            <v>0</v>
          </cell>
          <cell r="T2259" t="str">
            <v>2018- -14BE004-823-2318-23- -EXTE</v>
          </cell>
        </row>
        <row r="2260">
          <cell r="A2260" t="str">
            <v>21</v>
          </cell>
          <cell r="B2260" t="str">
            <v>D</v>
          </cell>
          <cell r="C2260" t="str">
            <v>R</v>
          </cell>
          <cell r="D2260" t="str">
            <v>I</v>
          </cell>
          <cell r="E2260" t="str">
            <v xml:space="preserve"> </v>
          </cell>
          <cell r="F2260" t="str">
            <v>14BH001</v>
          </cell>
          <cell r="G2260" t="str">
            <v>821</v>
          </cell>
          <cell r="H2260" t="str">
            <v>2318</v>
          </cell>
          <cell r="I2260" t="str">
            <v>23</v>
          </cell>
          <cell r="J2260" t="str">
            <v xml:space="preserve"> </v>
          </cell>
          <cell r="K2260" t="str">
            <v>EXTE</v>
          </cell>
          <cell r="L2260" t="str">
            <v>2014</v>
          </cell>
          <cell r="M2260">
            <v>50000</v>
          </cell>
          <cell r="N2260">
            <v>0</v>
          </cell>
          <cell r="O2260">
            <v>0</v>
          </cell>
          <cell r="P2260">
            <v>60000</v>
          </cell>
          <cell r="Q2260">
            <v>0</v>
          </cell>
          <cell r="R2260">
            <v>49543.199999999997</v>
          </cell>
          <cell r="S2260">
            <v>0</v>
          </cell>
          <cell r="T2260" t="str">
            <v>2018- -14BH001-821-2318-23- -EXTE</v>
          </cell>
        </row>
        <row r="2261">
          <cell r="A2261" t="str">
            <v>21</v>
          </cell>
          <cell r="B2261" t="str">
            <v>D</v>
          </cell>
          <cell r="C2261" t="str">
            <v>R</v>
          </cell>
          <cell r="D2261" t="str">
            <v>I</v>
          </cell>
          <cell r="E2261" t="str">
            <v xml:space="preserve"> </v>
          </cell>
          <cell r="F2261" t="str">
            <v>14BH001</v>
          </cell>
          <cell r="G2261" t="str">
            <v>821</v>
          </cell>
          <cell r="H2261" t="str">
            <v>2318</v>
          </cell>
          <cell r="I2261" t="str">
            <v>23</v>
          </cell>
          <cell r="J2261" t="str">
            <v xml:space="preserve"> </v>
          </cell>
          <cell r="K2261" t="str">
            <v>EXTE</v>
          </cell>
          <cell r="L2261" t="str">
            <v>2015</v>
          </cell>
          <cell r="M2261">
            <v>0</v>
          </cell>
          <cell r="N2261">
            <v>0</v>
          </cell>
          <cell r="O2261">
            <v>680.4</v>
          </cell>
          <cell r="P2261">
            <v>680.4</v>
          </cell>
          <cell r="Q2261">
            <v>0</v>
          </cell>
          <cell r="R2261">
            <v>680.4</v>
          </cell>
          <cell r="S2261">
            <v>0</v>
          </cell>
          <cell r="T2261" t="str">
            <v>2018- -14BH001-821-2318-23- -EXTE</v>
          </cell>
        </row>
        <row r="2262">
          <cell r="A2262" t="str">
            <v>21</v>
          </cell>
          <cell r="B2262" t="str">
            <v>D</v>
          </cell>
          <cell r="C2262" t="str">
            <v>R</v>
          </cell>
          <cell r="D2262" t="str">
            <v>I</v>
          </cell>
          <cell r="E2262" t="str">
            <v xml:space="preserve"> </v>
          </cell>
          <cell r="F2262" t="str">
            <v>14EA001</v>
          </cell>
          <cell r="G2262" t="str">
            <v>321</v>
          </cell>
          <cell r="H2262" t="str">
            <v>2316</v>
          </cell>
          <cell r="I2262" t="str">
            <v>23</v>
          </cell>
          <cell r="J2262" t="str">
            <v xml:space="preserve"> </v>
          </cell>
          <cell r="K2262" t="str">
            <v>BIBL</v>
          </cell>
          <cell r="L2262" t="str">
            <v>2014</v>
          </cell>
          <cell r="M2262">
            <v>5500</v>
          </cell>
          <cell r="N2262">
            <v>0</v>
          </cell>
          <cell r="O2262">
            <v>0</v>
          </cell>
          <cell r="P2262">
            <v>5500</v>
          </cell>
          <cell r="Q2262">
            <v>0</v>
          </cell>
          <cell r="R2262">
            <v>2610.89</v>
          </cell>
          <cell r="S2262">
            <v>0</v>
          </cell>
          <cell r="T2262" t="str">
            <v>2018- -14EA001-321-2316-23- -BIBL</v>
          </cell>
        </row>
        <row r="2263">
          <cell r="A2263" t="str">
            <v>21</v>
          </cell>
          <cell r="B2263" t="str">
            <v>D</v>
          </cell>
          <cell r="C2263" t="str">
            <v>R</v>
          </cell>
          <cell r="D2263" t="str">
            <v>I</v>
          </cell>
          <cell r="E2263" t="str">
            <v xml:space="preserve"> </v>
          </cell>
          <cell r="F2263" t="str">
            <v>14EA001</v>
          </cell>
          <cell r="G2263" t="str">
            <v>321</v>
          </cell>
          <cell r="H2263" t="str">
            <v>2316</v>
          </cell>
          <cell r="I2263" t="str">
            <v>23</v>
          </cell>
          <cell r="J2263" t="str">
            <v xml:space="preserve"> </v>
          </cell>
          <cell r="K2263" t="str">
            <v>BIBL</v>
          </cell>
          <cell r="L2263" t="str">
            <v>2015</v>
          </cell>
          <cell r="M2263">
            <v>0</v>
          </cell>
          <cell r="N2263">
            <v>0</v>
          </cell>
          <cell r="O2263">
            <v>2604.92</v>
          </cell>
          <cell r="P2263">
            <v>2604.92</v>
          </cell>
          <cell r="Q2263">
            <v>0</v>
          </cell>
          <cell r="R2263">
            <v>2604.92</v>
          </cell>
          <cell r="S2263">
            <v>0</v>
          </cell>
          <cell r="T2263" t="str">
            <v>2018- -14EA001-321-2316-23- -BIBL</v>
          </cell>
        </row>
        <row r="2264">
          <cell r="A2264" t="str">
            <v>21</v>
          </cell>
          <cell r="B2264" t="str">
            <v>D</v>
          </cell>
          <cell r="C2264" t="str">
            <v>R</v>
          </cell>
          <cell r="D2264" t="str">
            <v>I</v>
          </cell>
          <cell r="E2264" t="str">
            <v xml:space="preserve"> </v>
          </cell>
          <cell r="F2264" t="str">
            <v>14EB001</v>
          </cell>
          <cell r="G2264" t="str">
            <v>321</v>
          </cell>
          <cell r="H2264" t="str">
            <v>2316</v>
          </cell>
          <cell r="I2264" t="str">
            <v>23</v>
          </cell>
          <cell r="J2264" t="str">
            <v xml:space="preserve"> </v>
          </cell>
          <cell r="K2264" t="str">
            <v>BIBL</v>
          </cell>
          <cell r="L2264" t="str">
            <v>2014</v>
          </cell>
          <cell r="M2264">
            <v>15000</v>
          </cell>
          <cell r="N2264">
            <v>0</v>
          </cell>
          <cell r="O2264">
            <v>0</v>
          </cell>
          <cell r="P2264">
            <v>15000</v>
          </cell>
          <cell r="Q2264">
            <v>0</v>
          </cell>
          <cell r="R2264">
            <v>14510.38</v>
          </cell>
          <cell r="S2264">
            <v>0</v>
          </cell>
          <cell r="T2264" t="str">
            <v>2018- -14EB001-321-2316-23- -BIBL</v>
          </cell>
        </row>
        <row r="2265">
          <cell r="A2265" t="str">
            <v>21</v>
          </cell>
          <cell r="B2265" t="str">
            <v>D</v>
          </cell>
          <cell r="C2265" t="str">
            <v>R</v>
          </cell>
          <cell r="D2265" t="str">
            <v>I</v>
          </cell>
          <cell r="E2265" t="str">
            <v xml:space="preserve"> </v>
          </cell>
          <cell r="F2265" t="str">
            <v>14EB001</v>
          </cell>
          <cell r="G2265" t="str">
            <v>321</v>
          </cell>
          <cell r="H2265" t="str">
            <v>2316</v>
          </cell>
          <cell r="I2265" t="str">
            <v>23</v>
          </cell>
          <cell r="J2265" t="str">
            <v xml:space="preserve"> </v>
          </cell>
          <cell r="K2265" t="str">
            <v>BIBL</v>
          </cell>
          <cell r="L2265" t="str">
            <v>2015</v>
          </cell>
          <cell r="M2265">
            <v>0</v>
          </cell>
          <cell r="N2265">
            <v>0</v>
          </cell>
          <cell r="O2265">
            <v>432.24</v>
          </cell>
          <cell r="P2265">
            <v>432.24</v>
          </cell>
          <cell r="Q2265">
            <v>0</v>
          </cell>
          <cell r="R2265">
            <v>432.24</v>
          </cell>
          <cell r="S2265">
            <v>0</v>
          </cell>
          <cell r="T2265" t="str">
            <v>2018- -14EB001-321-2316-23- -BIBL</v>
          </cell>
        </row>
        <row r="2266">
          <cell r="A2266" t="str">
            <v>21</v>
          </cell>
          <cell r="B2266" t="str">
            <v>D</v>
          </cell>
          <cell r="C2266" t="str">
            <v>R</v>
          </cell>
          <cell r="D2266" t="str">
            <v>I</v>
          </cell>
          <cell r="E2266" t="str">
            <v xml:space="preserve"> </v>
          </cell>
          <cell r="F2266" t="str">
            <v>14ED001</v>
          </cell>
          <cell r="G2266" t="str">
            <v>322</v>
          </cell>
          <cell r="H2266" t="str">
            <v>2316</v>
          </cell>
          <cell r="I2266" t="str">
            <v>23</v>
          </cell>
          <cell r="J2266" t="str">
            <v xml:space="preserve"> </v>
          </cell>
          <cell r="K2266" t="str">
            <v>MBA</v>
          </cell>
          <cell r="L2266" t="str">
            <v>2014</v>
          </cell>
          <cell r="M2266">
            <v>32500</v>
          </cell>
          <cell r="N2266">
            <v>-4060</v>
          </cell>
          <cell r="O2266">
            <v>0</v>
          </cell>
          <cell r="P2266">
            <v>29354</v>
          </cell>
          <cell r="Q2266">
            <v>0</v>
          </cell>
          <cell r="R2266">
            <v>29353.46</v>
          </cell>
          <cell r="S2266">
            <v>0</v>
          </cell>
          <cell r="T2266" t="str">
            <v>2018- -14ED001-322-2316-23- -MBA</v>
          </cell>
        </row>
        <row r="2267">
          <cell r="A2267" t="str">
            <v>21</v>
          </cell>
          <cell r="B2267" t="str">
            <v>D</v>
          </cell>
          <cell r="C2267" t="str">
            <v>R</v>
          </cell>
          <cell r="D2267" t="str">
            <v>I</v>
          </cell>
          <cell r="E2267" t="str">
            <v xml:space="preserve"> </v>
          </cell>
          <cell r="F2267" t="str">
            <v>14ED002</v>
          </cell>
          <cell r="G2267" t="str">
            <v>322</v>
          </cell>
          <cell r="H2267" t="str">
            <v>2316</v>
          </cell>
          <cell r="I2267" t="str">
            <v>23</v>
          </cell>
          <cell r="J2267" t="str">
            <v xml:space="preserve"> </v>
          </cell>
          <cell r="K2267" t="str">
            <v>MBA</v>
          </cell>
          <cell r="L2267" t="str">
            <v>2014</v>
          </cell>
          <cell r="M2267">
            <v>20000</v>
          </cell>
          <cell r="N2267">
            <v>-20000</v>
          </cell>
          <cell r="O2267">
            <v>0</v>
          </cell>
          <cell r="P2267">
            <v>33000</v>
          </cell>
          <cell r="Q2267">
            <v>0</v>
          </cell>
          <cell r="R2267">
            <v>0</v>
          </cell>
          <cell r="S2267">
            <v>0</v>
          </cell>
          <cell r="T2267" t="str">
            <v>2018- -14ED002-322-2316-23- -MBA</v>
          </cell>
        </row>
        <row r="2268">
          <cell r="A2268" t="str">
            <v>21</v>
          </cell>
          <cell r="B2268" t="str">
            <v>D</v>
          </cell>
          <cell r="C2268" t="str">
            <v>R</v>
          </cell>
          <cell r="D2268" t="str">
            <v>I</v>
          </cell>
          <cell r="E2268" t="str">
            <v xml:space="preserve"> </v>
          </cell>
          <cell r="F2268" t="str">
            <v>14EL001</v>
          </cell>
          <cell r="G2268" t="str">
            <v>020</v>
          </cell>
          <cell r="H2268" t="str">
            <v>2316</v>
          </cell>
          <cell r="I2268" t="str">
            <v>23</v>
          </cell>
          <cell r="J2268" t="str">
            <v xml:space="preserve"> </v>
          </cell>
          <cell r="K2268" t="str">
            <v>FORA</v>
          </cell>
          <cell r="L2268" t="str">
            <v>2014</v>
          </cell>
          <cell r="M2268">
            <v>3000</v>
          </cell>
          <cell r="N2268">
            <v>0</v>
          </cell>
          <cell r="O2268">
            <v>0</v>
          </cell>
          <cell r="P2268">
            <v>3000</v>
          </cell>
          <cell r="Q2268">
            <v>0</v>
          </cell>
          <cell r="R2268">
            <v>0</v>
          </cell>
          <cell r="S2268">
            <v>0</v>
          </cell>
          <cell r="T2268" t="str">
            <v>2018- -14EL001-020-2316-23- -FORA</v>
          </cell>
        </row>
        <row r="2269">
          <cell r="A2269" t="str">
            <v>21</v>
          </cell>
          <cell r="B2269" t="str">
            <v>D</v>
          </cell>
          <cell r="C2269" t="str">
            <v>R</v>
          </cell>
          <cell r="D2269" t="str">
            <v>I</v>
          </cell>
          <cell r="E2269" t="str">
            <v xml:space="preserve"> </v>
          </cell>
          <cell r="F2269" t="str">
            <v>14EL001</v>
          </cell>
          <cell r="G2269" t="str">
            <v>020</v>
          </cell>
          <cell r="H2269" t="str">
            <v>2316</v>
          </cell>
          <cell r="I2269" t="str">
            <v>23</v>
          </cell>
          <cell r="J2269" t="str">
            <v xml:space="preserve"> </v>
          </cell>
          <cell r="K2269" t="str">
            <v>FORA</v>
          </cell>
          <cell r="L2269" t="str">
            <v>2015</v>
          </cell>
          <cell r="M2269">
            <v>0</v>
          </cell>
          <cell r="N2269">
            <v>0</v>
          </cell>
          <cell r="O2269">
            <v>900</v>
          </cell>
          <cell r="P2269">
            <v>900</v>
          </cell>
          <cell r="Q2269">
            <v>0</v>
          </cell>
          <cell r="R2269">
            <v>900</v>
          </cell>
          <cell r="S2269">
            <v>0</v>
          </cell>
          <cell r="T2269" t="str">
            <v>2018- -14EL001-020-2316-23- -FORA</v>
          </cell>
        </row>
        <row r="2270">
          <cell r="A2270" t="str">
            <v>21</v>
          </cell>
          <cell r="B2270" t="str">
            <v>D</v>
          </cell>
          <cell r="C2270" t="str">
            <v>R</v>
          </cell>
          <cell r="D2270" t="str">
            <v>I</v>
          </cell>
          <cell r="E2270" t="str">
            <v xml:space="preserve"> </v>
          </cell>
          <cell r="F2270" t="str">
            <v>14FA001</v>
          </cell>
          <cell r="G2270" t="str">
            <v>020</v>
          </cell>
          <cell r="H2270" t="str">
            <v>2315</v>
          </cell>
          <cell r="I2270" t="str">
            <v>23</v>
          </cell>
          <cell r="J2270" t="str">
            <v xml:space="preserve"> </v>
          </cell>
          <cell r="K2270" t="str">
            <v>DSI</v>
          </cell>
          <cell r="L2270" t="str">
            <v>2014</v>
          </cell>
          <cell r="M2270">
            <v>20000</v>
          </cell>
          <cell r="N2270">
            <v>0</v>
          </cell>
          <cell r="O2270">
            <v>0</v>
          </cell>
          <cell r="P2270">
            <v>14481.2</v>
          </cell>
          <cell r="Q2270">
            <v>0</v>
          </cell>
          <cell r="R2270">
            <v>11031</v>
          </cell>
          <cell r="S2270">
            <v>0</v>
          </cell>
          <cell r="T2270" t="str">
            <v>2018- -14FA001-020-2315-23- -DSI</v>
          </cell>
        </row>
        <row r="2271">
          <cell r="A2271" t="str">
            <v>21</v>
          </cell>
          <cell r="B2271" t="str">
            <v>D</v>
          </cell>
          <cell r="C2271" t="str">
            <v>R</v>
          </cell>
          <cell r="D2271" t="str">
            <v>I</v>
          </cell>
          <cell r="E2271" t="str">
            <v xml:space="preserve"> </v>
          </cell>
          <cell r="F2271" t="str">
            <v>14VA001</v>
          </cell>
          <cell r="G2271" t="str">
            <v>822</v>
          </cell>
          <cell r="H2271" t="str">
            <v>2315</v>
          </cell>
          <cell r="I2271" t="str">
            <v>23</v>
          </cell>
          <cell r="J2271" t="str">
            <v xml:space="preserve"> </v>
          </cell>
          <cell r="K2271" t="str">
            <v>EXTE</v>
          </cell>
          <cell r="L2271" t="str">
            <v>2014</v>
          </cell>
          <cell r="M2271">
            <v>630000</v>
          </cell>
          <cell r="N2271">
            <v>-25000</v>
          </cell>
          <cell r="O2271">
            <v>0</v>
          </cell>
          <cell r="P2271">
            <v>605000</v>
          </cell>
          <cell r="Q2271">
            <v>0</v>
          </cell>
          <cell r="R2271">
            <v>500081</v>
          </cell>
          <cell r="S2271">
            <v>0</v>
          </cell>
          <cell r="T2271" t="str">
            <v>2018- -14VA001-822-2315-23- -EXTE</v>
          </cell>
        </row>
        <row r="2272">
          <cell r="A2272" t="str">
            <v>21</v>
          </cell>
          <cell r="B2272" t="str">
            <v>D</v>
          </cell>
          <cell r="C2272" t="str">
            <v>R</v>
          </cell>
          <cell r="D2272" t="str">
            <v>I</v>
          </cell>
          <cell r="E2272" t="str">
            <v xml:space="preserve"> </v>
          </cell>
          <cell r="F2272" t="str">
            <v>14VA001</v>
          </cell>
          <cell r="G2272" t="str">
            <v>822</v>
          </cell>
          <cell r="H2272" t="str">
            <v>2315</v>
          </cell>
          <cell r="I2272" t="str">
            <v>23</v>
          </cell>
          <cell r="J2272" t="str">
            <v xml:space="preserve"> </v>
          </cell>
          <cell r="K2272" t="str">
            <v>EXTE</v>
          </cell>
          <cell r="L2272" t="str">
            <v>2015</v>
          </cell>
          <cell r="M2272">
            <v>0</v>
          </cell>
          <cell r="N2272">
            <v>0</v>
          </cell>
          <cell r="O2272">
            <v>40306.28</v>
          </cell>
          <cell r="P2272">
            <v>40306.28</v>
          </cell>
          <cell r="Q2272">
            <v>0</v>
          </cell>
          <cell r="R2272">
            <v>13400.84</v>
          </cell>
          <cell r="S2272">
            <v>0</v>
          </cell>
          <cell r="T2272" t="str">
            <v>2018- -14VA001-822-2315-23- -EXTE</v>
          </cell>
        </row>
        <row r="2273">
          <cell r="A2273" t="str">
            <v>21</v>
          </cell>
          <cell r="B2273" t="str">
            <v>D</v>
          </cell>
          <cell r="C2273" t="str">
            <v>R</v>
          </cell>
          <cell r="D2273" t="str">
            <v>I</v>
          </cell>
          <cell r="E2273" t="str">
            <v xml:space="preserve"> </v>
          </cell>
          <cell r="F2273" t="str">
            <v>14VC001</v>
          </cell>
          <cell r="G2273" t="str">
            <v>324</v>
          </cell>
          <cell r="H2273" t="str">
            <v>2313</v>
          </cell>
          <cell r="I2273" t="str">
            <v>23</v>
          </cell>
          <cell r="J2273" t="str">
            <v xml:space="preserve"> </v>
          </cell>
          <cell r="K2273" t="str">
            <v>BATI</v>
          </cell>
          <cell r="L2273" t="str">
            <v>2014</v>
          </cell>
          <cell r="M2273">
            <v>100000</v>
          </cell>
          <cell r="N2273">
            <v>-100000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 t="str">
            <v>2018- -14VC001-324-2313-23- -BATI</v>
          </cell>
        </row>
        <row r="2274">
          <cell r="A2274" t="str">
            <v>21</v>
          </cell>
          <cell r="B2274" t="str">
            <v>D</v>
          </cell>
          <cell r="C2274" t="str">
            <v>R</v>
          </cell>
          <cell r="D2274" t="str">
            <v>I</v>
          </cell>
          <cell r="E2274" t="str">
            <v xml:space="preserve"> </v>
          </cell>
          <cell r="F2274" t="str">
            <v>14VD001</v>
          </cell>
          <cell r="G2274" t="str">
            <v>324</v>
          </cell>
          <cell r="H2274" t="str">
            <v>2313</v>
          </cell>
          <cell r="I2274" t="str">
            <v>23</v>
          </cell>
          <cell r="J2274" t="str">
            <v xml:space="preserve"> </v>
          </cell>
          <cell r="K2274" t="str">
            <v>BATI</v>
          </cell>
          <cell r="L2274" t="str">
            <v>2014</v>
          </cell>
          <cell r="M2274">
            <v>65000</v>
          </cell>
          <cell r="N2274">
            <v>0</v>
          </cell>
          <cell r="O2274">
            <v>0</v>
          </cell>
          <cell r="P2274">
            <v>65000</v>
          </cell>
          <cell r="Q2274">
            <v>0</v>
          </cell>
          <cell r="R2274">
            <v>8144.95</v>
          </cell>
          <cell r="S2274">
            <v>0</v>
          </cell>
          <cell r="T2274" t="str">
            <v>2018- -14VD001-324-2313-23- -BATI</v>
          </cell>
        </row>
        <row r="2275">
          <cell r="A2275" t="str">
            <v>21</v>
          </cell>
          <cell r="B2275" t="str">
            <v>D</v>
          </cell>
          <cell r="C2275" t="str">
            <v>R</v>
          </cell>
          <cell r="D2275" t="str">
            <v>I</v>
          </cell>
          <cell r="E2275" t="str">
            <v xml:space="preserve"> </v>
          </cell>
          <cell r="F2275" t="str">
            <v>14VD001</v>
          </cell>
          <cell r="G2275" t="str">
            <v>324</v>
          </cell>
          <cell r="H2275" t="str">
            <v>2313</v>
          </cell>
          <cell r="I2275" t="str">
            <v>23</v>
          </cell>
          <cell r="J2275" t="str">
            <v xml:space="preserve"> </v>
          </cell>
          <cell r="K2275" t="str">
            <v>BATI</v>
          </cell>
          <cell r="L2275" t="str">
            <v>2015</v>
          </cell>
          <cell r="M2275">
            <v>0</v>
          </cell>
          <cell r="N2275">
            <v>0</v>
          </cell>
          <cell r="O2275">
            <v>57176</v>
          </cell>
          <cell r="P2275">
            <v>57176</v>
          </cell>
          <cell r="Q2275">
            <v>0</v>
          </cell>
          <cell r="R2275">
            <v>60302.91</v>
          </cell>
          <cell r="S2275">
            <v>0</v>
          </cell>
          <cell r="T2275" t="str">
            <v>2018- -14VD001-324-2313-23- -BATI</v>
          </cell>
        </row>
        <row r="2276">
          <cell r="A2276" t="str">
            <v>21</v>
          </cell>
          <cell r="B2276" t="str">
            <v>D</v>
          </cell>
          <cell r="C2276" t="str">
            <v>R</v>
          </cell>
          <cell r="D2276" t="str">
            <v>I</v>
          </cell>
          <cell r="E2276" t="str">
            <v xml:space="preserve"> </v>
          </cell>
          <cell r="F2276" t="str">
            <v>14VD001</v>
          </cell>
          <cell r="G2276" t="str">
            <v>324</v>
          </cell>
          <cell r="H2276" t="str">
            <v>2313</v>
          </cell>
          <cell r="I2276" t="str">
            <v>23</v>
          </cell>
          <cell r="J2276" t="str">
            <v xml:space="preserve"> </v>
          </cell>
          <cell r="K2276" t="str">
            <v>BATI</v>
          </cell>
          <cell r="L2276" t="str">
            <v>2016</v>
          </cell>
          <cell r="M2276">
            <v>0</v>
          </cell>
          <cell r="N2276">
            <v>0</v>
          </cell>
          <cell r="O2276">
            <v>1087.49</v>
          </cell>
          <cell r="P2276">
            <v>1087.49</v>
          </cell>
          <cell r="Q2276">
            <v>0</v>
          </cell>
          <cell r="R2276">
            <v>703.04</v>
          </cell>
          <cell r="S2276">
            <v>0</v>
          </cell>
          <cell r="T2276" t="str">
            <v>2018- -14VD001-324-2313-23- -BATI</v>
          </cell>
        </row>
        <row r="2277">
          <cell r="A2277" t="str">
            <v>21</v>
          </cell>
          <cell r="B2277" t="str">
            <v>D</v>
          </cell>
          <cell r="C2277" t="str">
            <v>R</v>
          </cell>
          <cell r="D2277" t="str">
            <v>I</v>
          </cell>
          <cell r="E2277" t="str">
            <v xml:space="preserve"> </v>
          </cell>
          <cell r="F2277" t="str">
            <v>14VD001</v>
          </cell>
          <cell r="G2277" t="str">
            <v>324</v>
          </cell>
          <cell r="H2277" t="str">
            <v>2313</v>
          </cell>
          <cell r="I2277" t="str">
            <v>23</v>
          </cell>
          <cell r="J2277" t="str">
            <v xml:space="preserve"> </v>
          </cell>
          <cell r="K2277" t="str">
            <v>BATI</v>
          </cell>
          <cell r="L2277" t="str">
            <v>2017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417.6</v>
          </cell>
          <cell r="S2277">
            <v>0</v>
          </cell>
          <cell r="T2277" t="str">
            <v>2018- -14VD001-324-2313-23- -BATI</v>
          </cell>
        </row>
        <row r="2278">
          <cell r="A2278" t="str">
            <v>21</v>
          </cell>
          <cell r="B2278" t="str">
            <v>D</v>
          </cell>
          <cell r="C2278" t="str">
            <v>R</v>
          </cell>
          <cell r="D2278" t="str">
            <v>I</v>
          </cell>
          <cell r="E2278" t="str">
            <v xml:space="preserve"> </v>
          </cell>
          <cell r="F2278" t="str">
            <v>14VD002</v>
          </cell>
          <cell r="G2278" t="str">
            <v>324</v>
          </cell>
          <cell r="H2278" t="str">
            <v>2313</v>
          </cell>
          <cell r="I2278" t="str">
            <v>23</v>
          </cell>
          <cell r="J2278" t="str">
            <v xml:space="preserve"> </v>
          </cell>
          <cell r="K2278" t="str">
            <v>BATI</v>
          </cell>
          <cell r="L2278" t="str">
            <v>2014</v>
          </cell>
          <cell r="M2278">
            <v>100000</v>
          </cell>
          <cell r="N2278">
            <v>0</v>
          </cell>
          <cell r="O2278">
            <v>0</v>
          </cell>
          <cell r="P2278">
            <v>100000</v>
          </cell>
          <cell r="Q2278">
            <v>0</v>
          </cell>
          <cell r="R2278">
            <v>8544</v>
          </cell>
          <cell r="S2278">
            <v>0</v>
          </cell>
          <cell r="T2278" t="str">
            <v>2018- -14VD002-324-2313-23- -BATI</v>
          </cell>
        </row>
        <row r="2279">
          <cell r="A2279" t="str">
            <v>21</v>
          </cell>
          <cell r="B2279" t="str">
            <v>D</v>
          </cell>
          <cell r="C2279" t="str">
            <v>R</v>
          </cell>
          <cell r="D2279" t="str">
            <v>I</v>
          </cell>
          <cell r="E2279" t="str">
            <v xml:space="preserve"> </v>
          </cell>
          <cell r="F2279" t="str">
            <v>14VD002</v>
          </cell>
          <cell r="G2279" t="str">
            <v>324</v>
          </cell>
          <cell r="H2279" t="str">
            <v>2313</v>
          </cell>
          <cell r="I2279" t="str">
            <v>23</v>
          </cell>
          <cell r="J2279" t="str">
            <v xml:space="preserve"> </v>
          </cell>
          <cell r="K2279" t="str">
            <v>BATI</v>
          </cell>
          <cell r="L2279" t="str">
            <v>2015</v>
          </cell>
          <cell r="M2279">
            <v>0</v>
          </cell>
          <cell r="N2279">
            <v>0</v>
          </cell>
          <cell r="O2279">
            <v>43224</v>
          </cell>
          <cell r="P2279">
            <v>43224</v>
          </cell>
          <cell r="Q2279">
            <v>0</v>
          </cell>
          <cell r="R2279">
            <v>43009.120000000003</v>
          </cell>
          <cell r="S2279">
            <v>0</v>
          </cell>
          <cell r="T2279" t="str">
            <v>2018- -14VD002-324-2313-23- -BATI</v>
          </cell>
        </row>
        <row r="2280">
          <cell r="A2280" t="str">
            <v>21</v>
          </cell>
          <cell r="B2280" t="str">
            <v>D</v>
          </cell>
          <cell r="C2280" t="str">
            <v>R</v>
          </cell>
          <cell r="D2280" t="str">
            <v>I</v>
          </cell>
          <cell r="E2280" t="str">
            <v xml:space="preserve"> </v>
          </cell>
          <cell r="F2280" t="str">
            <v>14VE001</v>
          </cell>
          <cell r="G2280" t="str">
            <v>313</v>
          </cell>
          <cell r="H2280" t="str">
            <v>2313</v>
          </cell>
          <cell r="I2280" t="str">
            <v>23</v>
          </cell>
          <cell r="J2280" t="str">
            <v xml:space="preserve"> </v>
          </cell>
          <cell r="K2280" t="str">
            <v>BATI</v>
          </cell>
          <cell r="L2280" t="str">
            <v>2014</v>
          </cell>
          <cell r="M2280">
            <v>300000</v>
          </cell>
          <cell r="N2280">
            <v>150000</v>
          </cell>
          <cell r="O2280">
            <v>0</v>
          </cell>
          <cell r="P2280">
            <v>450000</v>
          </cell>
          <cell r="Q2280">
            <v>0</v>
          </cell>
          <cell r="R2280">
            <v>4414.76</v>
          </cell>
          <cell r="S2280">
            <v>0</v>
          </cell>
          <cell r="T2280" t="str">
            <v>2018- -14VE001-313-2313-23- -BATI</v>
          </cell>
        </row>
        <row r="2281">
          <cell r="A2281" t="str">
            <v>21</v>
          </cell>
          <cell r="B2281" t="str">
            <v>D</v>
          </cell>
          <cell r="C2281" t="str">
            <v>R</v>
          </cell>
          <cell r="D2281" t="str">
            <v>I</v>
          </cell>
          <cell r="E2281" t="str">
            <v xml:space="preserve"> </v>
          </cell>
          <cell r="F2281" t="str">
            <v>14VE001</v>
          </cell>
          <cell r="G2281" t="str">
            <v>313</v>
          </cell>
          <cell r="H2281" t="str">
            <v>2313</v>
          </cell>
          <cell r="I2281" t="str">
            <v>23</v>
          </cell>
          <cell r="J2281" t="str">
            <v xml:space="preserve"> </v>
          </cell>
          <cell r="K2281" t="str">
            <v>BATI</v>
          </cell>
          <cell r="L2281" t="str">
            <v>2015</v>
          </cell>
          <cell r="M2281">
            <v>0</v>
          </cell>
          <cell r="N2281">
            <v>0</v>
          </cell>
          <cell r="O2281">
            <v>111528.03</v>
          </cell>
          <cell r="P2281">
            <v>111528.03</v>
          </cell>
          <cell r="Q2281">
            <v>0</v>
          </cell>
          <cell r="R2281">
            <v>104155.61</v>
          </cell>
          <cell r="S2281">
            <v>0</v>
          </cell>
          <cell r="T2281" t="str">
            <v>2018- -14VE001-313-2313-23- -BATI</v>
          </cell>
        </row>
        <row r="2282">
          <cell r="A2282" t="str">
            <v>21</v>
          </cell>
          <cell r="B2282" t="str">
            <v>D</v>
          </cell>
          <cell r="C2282" t="str">
            <v>R</v>
          </cell>
          <cell r="D2282" t="str">
            <v>I</v>
          </cell>
          <cell r="E2282" t="str">
            <v xml:space="preserve"> </v>
          </cell>
          <cell r="F2282" t="str">
            <v>14VE001</v>
          </cell>
          <cell r="G2282" t="str">
            <v>313</v>
          </cell>
          <cell r="H2282" t="str">
            <v>2313</v>
          </cell>
          <cell r="I2282" t="str">
            <v>23</v>
          </cell>
          <cell r="J2282" t="str">
            <v xml:space="preserve"> </v>
          </cell>
          <cell r="K2282" t="str">
            <v>BATI</v>
          </cell>
          <cell r="L2282" t="str">
            <v>2016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5821.32</v>
          </cell>
          <cell r="S2282">
            <v>0</v>
          </cell>
          <cell r="T2282" t="str">
            <v>2018- -14VE001-313-2313-23- -BATI</v>
          </cell>
        </row>
        <row r="2283">
          <cell r="A2283" t="str">
            <v>21</v>
          </cell>
          <cell r="B2283" t="str">
            <v>D</v>
          </cell>
          <cell r="C2283" t="str">
            <v>R</v>
          </cell>
          <cell r="D2283" t="str">
            <v>I</v>
          </cell>
          <cell r="E2283" t="str">
            <v xml:space="preserve"> </v>
          </cell>
          <cell r="F2283" t="str">
            <v>14VE002</v>
          </cell>
          <cell r="G2283" t="str">
            <v>313</v>
          </cell>
          <cell r="H2283" t="str">
            <v>2313</v>
          </cell>
          <cell r="I2283" t="str">
            <v>23</v>
          </cell>
          <cell r="J2283" t="str">
            <v xml:space="preserve"> </v>
          </cell>
          <cell r="K2283" t="str">
            <v>BATI</v>
          </cell>
          <cell r="L2283" t="str">
            <v>2014</v>
          </cell>
          <cell r="M2283">
            <v>500000</v>
          </cell>
          <cell r="N2283">
            <v>0</v>
          </cell>
          <cell r="O2283">
            <v>0</v>
          </cell>
          <cell r="P2283">
            <v>500000</v>
          </cell>
          <cell r="Q2283">
            <v>0</v>
          </cell>
          <cell r="R2283">
            <v>16560</v>
          </cell>
          <cell r="S2283">
            <v>0</v>
          </cell>
          <cell r="T2283" t="str">
            <v>2018- -14VE002-313-2313-23- -BATI</v>
          </cell>
        </row>
        <row r="2284">
          <cell r="A2284" t="str">
            <v>21</v>
          </cell>
          <cell r="B2284" t="str">
            <v>D</v>
          </cell>
          <cell r="C2284" t="str">
            <v>R</v>
          </cell>
          <cell r="D2284" t="str">
            <v>I</v>
          </cell>
          <cell r="E2284" t="str">
            <v xml:space="preserve"> </v>
          </cell>
          <cell r="F2284" t="str">
            <v>14VE002</v>
          </cell>
          <cell r="G2284" t="str">
            <v>313</v>
          </cell>
          <cell r="H2284" t="str">
            <v>2313</v>
          </cell>
          <cell r="I2284" t="str">
            <v>23</v>
          </cell>
          <cell r="J2284" t="str">
            <v xml:space="preserve"> </v>
          </cell>
          <cell r="K2284" t="str">
            <v>BATI</v>
          </cell>
          <cell r="L2284" t="str">
            <v>2015</v>
          </cell>
          <cell r="M2284">
            <v>0</v>
          </cell>
          <cell r="N2284">
            <v>0</v>
          </cell>
          <cell r="O2284">
            <v>464012.19</v>
          </cell>
          <cell r="P2284">
            <v>464012.19</v>
          </cell>
          <cell r="Q2284">
            <v>0</v>
          </cell>
          <cell r="R2284">
            <v>0</v>
          </cell>
          <cell r="S2284">
            <v>0</v>
          </cell>
          <cell r="T2284" t="str">
            <v>2018- -14VE002-313-2313-23- -BATI</v>
          </cell>
        </row>
        <row r="2285">
          <cell r="A2285" t="str">
            <v>21</v>
          </cell>
          <cell r="B2285" t="str">
            <v>D</v>
          </cell>
          <cell r="C2285" t="str">
            <v>R</v>
          </cell>
          <cell r="D2285" t="str">
            <v>I</v>
          </cell>
          <cell r="E2285" t="str">
            <v xml:space="preserve"> </v>
          </cell>
          <cell r="F2285" t="str">
            <v>14VE002</v>
          </cell>
          <cell r="G2285" t="str">
            <v>313</v>
          </cell>
          <cell r="H2285" t="str">
            <v>2313</v>
          </cell>
          <cell r="I2285" t="str">
            <v>23</v>
          </cell>
          <cell r="J2285" t="str">
            <v xml:space="preserve"> </v>
          </cell>
          <cell r="K2285" t="str">
            <v>BATI</v>
          </cell>
          <cell r="L2285" t="str">
            <v>2016</v>
          </cell>
          <cell r="M2285">
            <v>0</v>
          </cell>
          <cell r="N2285">
            <v>43000</v>
          </cell>
          <cell r="O2285">
            <v>464012.19</v>
          </cell>
          <cell r="P2285">
            <v>507012.19</v>
          </cell>
          <cell r="Q2285">
            <v>0</v>
          </cell>
          <cell r="R2285">
            <v>344342.6</v>
          </cell>
          <cell r="S2285">
            <v>0</v>
          </cell>
          <cell r="T2285" t="str">
            <v>2018- -14VE002-313-2313-23- -BATI</v>
          </cell>
        </row>
        <row r="2286">
          <cell r="A2286" t="str">
            <v>21</v>
          </cell>
          <cell r="B2286" t="str">
            <v>D</v>
          </cell>
          <cell r="C2286" t="str">
            <v>R</v>
          </cell>
          <cell r="D2286" t="str">
            <v>I</v>
          </cell>
          <cell r="E2286" t="str">
            <v xml:space="preserve"> </v>
          </cell>
          <cell r="F2286" t="str">
            <v>14VE002</v>
          </cell>
          <cell r="G2286" t="str">
            <v>313</v>
          </cell>
          <cell r="H2286" t="str">
            <v>2313</v>
          </cell>
          <cell r="I2286" t="str">
            <v>23</v>
          </cell>
          <cell r="J2286" t="str">
            <v xml:space="preserve"> </v>
          </cell>
          <cell r="K2286" t="str">
            <v>BATI</v>
          </cell>
          <cell r="L2286" t="str">
            <v>2017</v>
          </cell>
          <cell r="M2286">
            <v>0</v>
          </cell>
          <cell r="N2286">
            <v>0</v>
          </cell>
          <cell r="O2286">
            <v>214222.01</v>
          </cell>
          <cell r="P2286">
            <v>214222.01</v>
          </cell>
          <cell r="Q2286">
            <v>0</v>
          </cell>
          <cell r="R2286">
            <v>120719.72</v>
          </cell>
          <cell r="S2286">
            <v>0</v>
          </cell>
          <cell r="T2286" t="str">
            <v>2018- -14VE002-313-2313-23- -BATI</v>
          </cell>
        </row>
        <row r="2287">
          <cell r="A2287" t="str">
            <v>21</v>
          </cell>
          <cell r="B2287" t="str">
            <v>D</v>
          </cell>
          <cell r="C2287" t="str">
            <v>R</v>
          </cell>
          <cell r="D2287" t="str">
            <v>I</v>
          </cell>
          <cell r="E2287" t="str">
            <v xml:space="preserve"> </v>
          </cell>
          <cell r="F2287" t="str">
            <v>14VE002</v>
          </cell>
          <cell r="G2287" t="str">
            <v>313</v>
          </cell>
          <cell r="H2287" t="str">
            <v>2313</v>
          </cell>
          <cell r="I2287" t="str">
            <v>23</v>
          </cell>
          <cell r="J2287" t="str">
            <v xml:space="preserve"> </v>
          </cell>
          <cell r="K2287" t="str">
            <v>BATI</v>
          </cell>
          <cell r="L2287" t="str">
            <v>2018</v>
          </cell>
          <cell r="M2287">
            <v>0</v>
          </cell>
          <cell r="N2287">
            <v>0</v>
          </cell>
          <cell r="O2287">
            <v>7343.49</v>
          </cell>
          <cell r="P2287">
            <v>7343.49</v>
          </cell>
          <cell r="Q2287">
            <v>0</v>
          </cell>
          <cell r="R2287">
            <v>0</v>
          </cell>
          <cell r="S2287">
            <v>7343.49</v>
          </cell>
          <cell r="T2287" t="str">
            <v>2018- -14VE002-313-2313-23- -BATI</v>
          </cell>
        </row>
        <row r="2288">
          <cell r="A2288" t="str">
            <v>21</v>
          </cell>
          <cell r="B2288" t="str">
            <v>D</v>
          </cell>
          <cell r="C2288" t="str">
            <v>R</v>
          </cell>
          <cell r="D2288" t="str">
            <v>I</v>
          </cell>
          <cell r="E2288" t="str">
            <v xml:space="preserve"> </v>
          </cell>
          <cell r="F2288" t="str">
            <v>14VE003</v>
          </cell>
          <cell r="G2288" t="str">
            <v>313</v>
          </cell>
          <cell r="H2288" t="str">
            <v>2313</v>
          </cell>
          <cell r="I2288" t="str">
            <v>23</v>
          </cell>
          <cell r="J2288" t="str">
            <v xml:space="preserve"> </v>
          </cell>
          <cell r="K2288" t="str">
            <v>BATI</v>
          </cell>
          <cell r="L2288" t="str">
            <v>2014</v>
          </cell>
          <cell r="M2288">
            <v>68000</v>
          </cell>
          <cell r="N2288">
            <v>0</v>
          </cell>
          <cell r="O2288">
            <v>0</v>
          </cell>
          <cell r="P2288">
            <v>68000</v>
          </cell>
          <cell r="Q2288">
            <v>0</v>
          </cell>
          <cell r="R2288">
            <v>0</v>
          </cell>
          <cell r="S2288">
            <v>0</v>
          </cell>
          <cell r="T2288" t="str">
            <v>2018- -14VE003-313-2313-23- -BATI</v>
          </cell>
        </row>
        <row r="2289">
          <cell r="A2289" t="str">
            <v>21</v>
          </cell>
          <cell r="B2289" t="str">
            <v>D</v>
          </cell>
          <cell r="C2289" t="str">
            <v>R</v>
          </cell>
          <cell r="D2289" t="str">
            <v>I</v>
          </cell>
          <cell r="E2289" t="str">
            <v xml:space="preserve"> </v>
          </cell>
          <cell r="F2289" t="str">
            <v>14VE003</v>
          </cell>
          <cell r="G2289" t="str">
            <v>313</v>
          </cell>
          <cell r="H2289" t="str">
            <v>2313</v>
          </cell>
          <cell r="I2289" t="str">
            <v>23</v>
          </cell>
          <cell r="J2289" t="str">
            <v xml:space="preserve"> </v>
          </cell>
          <cell r="K2289" t="str">
            <v>BATI</v>
          </cell>
          <cell r="L2289" t="str">
            <v>2015</v>
          </cell>
          <cell r="M2289">
            <v>0</v>
          </cell>
          <cell r="N2289">
            <v>0</v>
          </cell>
          <cell r="O2289">
            <v>67923.600000000006</v>
          </cell>
          <cell r="P2289">
            <v>67923.600000000006</v>
          </cell>
          <cell r="Q2289">
            <v>0</v>
          </cell>
          <cell r="R2289">
            <v>24459.599999999999</v>
          </cell>
          <cell r="S2289">
            <v>0</v>
          </cell>
          <cell r="T2289" t="str">
            <v>2018- -14VE003-313-2313-23- -BATI</v>
          </cell>
        </row>
        <row r="2290">
          <cell r="A2290" t="str">
            <v>21</v>
          </cell>
          <cell r="B2290" t="str">
            <v>D</v>
          </cell>
          <cell r="C2290" t="str">
            <v>R</v>
          </cell>
          <cell r="D2290" t="str">
            <v>I</v>
          </cell>
          <cell r="E2290" t="str">
            <v xml:space="preserve"> </v>
          </cell>
          <cell r="F2290" t="str">
            <v>14VE003</v>
          </cell>
          <cell r="G2290" t="str">
            <v>313</v>
          </cell>
          <cell r="H2290" t="str">
            <v>2313</v>
          </cell>
          <cell r="I2290" t="str">
            <v>23</v>
          </cell>
          <cell r="J2290" t="str">
            <v xml:space="preserve"> </v>
          </cell>
          <cell r="K2290" t="str">
            <v>BATI</v>
          </cell>
          <cell r="L2290" t="str">
            <v>2016</v>
          </cell>
          <cell r="M2290">
            <v>0</v>
          </cell>
          <cell r="N2290">
            <v>0</v>
          </cell>
          <cell r="O2290">
            <v>43792.800000000003</v>
          </cell>
          <cell r="P2290">
            <v>43792.800000000003</v>
          </cell>
          <cell r="Q2290">
            <v>0</v>
          </cell>
          <cell r="R2290">
            <v>0</v>
          </cell>
          <cell r="S2290">
            <v>0</v>
          </cell>
          <cell r="T2290" t="str">
            <v>2018- -14VE003-313-2313-23- -BATI</v>
          </cell>
        </row>
        <row r="2291">
          <cell r="A2291" t="str">
            <v>21</v>
          </cell>
          <cell r="B2291" t="str">
            <v>D</v>
          </cell>
          <cell r="C2291" t="str">
            <v>R</v>
          </cell>
          <cell r="D2291" t="str">
            <v>I</v>
          </cell>
          <cell r="E2291" t="str">
            <v xml:space="preserve"> </v>
          </cell>
          <cell r="F2291" t="str">
            <v>14VG001</v>
          </cell>
          <cell r="G2291" t="str">
            <v>311</v>
          </cell>
          <cell r="H2291" t="str">
            <v>2313</v>
          </cell>
          <cell r="I2291" t="str">
            <v>23</v>
          </cell>
          <cell r="J2291" t="str">
            <v xml:space="preserve"> </v>
          </cell>
          <cell r="K2291" t="str">
            <v>BATI</v>
          </cell>
          <cell r="L2291" t="str">
            <v>2014</v>
          </cell>
          <cell r="M2291">
            <v>150000</v>
          </cell>
          <cell r="N2291">
            <v>-100000</v>
          </cell>
          <cell r="O2291">
            <v>0</v>
          </cell>
          <cell r="P2291">
            <v>0</v>
          </cell>
          <cell r="Q2291">
            <v>0</v>
          </cell>
          <cell r="R2291">
            <v>0</v>
          </cell>
          <cell r="S2291">
            <v>0</v>
          </cell>
          <cell r="T2291" t="str">
            <v>2018- -14VG001-311-2313-23- -BATI</v>
          </cell>
        </row>
        <row r="2292">
          <cell r="A2292" t="str">
            <v>21</v>
          </cell>
          <cell r="B2292" t="str">
            <v>D</v>
          </cell>
          <cell r="C2292" t="str">
            <v>R</v>
          </cell>
          <cell r="D2292" t="str">
            <v>I</v>
          </cell>
          <cell r="E2292" t="str">
            <v xml:space="preserve"> </v>
          </cell>
          <cell r="F2292" t="str">
            <v>14VH001</v>
          </cell>
          <cell r="G2292" t="str">
            <v>211</v>
          </cell>
          <cell r="H2292" t="str">
            <v>2313</v>
          </cell>
          <cell r="I2292" t="str">
            <v>23</v>
          </cell>
          <cell r="J2292" t="str">
            <v xml:space="preserve"> </v>
          </cell>
          <cell r="K2292" t="str">
            <v>BATI</v>
          </cell>
          <cell r="L2292" t="str">
            <v>2014</v>
          </cell>
          <cell r="M2292">
            <v>150000</v>
          </cell>
          <cell r="N2292">
            <v>0</v>
          </cell>
          <cell r="O2292">
            <v>0</v>
          </cell>
          <cell r="P2292">
            <v>115000</v>
          </cell>
          <cell r="Q2292">
            <v>0</v>
          </cell>
          <cell r="R2292">
            <v>100789.62</v>
          </cell>
          <cell r="S2292">
            <v>0</v>
          </cell>
          <cell r="T2292" t="str">
            <v>2018- -14VH001-211-2313-23- -BATI</v>
          </cell>
        </row>
        <row r="2293">
          <cell r="A2293" t="str">
            <v>21</v>
          </cell>
          <cell r="B2293" t="str">
            <v>D</v>
          </cell>
          <cell r="C2293" t="str">
            <v>R</v>
          </cell>
          <cell r="D2293" t="str">
            <v>I</v>
          </cell>
          <cell r="E2293" t="str">
            <v xml:space="preserve"> </v>
          </cell>
          <cell r="F2293" t="str">
            <v>14VH001</v>
          </cell>
          <cell r="G2293" t="str">
            <v>211</v>
          </cell>
          <cell r="H2293" t="str">
            <v>2313</v>
          </cell>
          <cell r="I2293" t="str">
            <v>23</v>
          </cell>
          <cell r="J2293" t="str">
            <v xml:space="preserve"> </v>
          </cell>
          <cell r="K2293" t="str">
            <v>BATI</v>
          </cell>
          <cell r="L2293" t="str">
            <v>2015</v>
          </cell>
          <cell r="M2293">
            <v>0</v>
          </cell>
          <cell r="N2293">
            <v>0</v>
          </cell>
          <cell r="O2293">
            <v>1715.06</v>
          </cell>
          <cell r="P2293">
            <v>1715.06</v>
          </cell>
          <cell r="Q2293">
            <v>0</v>
          </cell>
          <cell r="R2293">
            <v>4648.21</v>
          </cell>
          <cell r="S2293">
            <v>0</v>
          </cell>
          <cell r="T2293" t="str">
            <v>2018- -14VH001-211-2313-23- -BATI</v>
          </cell>
        </row>
        <row r="2294">
          <cell r="A2294" t="str">
            <v>21</v>
          </cell>
          <cell r="B2294" t="str">
            <v>D</v>
          </cell>
          <cell r="C2294" t="str">
            <v>R</v>
          </cell>
          <cell r="D2294" t="str">
            <v>I</v>
          </cell>
          <cell r="E2294" t="str">
            <v xml:space="preserve"> </v>
          </cell>
          <cell r="F2294" t="str">
            <v>14VI001</v>
          </cell>
          <cell r="G2294" t="str">
            <v>411</v>
          </cell>
          <cell r="H2294" t="str">
            <v>2313</v>
          </cell>
          <cell r="I2294" t="str">
            <v>23</v>
          </cell>
          <cell r="J2294" t="str">
            <v xml:space="preserve"> </v>
          </cell>
          <cell r="K2294" t="str">
            <v>BATI</v>
          </cell>
          <cell r="L2294" t="str">
            <v>2014</v>
          </cell>
          <cell r="M2294">
            <v>30000</v>
          </cell>
          <cell r="N2294">
            <v>0</v>
          </cell>
          <cell r="O2294">
            <v>0</v>
          </cell>
          <cell r="P2294">
            <v>585.6</v>
          </cell>
          <cell r="Q2294">
            <v>0</v>
          </cell>
          <cell r="R2294">
            <v>0</v>
          </cell>
          <cell r="S2294">
            <v>0</v>
          </cell>
          <cell r="T2294" t="str">
            <v>2018- -14VI001-411-2313-23- -BATI</v>
          </cell>
        </row>
        <row r="2295">
          <cell r="A2295" t="str">
            <v>21</v>
          </cell>
          <cell r="B2295" t="str">
            <v>D</v>
          </cell>
          <cell r="C2295" t="str">
            <v>R</v>
          </cell>
          <cell r="D2295" t="str">
            <v>I</v>
          </cell>
          <cell r="E2295" t="str">
            <v xml:space="preserve"> </v>
          </cell>
          <cell r="F2295" t="str">
            <v>14VI001</v>
          </cell>
          <cell r="G2295" t="str">
            <v>411</v>
          </cell>
          <cell r="H2295" t="str">
            <v>2313</v>
          </cell>
          <cell r="I2295" t="str">
            <v>23</v>
          </cell>
          <cell r="J2295" t="str">
            <v xml:space="preserve"> </v>
          </cell>
          <cell r="K2295" t="str">
            <v>BATI</v>
          </cell>
          <cell r="L2295" t="str">
            <v>2015</v>
          </cell>
          <cell r="M2295">
            <v>0</v>
          </cell>
          <cell r="N2295">
            <v>0</v>
          </cell>
          <cell r="O2295">
            <v>585.6</v>
          </cell>
          <cell r="P2295">
            <v>585.6</v>
          </cell>
          <cell r="Q2295">
            <v>0</v>
          </cell>
          <cell r="R2295">
            <v>0</v>
          </cell>
          <cell r="S2295">
            <v>0</v>
          </cell>
          <cell r="T2295" t="str">
            <v>2018- -14VI001-411-2313-23- -BATI</v>
          </cell>
        </row>
        <row r="2296">
          <cell r="A2296" t="str">
            <v>21</v>
          </cell>
          <cell r="B2296" t="str">
            <v>D</v>
          </cell>
          <cell r="C2296" t="str">
            <v>R</v>
          </cell>
          <cell r="D2296" t="str">
            <v>I</v>
          </cell>
          <cell r="E2296" t="str">
            <v xml:space="preserve"> </v>
          </cell>
          <cell r="F2296" t="str">
            <v>14VI002</v>
          </cell>
          <cell r="G2296" t="str">
            <v>414</v>
          </cell>
          <cell r="H2296" t="str">
            <v>2318</v>
          </cell>
          <cell r="I2296" t="str">
            <v>23</v>
          </cell>
          <cell r="J2296" t="str">
            <v xml:space="preserve"> </v>
          </cell>
          <cell r="K2296" t="str">
            <v>BATI</v>
          </cell>
          <cell r="L2296" t="str">
            <v>2014</v>
          </cell>
          <cell r="M2296">
            <v>0</v>
          </cell>
          <cell r="N2296">
            <v>125000</v>
          </cell>
          <cell r="O2296">
            <v>0</v>
          </cell>
          <cell r="P2296">
            <v>125000</v>
          </cell>
          <cell r="Q2296">
            <v>0</v>
          </cell>
          <cell r="R2296">
            <v>406.26</v>
          </cell>
          <cell r="S2296">
            <v>0</v>
          </cell>
          <cell r="T2296" t="str">
            <v>2018- -14VI002-414-2318-23- -BATI</v>
          </cell>
        </row>
        <row r="2297">
          <cell r="A2297" t="str">
            <v>21</v>
          </cell>
          <cell r="B2297" t="str">
            <v>D</v>
          </cell>
          <cell r="C2297" t="str">
            <v>R</v>
          </cell>
          <cell r="D2297" t="str">
            <v>I</v>
          </cell>
          <cell r="E2297" t="str">
            <v xml:space="preserve"> </v>
          </cell>
          <cell r="F2297" t="str">
            <v>14VI002</v>
          </cell>
          <cell r="G2297" t="str">
            <v>414</v>
          </cell>
          <cell r="H2297" t="str">
            <v>2318</v>
          </cell>
          <cell r="I2297" t="str">
            <v>23</v>
          </cell>
          <cell r="J2297" t="str">
            <v xml:space="preserve"> </v>
          </cell>
          <cell r="K2297" t="str">
            <v>EXTE</v>
          </cell>
          <cell r="L2297" t="str">
            <v>2014</v>
          </cell>
          <cell r="M2297">
            <v>0</v>
          </cell>
          <cell r="N2297">
            <v>0</v>
          </cell>
          <cell r="O2297">
            <v>0</v>
          </cell>
          <cell r="P2297">
            <v>0</v>
          </cell>
          <cell r="Q2297">
            <v>0</v>
          </cell>
          <cell r="R2297">
            <v>100087.8</v>
          </cell>
          <cell r="S2297">
            <v>0</v>
          </cell>
          <cell r="T2297" t="str">
            <v>2018- -14VI002-414-2318-23- -EXTE</v>
          </cell>
        </row>
        <row r="2298">
          <cell r="A2298" t="str">
            <v>21</v>
          </cell>
          <cell r="B2298" t="str">
            <v>D</v>
          </cell>
          <cell r="C2298" t="str">
            <v>R</v>
          </cell>
          <cell r="D2298" t="str">
            <v>I</v>
          </cell>
          <cell r="E2298" t="str">
            <v xml:space="preserve"> </v>
          </cell>
          <cell r="F2298" t="str">
            <v>14VJ001</v>
          </cell>
          <cell r="G2298" t="str">
            <v>820</v>
          </cell>
          <cell r="H2298" t="str">
            <v>2313</v>
          </cell>
          <cell r="I2298" t="str">
            <v>23</v>
          </cell>
          <cell r="J2298" t="str">
            <v xml:space="preserve"> </v>
          </cell>
          <cell r="K2298" t="str">
            <v>BATI</v>
          </cell>
          <cell r="L2298" t="str">
            <v>2014</v>
          </cell>
          <cell r="M2298">
            <v>70000</v>
          </cell>
          <cell r="N2298">
            <v>0</v>
          </cell>
          <cell r="O2298">
            <v>0</v>
          </cell>
          <cell r="P2298">
            <v>70000</v>
          </cell>
          <cell r="Q2298">
            <v>0</v>
          </cell>
          <cell r="R2298">
            <v>58702.080000000002</v>
          </cell>
          <cell r="S2298">
            <v>0</v>
          </cell>
          <cell r="T2298" t="str">
            <v>2018- -14VJ001-820-2313-23- -BATI</v>
          </cell>
        </row>
        <row r="2299">
          <cell r="A2299" t="str">
            <v>21</v>
          </cell>
          <cell r="B2299" t="str">
            <v>D</v>
          </cell>
          <cell r="C2299" t="str">
            <v>R</v>
          </cell>
          <cell r="D2299" t="str">
            <v>I</v>
          </cell>
          <cell r="E2299" t="str">
            <v xml:space="preserve"> </v>
          </cell>
          <cell r="F2299" t="str">
            <v>14VJ001</v>
          </cell>
          <cell r="G2299" t="str">
            <v>820</v>
          </cell>
          <cell r="H2299" t="str">
            <v>2313</v>
          </cell>
          <cell r="I2299" t="str">
            <v>23</v>
          </cell>
          <cell r="J2299" t="str">
            <v xml:space="preserve"> </v>
          </cell>
          <cell r="K2299" t="str">
            <v>BATI</v>
          </cell>
          <cell r="L2299" t="str">
            <v>2015</v>
          </cell>
          <cell r="M2299">
            <v>0</v>
          </cell>
          <cell r="N2299">
            <v>0</v>
          </cell>
          <cell r="O2299">
            <v>11297.92</v>
          </cell>
          <cell r="P2299">
            <v>11297.92</v>
          </cell>
          <cell r="Q2299">
            <v>0</v>
          </cell>
          <cell r="R2299">
            <v>11262</v>
          </cell>
          <cell r="S2299">
            <v>0</v>
          </cell>
          <cell r="T2299" t="str">
            <v>2018- -14VJ001-820-2313-23- -BATI</v>
          </cell>
        </row>
        <row r="2300">
          <cell r="A2300" t="str">
            <v>21</v>
          </cell>
          <cell r="B2300" t="str">
            <v>D</v>
          </cell>
          <cell r="C2300" t="str">
            <v>R</v>
          </cell>
          <cell r="D2300" t="str">
            <v>I</v>
          </cell>
          <cell r="E2300" t="str">
            <v xml:space="preserve"> </v>
          </cell>
          <cell r="F2300" t="str">
            <v>14VJ002</v>
          </cell>
          <cell r="G2300" t="str">
            <v>020</v>
          </cell>
          <cell r="H2300" t="str">
            <v>2313</v>
          </cell>
          <cell r="I2300" t="str">
            <v>23</v>
          </cell>
          <cell r="J2300" t="str">
            <v xml:space="preserve"> </v>
          </cell>
          <cell r="K2300" t="str">
            <v>BATI</v>
          </cell>
          <cell r="L2300" t="str">
            <v>2014</v>
          </cell>
          <cell r="M2300">
            <v>15000</v>
          </cell>
          <cell r="N2300">
            <v>0</v>
          </cell>
          <cell r="O2300">
            <v>0</v>
          </cell>
          <cell r="P2300">
            <v>15000</v>
          </cell>
          <cell r="Q2300">
            <v>0</v>
          </cell>
          <cell r="R2300">
            <v>0</v>
          </cell>
          <cell r="S2300">
            <v>0</v>
          </cell>
          <cell r="T2300" t="str">
            <v>2018- -14VJ002-020-2313-23- -BATI</v>
          </cell>
        </row>
        <row r="2301">
          <cell r="A2301" t="str">
            <v>21</v>
          </cell>
          <cell r="B2301" t="str">
            <v>D</v>
          </cell>
          <cell r="C2301" t="str">
            <v>R</v>
          </cell>
          <cell r="D2301" t="str">
            <v>I</v>
          </cell>
          <cell r="E2301" t="str">
            <v xml:space="preserve"> </v>
          </cell>
          <cell r="F2301" t="str">
            <v>14VJ002</v>
          </cell>
          <cell r="G2301" t="str">
            <v>020</v>
          </cell>
          <cell r="H2301" t="str">
            <v>2313</v>
          </cell>
          <cell r="I2301" t="str">
            <v>23</v>
          </cell>
          <cell r="J2301" t="str">
            <v xml:space="preserve"> </v>
          </cell>
          <cell r="K2301" t="str">
            <v>BATI</v>
          </cell>
          <cell r="L2301" t="str">
            <v>2015</v>
          </cell>
          <cell r="M2301">
            <v>0</v>
          </cell>
          <cell r="N2301">
            <v>0</v>
          </cell>
          <cell r="O2301">
            <v>14820</v>
          </cell>
          <cell r="P2301">
            <v>14820</v>
          </cell>
          <cell r="Q2301">
            <v>0</v>
          </cell>
          <cell r="R2301">
            <v>14318.12</v>
          </cell>
          <cell r="S2301">
            <v>0</v>
          </cell>
          <cell r="T2301" t="str">
            <v>2018- -14VJ002-020-2313-23- -BATI</v>
          </cell>
        </row>
        <row r="2302">
          <cell r="A2302" t="str">
            <v>21</v>
          </cell>
          <cell r="B2302" t="str">
            <v>D</v>
          </cell>
          <cell r="C2302" t="str">
            <v>R</v>
          </cell>
          <cell r="D2302" t="str">
            <v>I</v>
          </cell>
          <cell r="E2302" t="str">
            <v xml:space="preserve"> </v>
          </cell>
          <cell r="F2302" t="str">
            <v>14VK003</v>
          </cell>
          <cell r="G2302" t="str">
            <v>324</v>
          </cell>
          <cell r="H2302" t="str">
            <v>2313</v>
          </cell>
          <cell r="I2302" t="str">
            <v>23</v>
          </cell>
          <cell r="J2302" t="str">
            <v xml:space="preserve"> </v>
          </cell>
          <cell r="K2302" t="str">
            <v>EXTE</v>
          </cell>
          <cell r="L2302" t="str">
            <v>2014</v>
          </cell>
          <cell r="M2302">
            <v>100000</v>
          </cell>
          <cell r="N2302">
            <v>0</v>
          </cell>
          <cell r="O2302">
            <v>0</v>
          </cell>
          <cell r="P2302">
            <v>100000</v>
          </cell>
          <cell r="Q2302">
            <v>0</v>
          </cell>
          <cell r="R2302">
            <v>33585.660000000003</v>
          </cell>
          <cell r="S2302">
            <v>0</v>
          </cell>
          <cell r="T2302" t="str">
            <v>2018- -14VK003-324-2313-23- -EXTE</v>
          </cell>
        </row>
        <row r="2303">
          <cell r="A2303" t="str">
            <v>21</v>
          </cell>
          <cell r="B2303" t="str">
            <v>D</v>
          </cell>
          <cell r="C2303" t="str">
            <v>R</v>
          </cell>
          <cell r="D2303" t="str">
            <v>I</v>
          </cell>
          <cell r="E2303" t="str">
            <v xml:space="preserve"> </v>
          </cell>
          <cell r="F2303" t="str">
            <v>14VK003</v>
          </cell>
          <cell r="G2303" t="str">
            <v>324</v>
          </cell>
          <cell r="H2303" t="str">
            <v>2313</v>
          </cell>
          <cell r="I2303" t="str">
            <v>23</v>
          </cell>
          <cell r="J2303" t="str">
            <v xml:space="preserve"> </v>
          </cell>
          <cell r="K2303" t="str">
            <v>EXTE</v>
          </cell>
          <cell r="L2303" t="str">
            <v>2015</v>
          </cell>
          <cell r="M2303">
            <v>0</v>
          </cell>
          <cell r="N2303">
            <v>0</v>
          </cell>
          <cell r="O2303">
            <v>73852.14</v>
          </cell>
          <cell r="P2303">
            <v>73852.14</v>
          </cell>
          <cell r="Q2303">
            <v>0</v>
          </cell>
          <cell r="R2303">
            <v>81362.5</v>
          </cell>
          <cell r="S2303">
            <v>0</v>
          </cell>
          <cell r="T2303" t="str">
            <v>2018- -14VK003-324-2313-23- -EXTE</v>
          </cell>
        </row>
        <row r="2304">
          <cell r="A2304" t="str">
            <v>21</v>
          </cell>
          <cell r="B2304" t="str">
            <v>D</v>
          </cell>
          <cell r="C2304" t="str">
            <v>R</v>
          </cell>
          <cell r="D2304" t="str">
            <v>I</v>
          </cell>
          <cell r="E2304" t="str">
            <v xml:space="preserve"> </v>
          </cell>
          <cell r="F2304" t="str">
            <v>14VL001</v>
          </cell>
          <cell r="G2304" t="str">
            <v>824</v>
          </cell>
          <cell r="H2304" t="str">
            <v>2318</v>
          </cell>
          <cell r="I2304" t="str">
            <v>23</v>
          </cell>
          <cell r="J2304" t="str">
            <v xml:space="preserve"> </v>
          </cell>
          <cell r="K2304" t="str">
            <v>EXTE</v>
          </cell>
          <cell r="L2304" t="str">
            <v>2014</v>
          </cell>
          <cell r="M2304">
            <v>50000</v>
          </cell>
          <cell r="N2304">
            <v>0</v>
          </cell>
          <cell r="O2304">
            <v>0</v>
          </cell>
          <cell r="P2304">
            <v>50000</v>
          </cell>
          <cell r="Q2304">
            <v>0</v>
          </cell>
          <cell r="R2304">
            <v>0</v>
          </cell>
          <cell r="S2304">
            <v>0</v>
          </cell>
          <cell r="T2304" t="str">
            <v>2018- -14VL001-824-2318-23- -EXTE</v>
          </cell>
        </row>
        <row r="2305">
          <cell r="A2305" t="str">
            <v>21</v>
          </cell>
          <cell r="B2305" t="str">
            <v>D</v>
          </cell>
          <cell r="C2305" t="str">
            <v>R</v>
          </cell>
          <cell r="D2305" t="str">
            <v>I</v>
          </cell>
          <cell r="E2305" t="str">
            <v xml:space="preserve"> </v>
          </cell>
          <cell r="F2305" t="str">
            <v>14VM001</v>
          </cell>
          <cell r="G2305" t="str">
            <v>822</v>
          </cell>
          <cell r="H2305" t="str">
            <v>2315</v>
          </cell>
          <cell r="I2305" t="str">
            <v>23</v>
          </cell>
          <cell r="J2305" t="str">
            <v xml:space="preserve"> </v>
          </cell>
          <cell r="K2305" t="str">
            <v>EXTE</v>
          </cell>
          <cell r="L2305" t="str">
            <v>2014</v>
          </cell>
          <cell r="M2305">
            <v>1000000</v>
          </cell>
          <cell r="N2305">
            <v>120000</v>
          </cell>
          <cell r="O2305">
            <v>0</v>
          </cell>
          <cell r="P2305">
            <v>1120000</v>
          </cell>
          <cell r="Q2305">
            <v>0</v>
          </cell>
          <cell r="R2305">
            <v>1060499.6599999999</v>
          </cell>
          <cell r="S2305">
            <v>0</v>
          </cell>
          <cell r="T2305" t="str">
            <v>2018- -14VM001-822-2315-23- -EXTE</v>
          </cell>
        </row>
        <row r="2306">
          <cell r="A2306" t="str">
            <v>21</v>
          </cell>
          <cell r="B2306" t="str">
            <v>D</v>
          </cell>
          <cell r="C2306" t="str">
            <v>R</v>
          </cell>
          <cell r="D2306" t="str">
            <v>I</v>
          </cell>
          <cell r="E2306" t="str">
            <v xml:space="preserve"> </v>
          </cell>
          <cell r="F2306" t="str">
            <v>14VM001</v>
          </cell>
          <cell r="G2306" t="str">
            <v>822</v>
          </cell>
          <cell r="H2306" t="str">
            <v>2315</v>
          </cell>
          <cell r="I2306" t="str">
            <v>23</v>
          </cell>
          <cell r="J2306" t="str">
            <v xml:space="preserve"> </v>
          </cell>
          <cell r="K2306" t="str">
            <v>EXTE</v>
          </cell>
          <cell r="L2306" t="str">
            <v>2015</v>
          </cell>
          <cell r="M2306">
            <v>0</v>
          </cell>
          <cell r="N2306">
            <v>0</v>
          </cell>
          <cell r="O2306">
            <v>23961.78</v>
          </cell>
          <cell r="P2306">
            <v>23961.78</v>
          </cell>
          <cell r="Q2306">
            <v>0</v>
          </cell>
          <cell r="R2306">
            <v>7155.1</v>
          </cell>
          <cell r="S2306">
            <v>0</v>
          </cell>
          <cell r="T2306" t="str">
            <v>2018- -14VM001-822-2315-23- -EXTE</v>
          </cell>
        </row>
        <row r="2307">
          <cell r="A2307" t="str">
            <v>21</v>
          </cell>
          <cell r="B2307" t="str">
            <v>D</v>
          </cell>
          <cell r="C2307" t="str">
            <v>R</v>
          </cell>
          <cell r="D2307" t="str">
            <v>I</v>
          </cell>
          <cell r="E2307" t="str">
            <v xml:space="preserve"> </v>
          </cell>
          <cell r="F2307" t="str">
            <v>14VM002</v>
          </cell>
          <cell r="G2307" t="str">
            <v>822</v>
          </cell>
          <cell r="H2307" t="str">
            <v>2315</v>
          </cell>
          <cell r="I2307" t="str">
            <v>23</v>
          </cell>
          <cell r="J2307" t="str">
            <v xml:space="preserve"> </v>
          </cell>
          <cell r="K2307" t="str">
            <v>EXTE</v>
          </cell>
          <cell r="L2307" t="str">
            <v>2014</v>
          </cell>
          <cell r="M2307">
            <v>40000</v>
          </cell>
          <cell r="N2307">
            <v>0</v>
          </cell>
          <cell r="O2307">
            <v>0</v>
          </cell>
          <cell r="P2307">
            <v>40000</v>
          </cell>
          <cell r="Q2307">
            <v>0</v>
          </cell>
          <cell r="R2307">
            <v>0</v>
          </cell>
          <cell r="S2307">
            <v>0</v>
          </cell>
          <cell r="T2307" t="str">
            <v>2018- -14VM002-822-2315-23- -EXTE</v>
          </cell>
        </row>
        <row r="2308">
          <cell r="A2308" t="str">
            <v>21</v>
          </cell>
          <cell r="B2308" t="str">
            <v>D</v>
          </cell>
          <cell r="C2308" t="str">
            <v>R</v>
          </cell>
          <cell r="D2308" t="str">
            <v>I</v>
          </cell>
          <cell r="E2308" t="str">
            <v xml:space="preserve"> </v>
          </cell>
          <cell r="F2308" t="str">
            <v>14VM003</v>
          </cell>
          <cell r="G2308" t="str">
            <v>822</v>
          </cell>
          <cell r="H2308" t="str">
            <v>2315</v>
          </cell>
          <cell r="I2308" t="str">
            <v>23</v>
          </cell>
          <cell r="J2308" t="str">
            <v xml:space="preserve"> </v>
          </cell>
          <cell r="K2308" t="str">
            <v>EXTE</v>
          </cell>
          <cell r="L2308" t="str">
            <v>2014</v>
          </cell>
          <cell r="M2308">
            <v>150000</v>
          </cell>
          <cell r="N2308">
            <v>0</v>
          </cell>
          <cell r="O2308">
            <v>0</v>
          </cell>
          <cell r="P2308">
            <v>150000</v>
          </cell>
          <cell r="Q2308">
            <v>0</v>
          </cell>
          <cell r="R2308">
            <v>154701.26999999999</v>
          </cell>
          <cell r="S2308">
            <v>0</v>
          </cell>
          <cell r="T2308" t="str">
            <v>2018- -14VM003-822-2315-23- -EXTE</v>
          </cell>
        </row>
        <row r="2309">
          <cell r="A2309" t="str">
            <v>21</v>
          </cell>
          <cell r="B2309" t="str">
            <v>D</v>
          </cell>
          <cell r="C2309" t="str">
            <v>R</v>
          </cell>
          <cell r="D2309" t="str">
            <v>I</v>
          </cell>
          <cell r="E2309" t="str">
            <v xml:space="preserve"> </v>
          </cell>
          <cell r="F2309" t="str">
            <v>14VM004</v>
          </cell>
          <cell r="G2309" t="str">
            <v>822</v>
          </cell>
          <cell r="H2309" t="str">
            <v>2318</v>
          </cell>
          <cell r="I2309" t="str">
            <v>23</v>
          </cell>
          <cell r="J2309" t="str">
            <v xml:space="preserve"> </v>
          </cell>
          <cell r="K2309" t="str">
            <v>EXTE</v>
          </cell>
          <cell r="L2309" t="str">
            <v>2014</v>
          </cell>
          <cell r="M2309">
            <v>100000</v>
          </cell>
          <cell r="N2309">
            <v>0</v>
          </cell>
          <cell r="O2309">
            <v>0</v>
          </cell>
          <cell r="P2309">
            <v>103000</v>
          </cell>
          <cell r="Q2309">
            <v>0</v>
          </cell>
          <cell r="R2309">
            <v>1797.48</v>
          </cell>
          <cell r="S2309">
            <v>0</v>
          </cell>
          <cell r="T2309" t="str">
            <v>2018- -14VM004-822-2318-23- -EXTE</v>
          </cell>
        </row>
        <row r="2310">
          <cell r="A2310" t="str">
            <v>21</v>
          </cell>
          <cell r="B2310" t="str">
            <v>D</v>
          </cell>
          <cell r="C2310" t="str">
            <v>R</v>
          </cell>
          <cell r="D2310" t="str">
            <v>I</v>
          </cell>
          <cell r="E2310" t="str">
            <v xml:space="preserve"> </v>
          </cell>
          <cell r="F2310" t="str">
            <v>14VM004</v>
          </cell>
          <cell r="G2310" t="str">
            <v>822</v>
          </cell>
          <cell r="H2310" t="str">
            <v>2318</v>
          </cell>
          <cell r="I2310" t="str">
            <v>23</v>
          </cell>
          <cell r="J2310" t="str">
            <v xml:space="preserve"> </v>
          </cell>
          <cell r="K2310" t="str">
            <v>EXTE</v>
          </cell>
          <cell r="L2310" t="str">
            <v>2015</v>
          </cell>
          <cell r="M2310">
            <v>0</v>
          </cell>
          <cell r="N2310">
            <v>0</v>
          </cell>
          <cell r="O2310">
            <v>101122.95</v>
          </cell>
          <cell r="P2310">
            <v>101122.95</v>
          </cell>
          <cell r="Q2310">
            <v>0</v>
          </cell>
          <cell r="R2310">
            <v>101122.96</v>
          </cell>
          <cell r="S2310">
            <v>0</v>
          </cell>
          <cell r="T2310" t="str">
            <v>2018- -14VM004-822-2318-23- -EXTE</v>
          </cell>
        </row>
        <row r="2311">
          <cell r="A2311" t="str">
            <v>21</v>
          </cell>
          <cell r="B2311" t="str">
            <v>D</v>
          </cell>
          <cell r="C2311" t="str">
            <v>R</v>
          </cell>
          <cell r="D2311" t="str">
            <v>I</v>
          </cell>
          <cell r="E2311" t="str">
            <v xml:space="preserve"> </v>
          </cell>
          <cell r="F2311" t="str">
            <v>14VM005</v>
          </cell>
          <cell r="G2311" t="str">
            <v>822</v>
          </cell>
          <cell r="H2311" t="str">
            <v>2315</v>
          </cell>
          <cell r="I2311" t="str">
            <v>23</v>
          </cell>
          <cell r="J2311" t="str">
            <v xml:space="preserve"> </v>
          </cell>
          <cell r="K2311" t="str">
            <v>EXTE</v>
          </cell>
          <cell r="L2311" t="str">
            <v>2014</v>
          </cell>
          <cell r="M2311">
            <v>50000</v>
          </cell>
          <cell r="N2311">
            <v>0</v>
          </cell>
          <cell r="O2311">
            <v>0</v>
          </cell>
          <cell r="P2311">
            <v>50000</v>
          </cell>
          <cell r="Q2311">
            <v>0</v>
          </cell>
          <cell r="R2311">
            <v>0</v>
          </cell>
          <cell r="S2311">
            <v>0</v>
          </cell>
          <cell r="T2311" t="str">
            <v>2018- -14VM005-822-2315-23- -EXTE</v>
          </cell>
        </row>
        <row r="2312">
          <cell r="A2312" t="str">
            <v>21</v>
          </cell>
          <cell r="B2312" t="str">
            <v>D</v>
          </cell>
          <cell r="C2312" t="str">
            <v>R</v>
          </cell>
          <cell r="D2312" t="str">
            <v>I</v>
          </cell>
          <cell r="E2312" t="str">
            <v xml:space="preserve"> </v>
          </cell>
          <cell r="F2312" t="str">
            <v>14VM005</v>
          </cell>
          <cell r="G2312" t="str">
            <v>822</v>
          </cell>
          <cell r="H2312" t="str">
            <v>2315</v>
          </cell>
          <cell r="I2312" t="str">
            <v>23</v>
          </cell>
          <cell r="J2312" t="str">
            <v xml:space="preserve"> </v>
          </cell>
          <cell r="K2312" t="str">
            <v>EXTE</v>
          </cell>
          <cell r="L2312" t="str">
            <v>2015</v>
          </cell>
          <cell r="M2312">
            <v>0</v>
          </cell>
          <cell r="N2312">
            <v>0</v>
          </cell>
          <cell r="O2312">
            <v>90785.18</v>
          </cell>
          <cell r="P2312">
            <v>90785.18</v>
          </cell>
          <cell r="Q2312">
            <v>0</v>
          </cell>
          <cell r="R2312">
            <v>90785.18</v>
          </cell>
          <cell r="S2312">
            <v>0</v>
          </cell>
          <cell r="T2312" t="str">
            <v>2018- -14VM005-822-2315-23- -EXTE</v>
          </cell>
        </row>
        <row r="2313">
          <cell r="A2313" t="str">
            <v>21</v>
          </cell>
          <cell r="B2313" t="str">
            <v>D</v>
          </cell>
          <cell r="C2313" t="str">
            <v>R</v>
          </cell>
          <cell r="D2313" t="str">
            <v>I</v>
          </cell>
          <cell r="E2313" t="str">
            <v xml:space="preserve"> </v>
          </cell>
          <cell r="F2313" t="str">
            <v>14VM006</v>
          </cell>
          <cell r="G2313" t="str">
            <v>822</v>
          </cell>
          <cell r="H2313" t="str">
            <v>2315</v>
          </cell>
          <cell r="I2313" t="str">
            <v>23</v>
          </cell>
          <cell r="J2313" t="str">
            <v xml:space="preserve"> </v>
          </cell>
          <cell r="K2313" t="str">
            <v>EXTE</v>
          </cell>
          <cell r="L2313" t="str">
            <v>2014</v>
          </cell>
          <cell r="M2313">
            <v>85000</v>
          </cell>
          <cell r="N2313">
            <v>0</v>
          </cell>
          <cell r="O2313">
            <v>0</v>
          </cell>
          <cell r="P2313">
            <v>85320.66</v>
          </cell>
          <cell r="Q2313">
            <v>0</v>
          </cell>
          <cell r="R2313">
            <v>105674.34</v>
          </cell>
          <cell r="S2313">
            <v>0</v>
          </cell>
          <cell r="T2313" t="str">
            <v>2018- -14VM006-822-2315-23- -EXTE</v>
          </cell>
        </row>
        <row r="2314">
          <cell r="A2314" t="str">
            <v>21</v>
          </cell>
          <cell r="B2314" t="str">
            <v>D</v>
          </cell>
          <cell r="C2314" t="str">
            <v>R</v>
          </cell>
          <cell r="D2314" t="str">
            <v>I</v>
          </cell>
          <cell r="E2314" t="str">
            <v xml:space="preserve"> </v>
          </cell>
          <cell r="F2314" t="str">
            <v>14VM007</v>
          </cell>
          <cell r="G2314" t="str">
            <v>822</v>
          </cell>
          <cell r="H2314" t="str">
            <v>2315</v>
          </cell>
          <cell r="I2314" t="str">
            <v>23</v>
          </cell>
          <cell r="J2314" t="str">
            <v xml:space="preserve"> </v>
          </cell>
          <cell r="K2314" t="str">
            <v>EXTE</v>
          </cell>
          <cell r="L2314" t="str">
            <v>2014</v>
          </cell>
          <cell r="M2314">
            <v>27000</v>
          </cell>
          <cell r="N2314">
            <v>0</v>
          </cell>
          <cell r="O2314">
            <v>0</v>
          </cell>
          <cell r="P2314">
            <v>27000</v>
          </cell>
          <cell r="Q2314">
            <v>0</v>
          </cell>
          <cell r="R2314">
            <v>0</v>
          </cell>
          <cell r="S2314">
            <v>0</v>
          </cell>
          <cell r="T2314" t="str">
            <v>2018- -14VM007-822-2315-23- -EXTE</v>
          </cell>
        </row>
        <row r="2315">
          <cell r="A2315" t="str">
            <v>21</v>
          </cell>
          <cell r="B2315" t="str">
            <v>D</v>
          </cell>
          <cell r="C2315" t="str">
            <v>R</v>
          </cell>
          <cell r="D2315" t="str">
            <v>I</v>
          </cell>
          <cell r="E2315" t="str">
            <v xml:space="preserve"> </v>
          </cell>
          <cell r="F2315" t="str">
            <v>14VM007</v>
          </cell>
          <cell r="G2315" t="str">
            <v>822</v>
          </cell>
          <cell r="H2315" t="str">
            <v>2315</v>
          </cell>
          <cell r="I2315" t="str">
            <v>23</v>
          </cell>
          <cell r="J2315" t="str">
            <v xml:space="preserve"> </v>
          </cell>
          <cell r="K2315" t="str">
            <v>EXTE</v>
          </cell>
          <cell r="L2315" t="str">
            <v>2015</v>
          </cell>
          <cell r="M2315">
            <v>0</v>
          </cell>
          <cell r="N2315">
            <v>0</v>
          </cell>
          <cell r="O2315">
            <v>22359.599999999999</v>
          </cell>
          <cell r="P2315">
            <v>22359.599999999999</v>
          </cell>
          <cell r="Q2315">
            <v>0</v>
          </cell>
          <cell r="R2315">
            <v>22359.599999999999</v>
          </cell>
          <cell r="S2315">
            <v>0</v>
          </cell>
          <cell r="T2315" t="str">
            <v>2018- -14VM007-822-2315-23- -EXTE</v>
          </cell>
        </row>
        <row r="2316">
          <cell r="A2316" t="str">
            <v>21</v>
          </cell>
          <cell r="B2316" t="str">
            <v>D</v>
          </cell>
          <cell r="C2316" t="str">
            <v>R</v>
          </cell>
          <cell r="D2316" t="str">
            <v>I</v>
          </cell>
          <cell r="E2316" t="str">
            <v xml:space="preserve"> </v>
          </cell>
          <cell r="F2316" t="str">
            <v>14VM008</v>
          </cell>
          <cell r="G2316" t="str">
            <v>822</v>
          </cell>
          <cell r="H2316" t="str">
            <v>2315</v>
          </cell>
          <cell r="I2316" t="str">
            <v>23</v>
          </cell>
          <cell r="J2316" t="str">
            <v xml:space="preserve"> </v>
          </cell>
          <cell r="K2316" t="str">
            <v>EXTE</v>
          </cell>
          <cell r="L2316" t="str">
            <v>2014</v>
          </cell>
          <cell r="M2316">
            <v>65000</v>
          </cell>
          <cell r="N2316">
            <v>35000</v>
          </cell>
          <cell r="O2316">
            <v>0</v>
          </cell>
          <cell r="P2316">
            <v>100000</v>
          </cell>
          <cell r="Q2316">
            <v>0</v>
          </cell>
          <cell r="R2316">
            <v>804</v>
          </cell>
          <cell r="S2316">
            <v>0</v>
          </cell>
          <cell r="T2316" t="str">
            <v>2018- -14VM008-822-2315-23- -EXTE</v>
          </cell>
        </row>
        <row r="2317">
          <cell r="A2317" t="str">
            <v>21</v>
          </cell>
          <cell r="B2317" t="str">
            <v>D</v>
          </cell>
          <cell r="C2317" t="str">
            <v>R</v>
          </cell>
          <cell r="D2317" t="str">
            <v>I</v>
          </cell>
          <cell r="E2317" t="str">
            <v xml:space="preserve"> </v>
          </cell>
          <cell r="F2317" t="str">
            <v>14VM008</v>
          </cell>
          <cell r="G2317" t="str">
            <v>822</v>
          </cell>
          <cell r="H2317" t="str">
            <v>2315</v>
          </cell>
          <cell r="I2317" t="str">
            <v>23</v>
          </cell>
          <cell r="J2317" t="str">
            <v xml:space="preserve"> </v>
          </cell>
          <cell r="K2317" t="str">
            <v>EXTE</v>
          </cell>
          <cell r="L2317" t="str">
            <v>2015</v>
          </cell>
          <cell r="M2317">
            <v>40000</v>
          </cell>
          <cell r="N2317">
            <v>0</v>
          </cell>
          <cell r="O2317">
            <v>112228.62</v>
          </cell>
          <cell r="P2317">
            <v>152228.62</v>
          </cell>
          <cell r="Q2317">
            <v>0</v>
          </cell>
          <cell r="R2317">
            <v>147900.18</v>
          </cell>
          <cell r="S2317">
            <v>0</v>
          </cell>
          <cell r="T2317" t="str">
            <v>2018- -14VM008-822-2315-23- -EXTE</v>
          </cell>
        </row>
        <row r="2318">
          <cell r="A2318" t="str">
            <v>21</v>
          </cell>
          <cell r="B2318" t="str">
            <v>D</v>
          </cell>
          <cell r="C2318" t="str">
            <v>R</v>
          </cell>
          <cell r="D2318" t="str">
            <v>I</v>
          </cell>
          <cell r="E2318" t="str">
            <v xml:space="preserve"> </v>
          </cell>
          <cell r="F2318" t="str">
            <v>14VM008</v>
          </cell>
          <cell r="G2318" t="str">
            <v>822</v>
          </cell>
          <cell r="H2318" t="str">
            <v>2315</v>
          </cell>
          <cell r="I2318" t="str">
            <v>23</v>
          </cell>
          <cell r="J2318" t="str">
            <v xml:space="preserve"> </v>
          </cell>
          <cell r="K2318" t="str">
            <v>EXTE</v>
          </cell>
          <cell r="L2318" t="str">
            <v>2016</v>
          </cell>
          <cell r="M2318">
            <v>0</v>
          </cell>
          <cell r="N2318">
            <v>0</v>
          </cell>
          <cell r="O2318">
            <v>3339.72</v>
          </cell>
          <cell r="P2318">
            <v>3339.72</v>
          </cell>
          <cell r="Q2318">
            <v>0</v>
          </cell>
          <cell r="R2318">
            <v>1958.7</v>
          </cell>
          <cell r="S2318">
            <v>0</v>
          </cell>
          <cell r="T2318" t="str">
            <v>2018- -14VM008-822-2315-23- -EXTE</v>
          </cell>
        </row>
        <row r="2319">
          <cell r="A2319" t="str">
            <v>21</v>
          </cell>
          <cell r="B2319" t="str">
            <v>D</v>
          </cell>
          <cell r="C2319" t="str">
            <v>R</v>
          </cell>
          <cell r="D2319" t="str">
            <v>I</v>
          </cell>
          <cell r="E2319" t="str">
            <v xml:space="preserve"> </v>
          </cell>
          <cell r="F2319" t="str">
            <v>14VM008</v>
          </cell>
          <cell r="G2319" t="str">
            <v>822</v>
          </cell>
          <cell r="H2319" t="str">
            <v>2315</v>
          </cell>
          <cell r="I2319" t="str">
            <v>23</v>
          </cell>
          <cell r="J2319" t="str">
            <v xml:space="preserve"> </v>
          </cell>
          <cell r="K2319" t="str">
            <v>EXTE</v>
          </cell>
          <cell r="L2319" t="str">
            <v>2017</v>
          </cell>
          <cell r="M2319">
            <v>0</v>
          </cell>
          <cell r="N2319">
            <v>0</v>
          </cell>
          <cell r="O2319">
            <v>1381.02</v>
          </cell>
          <cell r="P2319">
            <v>1381.02</v>
          </cell>
          <cell r="Q2319">
            <v>0</v>
          </cell>
          <cell r="R2319">
            <v>1381.38</v>
          </cell>
          <cell r="S2319">
            <v>0</v>
          </cell>
          <cell r="T2319" t="str">
            <v>2018- -14VM008-822-2315-23- -EXTE</v>
          </cell>
        </row>
        <row r="2320">
          <cell r="A2320" t="str">
            <v>21</v>
          </cell>
          <cell r="B2320" t="str">
            <v>D</v>
          </cell>
          <cell r="C2320" t="str">
            <v>R</v>
          </cell>
          <cell r="D2320" t="str">
            <v>I</v>
          </cell>
          <cell r="E2320" t="str">
            <v xml:space="preserve"> </v>
          </cell>
          <cell r="F2320" t="str">
            <v>14VM009</v>
          </cell>
          <cell r="G2320" t="str">
            <v>822</v>
          </cell>
          <cell r="H2320" t="str">
            <v>2315</v>
          </cell>
          <cell r="I2320" t="str">
            <v>23</v>
          </cell>
          <cell r="J2320" t="str">
            <v xml:space="preserve"> </v>
          </cell>
          <cell r="K2320" t="str">
            <v>EXTE</v>
          </cell>
          <cell r="L2320" t="str">
            <v>2014</v>
          </cell>
          <cell r="M2320">
            <v>160000</v>
          </cell>
          <cell r="N2320">
            <v>30000</v>
          </cell>
          <cell r="O2320">
            <v>0</v>
          </cell>
          <cell r="P2320">
            <v>192000</v>
          </cell>
          <cell r="Q2320">
            <v>0</v>
          </cell>
          <cell r="R2320">
            <v>0</v>
          </cell>
          <cell r="S2320">
            <v>0</v>
          </cell>
          <cell r="T2320" t="str">
            <v>2018- -14VM009-822-2315-23- -EXTE</v>
          </cell>
        </row>
        <row r="2321">
          <cell r="A2321" t="str">
            <v>21</v>
          </cell>
          <cell r="B2321" t="str">
            <v>D</v>
          </cell>
          <cell r="C2321" t="str">
            <v>R</v>
          </cell>
          <cell r="D2321" t="str">
            <v>I</v>
          </cell>
          <cell r="E2321" t="str">
            <v xml:space="preserve"> </v>
          </cell>
          <cell r="F2321" t="str">
            <v>14VM009</v>
          </cell>
          <cell r="G2321" t="str">
            <v>822</v>
          </cell>
          <cell r="H2321" t="str">
            <v>2315</v>
          </cell>
          <cell r="I2321" t="str">
            <v>23</v>
          </cell>
          <cell r="J2321" t="str">
            <v xml:space="preserve"> </v>
          </cell>
          <cell r="K2321" t="str">
            <v>EXTE</v>
          </cell>
          <cell r="L2321" t="str">
            <v>2015</v>
          </cell>
          <cell r="M2321">
            <v>0</v>
          </cell>
          <cell r="N2321">
            <v>0</v>
          </cell>
          <cell r="O2321">
            <v>211277.88</v>
          </cell>
          <cell r="P2321">
            <v>211277.88</v>
          </cell>
          <cell r="Q2321">
            <v>0</v>
          </cell>
          <cell r="R2321">
            <v>185162.39</v>
          </cell>
          <cell r="S2321">
            <v>0</v>
          </cell>
          <cell r="T2321" t="str">
            <v>2018- -14VM009-822-2315-23- -EXTE</v>
          </cell>
        </row>
        <row r="2322">
          <cell r="A2322" t="str">
            <v>21</v>
          </cell>
          <cell r="B2322" t="str">
            <v>D</v>
          </cell>
          <cell r="C2322" t="str">
            <v>R</v>
          </cell>
          <cell r="D2322" t="str">
            <v>I</v>
          </cell>
          <cell r="E2322" t="str">
            <v xml:space="preserve"> </v>
          </cell>
          <cell r="F2322" t="str">
            <v>14VM009</v>
          </cell>
          <cell r="G2322" t="str">
            <v>822</v>
          </cell>
          <cell r="H2322" t="str">
            <v>2315</v>
          </cell>
          <cell r="I2322" t="str">
            <v>23</v>
          </cell>
          <cell r="J2322" t="str">
            <v xml:space="preserve"> </v>
          </cell>
          <cell r="K2322" t="str">
            <v>EXTE</v>
          </cell>
          <cell r="L2322" t="str">
            <v>2016</v>
          </cell>
          <cell r="M2322">
            <v>0</v>
          </cell>
          <cell r="N2322">
            <v>0</v>
          </cell>
          <cell r="O2322">
            <v>24508.51</v>
          </cell>
          <cell r="P2322">
            <v>24508.51</v>
          </cell>
          <cell r="Q2322">
            <v>0</v>
          </cell>
          <cell r="R2322">
            <v>0</v>
          </cell>
          <cell r="S2322">
            <v>0</v>
          </cell>
          <cell r="T2322" t="str">
            <v>2018- -14VM009-822-2315-23- -EXTE</v>
          </cell>
        </row>
        <row r="2323">
          <cell r="A2323" t="str">
            <v>21</v>
          </cell>
          <cell r="B2323" t="str">
            <v>D</v>
          </cell>
          <cell r="C2323" t="str">
            <v>R</v>
          </cell>
          <cell r="D2323" t="str">
            <v>I</v>
          </cell>
          <cell r="E2323" t="str">
            <v xml:space="preserve"> </v>
          </cell>
          <cell r="F2323" t="str">
            <v>14VM010</v>
          </cell>
          <cell r="G2323" t="str">
            <v>822</v>
          </cell>
          <cell r="H2323" t="str">
            <v>2315</v>
          </cell>
          <cell r="I2323" t="str">
            <v>23</v>
          </cell>
          <cell r="J2323" t="str">
            <v xml:space="preserve"> </v>
          </cell>
          <cell r="K2323" t="str">
            <v>EXTE</v>
          </cell>
          <cell r="L2323" t="str">
            <v>2014</v>
          </cell>
          <cell r="M2323">
            <v>330000</v>
          </cell>
          <cell r="N2323">
            <v>-182000</v>
          </cell>
          <cell r="O2323">
            <v>0</v>
          </cell>
          <cell r="P2323">
            <v>148000</v>
          </cell>
          <cell r="Q2323">
            <v>0</v>
          </cell>
          <cell r="R2323">
            <v>0</v>
          </cell>
          <cell r="S2323">
            <v>0</v>
          </cell>
          <cell r="T2323" t="str">
            <v>2018- -14VM010-822-2315-23- -EXTE</v>
          </cell>
        </row>
        <row r="2324">
          <cell r="A2324" t="str">
            <v>21</v>
          </cell>
          <cell r="B2324" t="str">
            <v>D</v>
          </cell>
          <cell r="C2324" t="str">
            <v>R</v>
          </cell>
          <cell r="D2324" t="str">
            <v>I</v>
          </cell>
          <cell r="E2324" t="str">
            <v xml:space="preserve"> </v>
          </cell>
          <cell r="F2324" t="str">
            <v>14VM010</v>
          </cell>
          <cell r="G2324" t="str">
            <v>822</v>
          </cell>
          <cell r="H2324" t="str">
            <v>2315</v>
          </cell>
          <cell r="I2324" t="str">
            <v>23</v>
          </cell>
          <cell r="J2324" t="str">
            <v xml:space="preserve"> </v>
          </cell>
          <cell r="K2324" t="str">
            <v>EXTE</v>
          </cell>
          <cell r="L2324" t="str">
            <v>2015</v>
          </cell>
          <cell r="M2324">
            <v>368000</v>
          </cell>
          <cell r="N2324">
            <v>-125000</v>
          </cell>
          <cell r="O2324">
            <v>2658</v>
          </cell>
          <cell r="P2324">
            <v>245658</v>
          </cell>
          <cell r="Q2324">
            <v>0</v>
          </cell>
          <cell r="R2324">
            <v>222040.17</v>
          </cell>
          <cell r="S2324">
            <v>0</v>
          </cell>
          <cell r="T2324" t="str">
            <v>2018- -14VM010-822-2315-23- -EXTE</v>
          </cell>
        </row>
        <row r="2325">
          <cell r="A2325" t="str">
            <v>21</v>
          </cell>
          <cell r="B2325" t="str">
            <v>D</v>
          </cell>
          <cell r="C2325" t="str">
            <v>R</v>
          </cell>
          <cell r="D2325" t="str">
            <v>I</v>
          </cell>
          <cell r="E2325" t="str">
            <v xml:space="preserve"> </v>
          </cell>
          <cell r="F2325" t="str">
            <v>14VM010</v>
          </cell>
          <cell r="G2325" t="str">
            <v>822</v>
          </cell>
          <cell r="H2325" t="str">
            <v>2315</v>
          </cell>
          <cell r="I2325" t="str">
            <v>23</v>
          </cell>
          <cell r="J2325" t="str">
            <v xml:space="preserve"> </v>
          </cell>
          <cell r="K2325" t="str">
            <v>EXTE</v>
          </cell>
          <cell r="L2325" t="str">
            <v>2016</v>
          </cell>
          <cell r="M2325">
            <v>0</v>
          </cell>
          <cell r="N2325">
            <v>0</v>
          </cell>
          <cell r="O2325">
            <v>23617.83</v>
          </cell>
          <cell r="P2325">
            <v>23617.83</v>
          </cell>
          <cell r="Q2325">
            <v>0</v>
          </cell>
          <cell r="R2325">
            <v>19245.16</v>
          </cell>
          <cell r="S2325">
            <v>0</v>
          </cell>
          <cell r="T2325" t="str">
            <v>2018- -14VM010-822-2315-23- -EXTE</v>
          </cell>
        </row>
        <row r="2326">
          <cell r="A2326" t="str">
            <v>21</v>
          </cell>
          <cell r="B2326" t="str">
            <v>D</v>
          </cell>
          <cell r="C2326" t="str">
            <v>R</v>
          </cell>
          <cell r="D2326" t="str">
            <v>I</v>
          </cell>
          <cell r="E2326" t="str">
            <v xml:space="preserve"> </v>
          </cell>
          <cell r="F2326" t="str">
            <v>14VM011</v>
          </cell>
          <cell r="G2326" t="str">
            <v>822</v>
          </cell>
          <cell r="H2326" t="str">
            <v>2315</v>
          </cell>
          <cell r="I2326" t="str">
            <v>23</v>
          </cell>
          <cell r="J2326" t="str">
            <v xml:space="preserve"> </v>
          </cell>
          <cell r="K2326" t="str">
            <v>EXTE</v>
          </cell>
          <cell r="L2326" t="str">
            <v>2014</v>
          </cell>
          <cell r="M2326">
            <v>40000</v>
          </cell>
          <cell r="N2326">
            <v>0</v>
          </cell>
          <cell r="O2326">
            <v>0</v>
          </cell>
          <cell r="P2326">
            <v>41000</v>
          </cell>
          <cell r="Q2326">
            <v>0</v>
          </cell>
          <cell r="R2326">
            <v>41018.42</v>
          </cell>
          <cell r="S2326">
            <v>0</v>
          </cell>
          <cell r="T2326" t="str">
            <v>2018- -14VM011-822-2315-23- -EXTE</v>
          </cell>
        </row>
        <row r="2327">
          <cell r="A2327" t="str">
            <v>21</v>
          </cell>
          <cell r="B2327" t="str">
            <v>D</v>
          </cell>
          <cell r="C2327" t="str">
            <v>R</v>
          </cell>
          <cell r="D2327" t="str">
            <v>I</v>
          </cell>
          <cell r="E2327" t="str">
            <v xml:space="preserve"> </v>
          </cell>
          <cell r="F2327" t="str">
            <v>14VM012</v>
          </cell>
          <cell r="G2327" t="str">
            <v>822</v>
          </cell>
          <cell r="H2327" t="str">
            <v>2315</v>
          </cell>
          <cell r="I2327" t="str">
            <v>23</v>
          </cell>
          <cell r="J2327" t="str">
            <v xml:space="preserve"> </v>
          </cell>
          <cell r="K2327" t="str">
            <v>EXTE</v>
          </cell>
          <cell r="L2327" t="str">
            <v>2014</v>
          </cell>
          <cell r="M2327">
            <v>50000</v>
          </cell>
          <cell r="N2327">
            <v>30000</v>
          </cell>
          <cell r="O2327">
            <v>0</v>
          </cell>
          <cell r="P2327">
            <v>80000</v>
          </cell>
          <cell r="Q2327">
            <v>0</v>
          </cell>
          <cell r="R2327">
            <v>1823.95</v>
          </cell>
          <cell r="S2327">
            <v>0</v>
          </cell>
          <cell r="T2327" t="str">
            <v>2018- -14VM012-822-2315-23- -EXTE</v>
          </cell>
        </row>
        <row r="2328">
          <cell r="A2328" t="str">
            <v>21</v>
          </cell>
          <cell r="B2328" t="str">
            <v>D</v>
          </cell>
          <cell r="C2328" t="str">
            <v>R</v>
          </cell>
          <cell r="D2328" t="str">
            <v>I</v>
          </cell>
          <cell r="E2328" t="str">
            <v xml:space="preserve"> </v>
          </cell>
          <cell r="F2328" t="str">
            <v>14VM012</v>
          </cell>
          <cell r="G2328" t="str">
            <v>822</v>
          </cell>
          <cell r="H2328" t="str">
            <v>2315</v>
          </cell>
          <cell r="I2328" t="str">
            <v>23</v>
          </cell>
          <cell r="J2328" t="str">
            <v xml:space="preserve"> </v>
          </cell>
          <cell r="K2328" t="str">
            <v>EXTE</v>
          </cell>
          <cell r="L2328" t="str">
            <v>2015</v>
          </cell>
          <cell r="M2328">
            <v>0</v>
          </cell>
          <cell r="N2328">
            <v>0</v>
          </cell>
          <cell r="O2328">
            <v>41276.050000000003</v>
          </cell>
          <cell r="P2328">
            <v>41276.050000000003</v>
          </cell>
          <cell r="Q2328">
            <v>0</v>
          </cell>
          <cell r="R2328">
            <v>44921.3</v>
          </cell>
          <cell r="S2328">
            <v>0</v>
          </cell>
          <cell r="T2328" t="str">
            <v>2018- -14VM012-822-2315-23- -EXTE</v>
          </cell>
        </row>
        <row r="2329">
          <cell r="A2329" t="str">
            <v>21</v>
          </cell>
          <cell r="B2329" t="str">
            <v>D</v>
          </cell>
          <cell r="C2329" t="str">
            <v>R</v>
          </cell>
          <cell r="D2329" t="str">
            <v>I</v>
          </cell>
          <cell r="E2329" t="str">
            <v xml:space="preserve"> </v>
          </cell>
          <cell r="F2329" t="str">
            <v>14VM012</v>
          </cell>
          <cell r="G2329" t="str">
            <v>823</v>
          </cell>
          <cell r="H2329" t="str">
            <v>2318</v>
          </cell>
          <cell r="I2329" t="str">
            <v>23</v>
          </cell>
          <cell r="J2329" t="str">
            <v xml:space="preserve"> </v>
          </cell>
          <cell r="K2329" t="str">
            <v>EXTE</v>
          </cell>
          <cell r="L2329" t="str">
            <v>2014</v>
          </cell>
          <cell r="M2329">
            <v>0</v>
          </cell>
          <cell r="N2329">
            <v>0</v>
          </cell>
          <cell r="O2329">
            <v>0</v>
          </cell>
          <cell r="P2329">
            <v>0</v>
          </cell>
          <cell r="Q2329">
            <v>0</v>
          </cell>
          <cell r="R2329">
            <v>29154.84</v>
          </cell>
          <cell r="S2329">
            <v>0</v>
          </cell>
          <cell r="T2329" t="str">
            <v>2018- -14VM012-823-2318-23- -EXTE</v>
          </cell>
        </row>
        <row r="2330">
          <cell r="A2330" t="str">
            <v>21</v>
          </cell>
          <cell r="B2330" t="str">
            <v>D</v>
          </cell>
          <cell r="C2330" t="str">
            <v>R</v>
          </cell>
          <cell r="D2330" t="str">
            <v>I</v>
          </cell>
          <cell r="E2330" t="str">
            <v xml:space="preserve"> </v>
          </cell>
          <cell r="F2330" t="str">
            <v>14VM012</v>
          </cell>
          <cell r="G2330" t="str">
            <v>823</v>
          </cell>
          <cell r="H2330" t="str">
            <v>2318</v>
          </cell>
          <cell r="I2330" t="str">
            <v>23</v>
          </cell>
          <cell r="J2330" t="str">
            <v xml:space="preserve"> </v>
          </cell>
          <cell r="K2330" t="str">
            <v>EXTE</v>
          </cell>
          <cell r="L2330" t="str">
            <v>2015</v>
          </cell>
          <cell r="M2330">
            <v>0</v>
          </cell>
          <cell r="N2330">
            <v>0</v>
          </cell>
          <cell r="O2330">
            <v>2957.4</v>
          </cell>
          <cell r="P2330">
            <v>2957.4</v>
          </cell>
          <cell r="Q2330">
            <v>0</v>
          </cell>
          <cell r="R2330">
            <v>2957.4</v>
          </cell>
          <cell r="S2330">
            <v>0</v>
          </cell>
          <cell r="T2330" t="str">
            <v>2018- -14VM012-823-2318-23- -EXTE</v>
          </cell>
        </row>
        <row r="2331">
          <cell r="A2331" t="str">
            <v>21</v>
          </cell>
          <cell r="B2331" t="str">
            <v>D</v>
          </cell>
          <cell r="C2331" t="str">
            <v>R</v>
          </cell>
          <cell r="D2331" t="str">
            <v>I</v>
          </cell>
          <cell r="E2331" t="str">
            <v xml:space="preserve"> </v>
          </cell>
          <cell r="F2331" t="str">
            <v>14VM013</v>
          </cell>
          <cell r="G2331" t="str">
            <v>822</v>
          </cell>
          <cell r="H2331" t="str">
            <v>2315</v>
          </cell>
          <cell r="I2331" t="str">
            <v>23</v>
          </cell>
          <cell r="J2331" t="str">
            <v xml:space="preserve"> </v>
          </cell>
          <cell r="K2331" t="str">
            <v>EXTE</v>
          </cell>
          <cell r="L2331" t="str">
            <v>2014</v>
          </cell>
          <cell r="M2331">
            <v>50000</v>
          </cell>
          <cell r="N2331">
            <v>0</v>
          </cell>
          <cell r="O2331">
            <v>0</v>
          </cell>
          <cell r="P2331">
            <v>20000</v>
          </cell>
          <cell r="Q2331">
            <v>0</v>
          </cell>
          <cell r="R2331">
            <v>0</v>
          </cell>
          <cell r="S2331">
            <v>0</v>
          </cell>
          <cell r="T2331" t="str">
            <v>2018- -14VM013-822-2315-23- -EXTE</v>
          </cell>
        </row>
        <row r="2332">
          <cell r="A2332" t="str">
            <v>21</v>
          </cell>
          <cell r="B2332" t="str">
            <v>D</v>
          </cell>
          <cell r="C2332" t="str">
            <v>R</v>
          </cell>
          <cell r="D2332" t="str">
            <v>I</v>
          </cell>
          <cell r="E2332" t="str">
            <v xml:space="preserve"> </v>
          </cell>
          <cell r="F2332" t="str">
            <v>14VM013</v>
          </cell>
          <cell r="G2332" t="str">
            <v>822</v>
          </cell>
          <cell r="H2332" t="str">
            <v>2315</v>
          </cell>
          <cell r="I2332" t="str">
            <v>23</v>
          </cell>
          <cell r="J2332" t="str">
            <v xml:space="preserve"> </v>
          </cell>
          <cell r="K2332" t="str">
            <v>EXTE</v>
          </cell>
          <cell r="L2332" t="str">
            <v>2015</v>
          </cell>
          <cell r="M2332">
            <v>0</v>
          </cell>
          <cell r="N2332">
            <v>0</v>
          </cell>
          <cell r="O2332">
            <v>16240.8</v>
          </cell>
          <cell r="P2332">
            <v>16240.8</v>
          </cell>
          <cell r="Q2332">
            <v>0</v>
          </cell>
          <cell r="R2332">
            <v>15280.8</v>
          </cell>
          <cell r="S2332">
            <v>0</v>
          </cell>
          <cell r="T2332" t="str">
            <v>2018- -14VM013-822-2315-23- -EXTE</v>
          </cell>
        </row>
        <row r="2333">
          <cell r="A2333" t="str">
            <v>21</v>
          </cell>
          <cell r="B2333" t="str">
            <v>D</v>
          </cell>
          <cell r="C2333" t="str">
            <v>R</v>
          </cell>
          <cell r="D2333" t="str">
            <v>I</v>
          </cell>
          <cell r="E2333" t="str">
            <v xml:space="preserve"> </v>
          </cell>
          <cell r="F2333" t="str">
            <v>14VM014</v>
          </cell>
          <cell r="G2333" t="str">
            <v>822</v>
          </cell>
          <cell r="H2333" t="str">
            <v>2315</v>
          </cell>
          <cell r="I2333" t="str">
            <v>23</v>
          </cell>
          <cell r="J2333" t="str">
            <v xml:space="preserve"> </v>
          </cell>
          <cell r="K2333" t="str">
            <v>EXTE</v>
          </cell>
          <cell r="L2333" t="str">
            <v>2014</v>
          </cell>
          <cell r="M2333">
            <v>0</v>
          </cell>
          <cell r="N2333">
            <v>80000</v>
          </cell>
          <cell r="O2333">
            <v>0</v>
          </cell>
          <cell r="P2333">
            <v>80000</v>
          </cell>
          <cell r="Q2333">
            <v>0</v>
          </cell>
          <cell r="R2333">
            <v>0</v>
          </cell>
          <cell r="S2333">
            <v>0</v>
          </cell>
          <cell r="T2333" t="str">
            <v>2018- -14VM014-822-2315-23- -EXTE</v>
          </cell>
        </row>
        <row r="2334">
          <cell r="A2334" t="str">
            <v>21</v>
          </cell>
          <cell r="B2334" t="str">
            <v>D</v>
          </cell>
          <cell r="C2334" t="str">
            <v>R</v>
          </cell>
          <cell r="D2334" t="str">
            <v>I</v>
          </cell>
          <cell r="E2334" t="str">
            <v xml:space="preserve"> </v>
          </cell>
          <cell r="F2334" t="str">
            <v>14VM014</v>
          </cell>
          <cell r="G2334" t="str">
            <v>822</v>
          </cell>
          <cell r="H2334" t="str">
            <v>2315</v>
          </cell>
          <cell r="I2334" t="str">
            <v>23</v>
          </cell>
          <cell r="J2334" t="str">
            <v xml:space="preserve"> </v>
          </cell>
          <cell r="K2334" t="str">
            <v>EXTE</v>
          </cell>
          <cell r="L2334" t="str">
            <v>2015</v>
          </cell>
          <cell r="M2334">
            <v>0</v>
          </cell>
          <cell r="N2334">
            <v>0</v>
          </cell>
          <cell r="O2334">
            <v>91736.4</v>
          </cell>
          <cell r="P2334">
            <v>91736.4</v>
          </cell>
          <cell r="Q2334">
            <v>0</v>
          </cell>
          <cell r="R2334">
            <v>86122.52</v>
          </cell>
          <cell r="S2334">
            <v>0</v>
          </cell>
          <cell r="T2334" t="str">
            <v>2018- -14VM014-822-2315-23- -EXTE</v>
          </cell>
        </row>
        <row r="2335">
          <cell r="A2335" t="str">
            <v>21</v>
          </cell>
          <cell r="B2335" t="str">
            <v>D</v>
          </cell>
          <cell r="C2335" t="str">
            <v>R</v>
          </cell>
          <cell r="D2335" t="str">
            <v>I</v>
          </cell>
          <cell r="E2335" t="str">
            <v xml:space="preserve"> </v>
          </cell>
          <cell r="F2335" t="str">
            <v>14VM015</v>
          </cell>
          <cell r="G2335" t="str">
            <v>822</v>
          </cell>
          <cell r="H2335" t="str">
            <v>2315</v>
          </cell>
          <cell r="I2335" t="str">
            <v>23</v>
          </cell>
          <cell r="J2335" t="str">
            <v xml:space="preserve"> </v>
          </cell>
          <cell r="K2335" t="str">
            <v>EXTE</v>
          </cell>
          <cell r="L2335" t="str">
            <v>2014</v>
          </cell>
          <cell r="M2335">
            <v>0</v>
          </cell>
          <cell r="N2335">
            <v>35000</v>
          </cell>
          <cell r="O2335">
            <v>0</v>
          </cell>
          <cell r="P2335">
            <v>30000</v>
          </cell>
          <cell r="Q2335">
            <v>0</v>
          </cell>
          <cell r="R2335">
            <v>0</v>
          </cell>
          <cell r="S2335">
            <v>0</v>
          </cell>
          <cell r="T2335" t="str">
            <v>2018- -14VM015-822-2315-23- -EXTE</v>
          </cell>
        </row>
        <row r="2336">
          <cell r="A2336" t="str">
            <v>21</v>
          </cell>
          <cell r="B2336" t="str">
            <v>D</v>
          </cell>
          <cell r="C2336" t="str">
            <v>R</v>
          </cell>
          <cell r="D2336" t="str">
            <v>I</v>
          </cell>
          <cell r="E2336" t="str">
            <v xml:space="preserve"> </v>
          </cell>
          <cell r="F2336" t="str">
            <v>14VM015</v>
          </cell>
          <cell r="G2336" t="str">
            <v>822</v>
          </cell>
          <cell r="H2336" t="str">
            <v>2315</v>
          </cell>
          <cell r="I2336" t="str">
            <v>23</v>
          </cell>
          <cell r="J2336" t="str">
            <v xml:space="preserve"> </v>
          </cell>
          <cell r="K2336" t="str">
            <v>EXTE</v>
          </cell>
          <cell r="L2336" t="str">
            <v>2015</v>
          </cell>
          <cell r="M2336">
            <v>0</v>
          </cell>
          <cell r="N2336">
            <v>0</v>
          </cell>
          <cell r="O2336">
            <v>25000</v>
          </cell>
          <cell r="P2336">
            <v>25000</v>
          </cell>
          <cell r="Q2336">
            <v>0</v>
          </cell>
          <cell r="R2336">
            <v>28666.799999999999</v>
          </cell>
          <cell r="S2336">
            <v>0</v>
          </cell>
          <cell r="T2336" t="str">
            <v>2018- -14VM015-822-2315-23- -EXTE</v>
          </cell>
        </row>
        <row r="2337">
          <cell r="A2337" t="str">
            <v>21</v>
          </cell>
          <cell r="B2337" t="str">
            <v>D</v>
          </cell>
          <cell r="C2337" t="str">
            <v>R</v>
          </cell>
          <cell r="D2337" t="str">
            <v>I</v>
          </cell>
          <cell r="E2337" t="str">
            <v xml:space="preserve"> </v>
          </cell>
          <cell r="F2337" t="str">
            <v>14VN001</v>
          </cell>
          <cell r="G2337" t="str">
            <v>821</v>
          </cell>
          <cell r="H2337" t="str">
            <v>2315</v>
          </cell>
          <cell r="I2337" t="str">
            <v>23</v>
          </cell>
          <cell r="J2337" t="str">
            <v xml:space="preserve"> </v>
          </cell>
          <cell r="K2337" t="str">
            <v>EXTE</v>
          </cell>
          <cell r="L2337" t="str">
            <v>2014</v>
          </cell>
          <cell r="M2337">
            <v>120000</v>
          </cell>
          <cell r="N2337">
            <v>0</v>
          </cell>
          <cell r="O2337">
            <v>0</v>
          </cell>
          <cell r="P2337">
            <v>132686</v>
          </cell>
          <cell r="Q2337">
            <v>0</v>
          </cell>
          <cell r="R2337">
            <v>9171.43</v>
          </cell>
          <cell r="S2337">
            <v>0</v>
          </cell>
          <cell r="T2337" t="str">
            <v>2018- -14VN001-821-2315-23- -EXTE</v>
          </cell>
        </row>
        <row r="2338">
          <cell r="A2338" t="str">
            <v>21</v>
          </cell>
          <cell r="B2338" t="str">
            <v>D</v>
          </cell>
          <cell r="C2338" t="str">
            <v>R</v>
          </cell>
          <cell r="D2338" t="str">
            <v>I</v>
          </cell>
          <cell r="E2338" t="str">
            <v xml:space="preserve"> </v>
          </cell>
          <cell r="F2338" t="str">
            <v>14VN001</v>
          </cell>
          <cell r="G2338" t="str">
            <v>821</v>
          </cell>
          <cell r="H2338" t="str">
            <v>2315</v>
          </cell>
          <cell r="I2338" t="str">
            <v>23</v>
          </cell>
          <cell r="J2338" t="str">
            <v xml:space="preserve"> </v>
          </cell>
          <cell r="K2338" t="str">
            <v>EXTE</v>
          </cell>
          <cell r="L2338" t="str">
            <v>2015</v>
          </cell>
          <cell r="M2338">
            <v>0</v>
          </cell>
          <cell r="N2338">
            <v>0</v>
          </cell>
          <cell r="O2338">
            <v>115625.89</v>
          </cell>
          <cell r="P2338">
            <v>115625.89</v>
          </cell>
          <cell r="Q2338">
            <v>0</v>
          </cell>
          <cell r="R2338">
            <v>87643.19</v>
          </cell>
          <cell r="S2338">
            <v>0</v>
          </cell>
          <cell r="T2338" t="str">
            <v>2018- -14VN001-821-2315-23- -EXTE</v>
          </cell>
        </row>
        <row r="2339">
          <cell r="A2339" t="str">
            <v>21</v>
          </cell>
          <cell r="B2339" t="str">
            <v>D</v>
          </cell>
          <cell r="C2339" t="str">
            <v>R</v>
          </cell>
          <cell r="D2339" t="str">
            <v>I</v>
          </cell>
          <cell r="E2339" t="str">
            <v xml:space="preserve"> </v>
          </cell>
          <cell r="F2339" t="str">
            <v>14VN001</v>
          </cell>
          <cell r="G2339" t="str">
            <v>821</v>
          </cell>
          <cell r="H2339" t="str">
            <v>2315</v>
          </cell>
          <cell r="I2339" t="str">
            <v>23</v>
          </cell>
          <cell r="J2339" t="str">
            <v xml:space="preserve"> </v>
          </cell>
          <cell r="K2339" t="str">
            <v>EXTE</v>
          </cell>
          <cell r="L2339" t="str">
            <v>2016</v>
          </cell>
          <cell r="M2339">
            <v>0</v>
          </cell>
          <cell r="N2339">
            <v>0</v>
          </cell>
          <cell r="O2339">
            <v>21832.7</v>
          </cell>
          <cell r="P2339">
            <v>21832.7</v>
          </cell>
          <cell r="Q2339">
            <v>0</v>
          </cell>
          <cell r="R2339">
            <v>21832.7</v>
          </cell>
          <cell r="S2339">
            <v>0</v>
          </cell>
          <cell r="T2339" t="str">
            <v>2018- -14VN001-821-2315-23- -EXTE</v>
          </cell>
        </row>
        <row r="2340">
          <cell r="A2340" t="str">
            <v>21</v>
          </cell>
          <cell r="B2340" t="str">
            <v>D</v>
          </cell>
          <cell r="C2340" t="str">
            <v>R</v>
          </cell>
          <cell r="D2340" t="str">
            <v>I</v>
          </cell>
          <cell r="E2340" t="str">
            <v xml:space="preserve"> </v>
          </cell>
          <cell r="F2340" t="str">
            <v>14VN002</v>
          </cell>
          <cell r="G2340" t="str">
            <v>821</v>
          </cell>
          <cell r="H2340" t="str">
            <v>2315</v>
          </cell>
          <cell r="I2340" t="str">
            <v>23</v>
          </cell>
          <cell r="J2340" t="str">
            <v xml:space="preserve"> </v>
          </cell>
          <cell r="K2340" t="str">
            <v>EXTE</v>
          </cell>
          <cell r="L2340" t="str">
            <v>2014</v>
          </cell>
          <cell r="M2340">
            <v>30000</v>
          </cell>
          <cell r="N2340">
            <v>0</v>
          </cell>
          <cell r="O2340">
            <v>0</v>
          </cell>
          <cell r="P2340">
            <v>30000</v>
          </cell>
          <cell r="Q2340">
            <v>0</v>
          </cell>
          <cell r="R2340">
            <v>4039.2</v>
          </cell>
          <cell r="S2340">
            <v>0</v>
          </cell>
          <cell r="T2340" t="str">
            <v>2018- -14VN002-821-2315-23- -EXTE</v>
          </cell>
        </row>
        <row r="2341">
          <cell r="A2341" t="str">
            <v>21</v>
          </cell>
          <cell r="B2341" t="str">
            <v>D</v>
          </cell>
          <cell r="C2341" t="str">
            <v>R</v>
          </cell>
          <cell r="D2341" t="str">
            <v>I</v>
          </cell>
          <cell r="E2341" t="str">
            <v xml:space="preserve"> </v>
          </cell>
          <cell r="F2341" t="str">
            <v>14VN002</v>
          </cell>
          <cell r="G2341" t="str">
            <v>821</v>
          </cell>
          <cell r="H2341" t="str">
            <v>2315</v>
          </cell>
          <cell r="I2341" t="str">
            <v>23</v>
          </cell>
          <cell r="J2341" t="str">
            <v xml:space="preserve"> </v>
          </cell>
          <cell r="K2341" t="str">
            <v>EXTE</v>
          </cell>
          <cell r="L2341" t="str">
            <v>2015</v>
          </cell>
          <cell r="M2341">
            <v>0</v>
          </cell>
          <cell r="N2341">
            <v>0</v>
          </cell>
          <cell r="O2341">
            <v>24097.200000000001</v>
          </cell>
          <cell r="P2341">
            <v>24097.200000000001</v>
          </cell>
          <cell r="Q2341">
            <v>0</v>
          </cell>
          <cell r="R2341">
            <v>24097.200000000001</v>
          </cell>
          <cell r="S2341">
            <v>0</v>
          </cell>
          <cell r="T2341" t="str">
            <v>2018- -14VN002-821-2315-23- -EXTE</v>
          </cell>
        </row>
        <row r="2342">
          <cell r="A2342" t="str">
            <v>21</v>
          </cell>
          <cell r="B2342" t="str">
            <v>D</v>
          </cell>
          <cell r="C2342" t="str">
            <v>R</v>
          </cell>
          <cell r="D2342" t="str">
            <v>I</v>
          </cell>
          <cell r="E2342" t="str">
            <v xml:space="preserve"> </v>
          </cell>
          <cell r="F2342" t="str">
            <v>14VO001</v>
          </cell>
          <cell r="G2342" t="str">
            <v>821</v>
          </cell>
          <cell r="H2342" t="str">
            <v>2318</v>
          </cell>
          <cell r="I2342" t="str">
            <v>23</v>
          </cell>
          <cell r="J2342" t="str">
            <v xml:space="preserve"> </v>
          </cell>
          <cell r="K2342" t="str">
            <v>EXTE</v>
          </cell>
          <cell r="L2342" t="str">
            <v>2014</v>
          </cell>
          <cell r="M2342">
            <v>70000</v>
          </cell>
          <cell r="N2342">
            <v>0</v>
          </cell>
          <cell r="O2342">
            <v>0</v>
          </cell>
          <cell r="P2342">
            <v>48000</v>
          </cell>
          <cell r="Q2342">
            <v>0</v>
          </cell>
          <cell r="R2342">
            <v>35023.199999999997</v>
          </cell>
          <cell r="S2342">
            <v>0</v>
          </cell>
          <cell r="T2342" t="str">
            <v>2018- -14VO001-821-2318-23- -EXTE</v>
          </cell>
        </row>
        <row r="2343">
          <cell r="A2343" t="str">
            <v>21</v>
          </cell>
          <cell r="B2343" t="str">
            <v>D</v>
          </cell>
          <cell r="C2343" t="str">
            <v>R</v>
          </cell>
          <cell r="D2343" t="str">
            <v>I</v>
          </cell>
          <cell r="E2343" t="str">
            <v xml:space="preserve"> </v>
          </cell>
          <cell r="F2343" t="str">
            <v>14VO001</v>
          </cell>
          <cell r="G2343" t="str">
            <v>821</v>
          </cell>
          <cell r="H2343" t="str">
            <v>2318</v>
          </cell>
          <cell r="I2343" t="str">
            <v>23</v>
          </cell>
          <cell r="J2343" t="str">
            <v xml:space="preserve"> </v>
          </cell>
          <cell r="K2343" t="str">
            <v>EXTE</v>
          </cell>
          <cell r="L2343" t="str">
            <v>2015</v>
          </cell>
          <cell r="M2343">
            <v>0</v>
          </cell>
          <cell r="N2343">
            <v>0</v>
          </cell>
          <cell r="O2343">
            <v>5000</v>
          </cell>
          <cell r="P2343">
            <v>5000</v>
          </cell>
          <cell r="Q2343">
            <v>0</v>
          </cell>
          <cell r="R2343">
            <v>0</v>
          </cell>
          <cell r="S2343">
            <v>0</v>
          </cell>
          <cell r="T2343" t="str">
            <v>2018- -14VO001-821-2318-23- -EXTE</v>
          </cell>
        </row>
        <row r="2344">
          <cell r="A2344" t="str">
            <v>21</v>
          </cell>
          <cell r="B2344" t="str">
            <v>D</v>
          </cell>
          <cell r="C2344" t="str">
            <v>R</v>
          </cell>
          <cell r="D2344" t="str">
            <v>I</v>
          </cell>
          <cell r="E2344" t="str">
            <v xml:space="preserve"> </v>
          </cell>
          <cell r="F2344" t="str">
            <v>14VP001</v>
          </cell>
          <cell r="G2344" t="str">
            <v>824</v>
          </cell>
          <cell r="H2344" t="str">
            <v>2313</v>
          </cell>
          <cell r="I2344" t="str">
            <v>23</v>
          </cell>
          <cell r="J2344" t="str">
            <v xml:space="preserve"> </v>
          </cell>
          <cell r="K2344" t="str">
            <v>EXTE</v>
          </cell>
          <cell r="L2344" t="str">
            <v>2014</v>
          </cell>
          <cell r="M2344">
            <v>200000</v>
          </cell>
          <cell r="N2344">
            <v>0</v>
          </cell>
          <cell r="O2344">
            <v>0</v>
          </cell>
          <cell r="P2344">
            <v>200000</v>
          </cell>
          <cell r="Q2344">
            <v>0</v>
          </cell>
          <cell r="R2344">
            <v>129499.39</v>
          </cell>
          <cell r="S2344">
            <v>0</v>
          </cell>
          <cell r="T2344" t="str">
            <v>2018- -14VP001-824-2313-23- -EXTE</v>
          </cell>
        </row>
        <row r="2345">
          <cell r="A2345" t="str">
            <v>21</v>
          </cell>
          <cell r="B2345" t="str">
            <v>D</v>
          </cell>
          <cell r="C2345" t="str">
            <v>R</v>
          </cell>
          <cell r="D2345" t="str">
            <v>I</v>
          </cell>
          <cell r="E2345" t="str">
            <v xml:space="preserve"> </v>
          </cell>
          <cell r="F2345" t="str">
            <v>14VP001</v>
          </cell>
          <cell r="G2345" t="str">
            <v>824</v>
          </cell>
          <cell r="H2345" t="str">
            <v>2313</v>
          </cell>
          <cell r="I2345" t="str">
            <v>23</v>
          </cell>
          <cell r="J2345" t="str">
            <v xml:space="preserve"> </v>
          </cell>
          <cell r="K2345" t="str">
            <v>EXTE</v>
          </cell>
          <cell r="L2345" t="str">
            <v>2015</v>
          </cell>
          <cell r="M2345">
            <v>0</v>
          </cell>
          <cell r="N2345">
            <v>0</v>
          </cell>
          <cell r="O2345">
            <v>81384.960000000006</v>
          </cell>
          <cell r="P2345">
            <v>81384.960000000006</v>
          </cell>
          <cell r="Q2345">
            <v>0</v>
          </cell>
          <cell r="R2345">
            <v>87789.27</v>
          </cell>
          <cell r="S2345">
            <v>0</v>
          </cell>
          <cell r="T2345" t="str">
            <v>2018- -14VP001-824-2313-23- -EXTE</v>
          </cell>
        </row>
        <row r="2346">
          <cell r="A2346" t="str">
            <v>21</v>
          </cell>
          <cell r="B2346" t="str">
            <v>D</v>
          </cell>
          <cell r="C2346" t="str">
            <v>R</v>
          </cell>
          <cell r="D2346" t="str">
            <v>I</v>
          </cell>
          <cell r="E2346" t="str">
            <v xml:space="preserve"> </v>
          </cell>
          <cell r="F2346" t="str">
            <v>14VP001</v>
          </cell>
          <cell r="G2346" t="str">
            <v>824</v>
          </cell>
          <cell r="H2346" t="str">
            <v>2318</v>
          </cell>
          <cell r="I2346" t="str">
            <v>23</v>
          </cell>
          <cell r="J2346" t="str">
            <v xml:space="preserve"> </v>
          </cell>
          <cell r="K2346" t="str">
            <v>EXTE</v>
          </cell>
          <cell r="L2346" t="str">
            <v>2014</v>
          </cell>
          <cell r="M2346">
            <v>100000</v>
          </cell>
          <cell r="N2346">
            <v>0</v>
          </cell>
          <cell r="O2346">
            <v>0</v>
          </cell>
          <cell r="P2346">
            <v>100000</v>
          </cell>
          <cell r="Q2346">
            <v>0</v>
          </cell>
          <cell r="R2346">
            <v>80277.009999999995</v>
          </cell>
          <cell r="S2346">
            <v>0</v>
          </cell>
          <cell r="T2346" t="str">
            <v>2018- -14VP001-824-2318-23- -EXTE</v>
          </cell>
        </row>
        <row r="2347">
          <cell r="A2347" t="str">
            <v>21</v>
          </cell>
          <cell r="B2347" t="str">
            <v>D</v>
          </cell>
          <cell r="C2347" t="str">
            <v>R</v>
          </cell>
          <cell r="D2347" t="str">
            <v>I</v>
          </cell>
          <cell r="E2347" t="str">
            <v xml:space="preserve"> </v>
          </cell>
          <cell r="F2347" t="str">
            <v>14VP001</v>
          </cell>
          <cell r="G2347" t="str">
            <v>824</v>
          </cell>
          <cell r="H2347" t="str">
            <v>2318</v>
          </cell>
          <cell r="I2347" t="str">
            <v>23</v>
          </cell>
          <cell r="J2347" t="str">
            <v xml:space="preserve"> </v>
          </cell>
          <cell r="K2347" t="str">
            <v>EXTE</v>
          </cell>
          <cell r="L2347" t="str">
            <v>2015</v>
          </cell>
          <cell r="M2347">
            <v>0</v>
          </cell>
          <cell r="N2347">
            <v>0</v>
          </cell>
          <cell r="O2347">
            <v>23285.4</v>
          </cell>
          <cell r="P2347">
            <v>23285.4</v>
          </cell>
          <cell r="Q2347">
            <v>0</v>
          </cell>
          <cell r="R2347">
            <v>23285.4</v>
          </cell>
          <cell r="S2347">
            <v>0</v>
          </cell>
          <cell r="T2347" t="str">
            <v>2018- -14VP001-824-2318-23- -EXTE</v>
          </cell>
        </row>
        <row r="2348">
          <cell r="A2348" t="str">
            <v>21</v>
          </cell>
          <cell r="B2348" t="str">
            <v>D</v>
          </cell>
          <cell r="C2348" t="str">
            <v>R</v>
          </cell>
          <cell r="D2348" t="str">
            <v>I</v>
          </cell>
          <cell r="E2348" t="str">
            <v xml:space="preserve"> </v>
          </cell>
          <cell r="F2348" t="str">
            <v>14VQ001</v>
          </cell>
          <cell r="G2348" t="str">
            <v>822</v>
          </cell>
          <cell r="H2348" t="str">
            <v>2318</v>
          </cell>
          <cell r="I2348" t="str">
            <v>23</v>
          </cell>
          <cell r="J2348" t="str">
            <v xml:space="preserve"> </v>
          </cell>
          <cell r="K2348" t="str">
            <v>EXTE</v>
          </cell>
          <cell r="L2348" t="str">
            <v>2014</v>
          </cell>
          <cell r="M2348">
            <v>30000</v>
          </cell>
          <cell r="N2348">
            <v>0</v>
          </cell>
          <cell r="O2348">
            <v>0</v>
          </cell>
          <cell r="P2348">
            <v>30000</v>
          </cell>
          <cell r="Q2348">
            <v>0</v>
          </cell>
          <cell r="R2348">
            <v>11685.54</v>
          </cell>
          <cell r="S2348">
            <v>0</v>
          </cell>
          <cell r="T2348" t="str">
            <v>2018- -14VQ001-822-2318-23- -EXTE</v>
          </cell>
        </row>
        <row r="2349">
          <cell r="A2349" t="str">
            <v>21</v>
          </cell>
          <cell r="B2349" t="str">
            <v>D</v>
          </cell>
          <cell r="C2349" t="str">
            <v>R</v>
          </cell>
          <cell r="D2349" t="str">
            <v>I</v>
          </cell>
          <cell r="E2349" t="str">
            <v xml:space="preserve"> </v>
          </cell>
          <cell r="F2349" t="str">
            <v>14VQ001</v>
          </cell>
          <cell r="G2349" t="str">
            <v>822</v>
          </cell>
          <cell r="H2349" t="str">
            <v>2318</v>
          </cell>
          <cell r="I2349" t="str">
            <v>23</v>
          </cell>
          <cell r="J2349" t="str">
            <v xml:space="preserve"> </v>
          </cell>
          <cell r="K2349" t="str">
            <v>EXTE</v>
          </cell>
          <cell r="L2349" t="str">
            <v>2015</v>
          </cell>
          <cell r="M2349">
            <v>0</v>
          </cell>
          <cell r="N2349">
            <v>0</v>
          </cell>
          <cell r="O2349">
            <v>15483.68</v>
          </cell>
          <cell r="P2349">
            <v>15483.68</v>
          </cell>
          <cell r="Q2349">
            <v>0</v>
          </cell>
          <cell r="R2349">
            <v>15483.68</v>
          </cell>
          <cell r="S2349">
            <v>0</v>
          </cell>
          <cell r="T2349" t="str">
            <v>2018- -14VQ001-822-2318-23- -EXTE</v>
          </cell>
        </row>
        <row r="2350">
          <cell r="A2350" t="str">
            <v>21</v>
          </cell>
          <cell r="B2350" t="str">
            <v>D</v>
          </cell>
          <cell r="C2350" t="str">
            <v>R</v>
          </cell>
          <cell r="D2350" t="str">
            <v>I</v>
          </cell>
          <cell r="E2350" t="str">
            <v xml:space="preserve"> </v>
          </cell>
          <cell r="F2350" t="str">
            <v>14VQ002</v>
          </cell>
          <cell r="G2350" t="str">
            <v>822</v>
          </cell>
          <cell r="H2350" t="str">
            <v>2318</v>
          </cell>
          <cell r="I2350" t="str">
            <v>23</v>
          </cell>
          <cell r="J2350" t="str">
            <v xml:space="preserve"> </v>
          </cell>
          <cell r="K2350" t="str">
            <v>EXTE</v>
          </cell>
          <cell r="L2350" t="str">
            <v>2014</v>
          </cell>
          <cell r="M2350">
            <v>70000</v>
          </cell>
          <cell r="N2350">
            <v>0</v>
          </cell>
          <cell r="O2350">
            <v>0</v>
          </cell>
          <cell r="P2350">
            <v>60000</v>
          </cell>
          <cell r="Q2350">
            <v>0</v>
          </cell>
          <cell r="R2350">
            <v>59763.6</v>
          </cell>
          <cell r="S2350">
            <v>0</v>
          </cell>
          <cell r="T2350" t="str">
            <v>2018- -14VQ002-822-2318-23- -EXTE</v>
          </cell>
        </row>
        <row r="2351">
          <cell r="A2351" t="str">
            <v>21</v>
          </cell>
          <cell r="B2351" t="str">
            <v>D</v>
          </cell>
          <cell r="C2351" t="str">
            <v>R</v>
          </cell>
          <cell r="D2351" t="str">
            <v>I</v>
          </cell>
          <cell r="E2351" t="str">
            <v xml:space="preserve"> </v>
          </cell>
          <cell r="F2351" t="str">
            <v>14VR002</v>
          </cell>
          <cell r="G2351" t="str">
            <v>824</v>
          </cell>
          <cell r="H2351" t="str">
            <v>2312</v>
          </cell>
          <cell r="I2351" t="str">
            <v>23</v>
          </cell>
          <cell r="J2351" t="str">
            <v xml:space="preserve"> </v>
          </cell>
          <cell r="K2351" t="str">
            <v>EXTE</v>
          </cell>
          <cell r="L2351" t="str">
            <v>2016</v>
          </cell>
          <cell r="M2351">
            <v>325000</v>
          </cell>
          <cell r="N2351">
            <v>0</v>
          </cell>
          <cell r="O2351">
            <v>0</v>
          </cell>
          <cell r="P2351">
            <v>325000</v>
          </cell>
          <cell r="Q2351">
            <v>0</v>
          </cell>
          <cell r="R2351">
            <v>184238.26</v>
          </cell>
          <cell r="S2351">
            <v>0</v>
          </cell>
          <cell r="T2351" t="str">
            <v>2018- -14VR002-824-2312-23- -EXTE</v>
          </cell>
        </row>
        <row r="2352">
          <cell r="A2352" t="str">
            <v>21</v>
          </cell>
          <cell r="B2352" t="str">
            <v>D</v>
          </cell>
          <cell r="C2352" t="str">
            <v>R</v>
          </cell>
          <cell r="D2352" t="str">
            <v>I</v>
          </cell>
          <cell r="E2352" t="str">
            <v xml:space="preserve"> </v>
          </cell>
          <cell r="F2352" t="str">
            <v>14VR002</v>
          </cell>
          <cell r="G2352" t="str">
            <v>824</v>
          </cell>
          <cell r="H2352" t="str">
            <v>2312</v>
          </cell>
          <cell r="I2352" t="str">
            <v>23</v>
          </cell>
          <cell r="J2352" t="str">
            <v xml:space="preserve"> </v>
          </cell>
          <cell r="K2352" t="str">
            <v>EXTE</v>
          </cell>
          <cell r="L2352" t="str">
            <v>2017</v>
          </cell>
          <cell r="M2352">
            <v>0</v>
          </cell>
          <cell r="N2352">
            <v>0</v>
          </cell>
          <cell r="O2352">
            <v>36976.699999999997</v>
          </cell>
          <cell r="P2352">
            <v>36976.699999999997</v>
          </cell>
          <cell r="Q2352">
            <v>0</v>
          </cell>
          <cell r="R2352">
            <v>5996.19</v>
          </cell>
          <cell r="S2352">
            <v>0</v>
          </cell>
          <cell r="T2352" t="str">
            <v>2018- -14VR002-824-2312-23- -EXTE</v>
          </cell>
        </row>
        <row r="2353">
          <cell r="A2353" t="str">
            <v>21</v>
          </cell>
          <cell r="B2353" t="str">
            <v>D</v>
          </cell>
          <cell r="C2353" t="str">
            <v>R</v>
          </cell>
          <cell r="D2353" t="str">
            <v>I</v>
          </cell>
          <cell r="E2353" t="str">
            <v xml:space="preserve"> </v>
          </cell>
          <cell r="F2353" t="str">
            <v>14VR002</v>
          </cell>
          <cell r="G2353" t="str">
            <v>824</v>
          </cell>
          <cell r="H2353" t="str">
            <v>2312</v>
          </cell>
          <cell r="I2353" t="str">
            <v>23</v>
          </cell>
          <cell r="J2353" t="str">
            <v xml:space="preserve"> </v>
          </cell>
          <cell r="K2353" t="str">
            <v>EXTE</v>
          </cell>
          <cell r="L2353" t="str">
            <v>2018</v>
          </cell>
          <cell r="M2353">
            <v>0</v>
          </cell>
          <cell r="N2353">
            <v>0</v>
          </cell>
          <cell r="O2353">
            <v>22330.68</v>
          </cell>
          <cell r="P2353">
            <v>22330.68</v>
          </cell>
          <cell r="Q2353">
            <v>0</v>
          </cell>
          <cell r="R2353">
            <v>2752.46</v>
          </cell>
          <cell r="S2353">
            <v>28228.05</v>
          </cell>
          <cell r="T2353" t="str">
            <v>2018- -14VR002-824-2312-23- -EXTE</v>
          </cell>
        </row>
        <row r="2354">
          <cell r="A2354" t="str">
            <v>21</v>
          </cell>
          <cell r="B2354" t="str">
            <v>D</v>
          </cell>
          <cell r="C2354" t="str">
            <v>R</v>
          </cell>
          <cell r="D2354" t="str">
            <v>I</v>
          </cell>
          <cell r="E2354" t="str">
            <v xml:space="preserve"> </v>
          </cell>
          <cell r="F2354" t="str">
            <v>14VR002</v>
          </cell>
          <cell r="G2354" t="str">
            <v>824</v>
          </cell>
          <cell r="H2354" t="str">
            <v>2315</v>
          </cell>
          <cell r="I2354" t="str">
            <v>23</v>
          </cell>
          <cell r="J2354" t="str">
            <v xml:space="preserve"> </v>
          </cell>
          <cell r="K2354" t="str">
            <v>BATI</v>
          </cell>
          <cell r="L2354" t="str">
            <v>2015</v>
          </cell>
          <cell r="M2354">
            <v>0</v>
          </cell>
          <cell r="N2354">
            <v>45000</v>
          </cell>
          <cell r="O2354">
            <v>0</v>
          </cell>
          <cell r="P2354">
            <v>45000</v>
          </cell>
          <cell r="Q2354">
            <v>0</v>
          </cell>
          <cell r="R2354">
            <v>6990.6</v>
          </cell>
          <cell r="S2354">
            <v>0</v>
          </cell>
          <cell r="T2354" t="str">
            <v>2018- -14VR002-824-2315-23- -BATI</v>
          </cell>
        </row>
        <row r="2355">
          <cell r="A2355" t="str">
            <v>21</v>
          </cell>
          <cell r="B2355" t="str">
            <v>D</v>
          </cell>
          <cell r="C2355" t="str">
            <v>R</v>
          </cell>
          <cell r="D2355" t="str">
            <v>I</v>
          </cell>
          <cell r="E2355" t="str">
            <v xml:space="preserve"> </v>
          </cell>
          <cell r="F2355" t="str">
            <v>14VR002</v>
          </cell>
          <cell r="G2355" t="str">
            <v>824</v>
          </cell>
          <cell r="H2355" t="str">
            <v>2315</v>
          </cell>
          <cell r="I2355" t="str">
            <v>23</v>
          </cell>
          <cell r="J2355" t="str">
            <v xml:space="preserve"> </v>
          </cell>
          <cell r="K2355" t="str">
            <v>BATI</v>
          </cell>
          <cell r="L2355" t="str">
            <v>2016</v>
          </cell>
          <cell r="M2355">
            <v>0</v>
          </cell>
          <cell r="N2355">
            <v>0</v>
          </cell>
          <cell r="O2355">
            <v>28995.1</v>
          </cell>
          <cell r="P2355">
            <v>28995.1</v>
          </cell>
          <cell r="Q2355">
            <v>0</v>
          </cell>
          <cell r="R2355">
            <v>34605.1</v>
          </cell>
          <cell r="S2355">
            <v>0</v>
          </cell>
          <cell r="T2355" t="str">
            <v>2018- -14VR002-824-2315-23- -BATI</v>
          </cell>
        </row>
        <row r="2356">
          <cell r="A2356" t="str">
            <v>21</v>
          </cell>
          <cell r="B2356" t="str">
            <v>D</v>
          </cell>
          <cell r="C2356" t="str">
            <v>R</v>
          </cell>
          <cell r="D2356" t="str">
            <v>I</v>
          </cell>
          <cell r="E2356" t="str">
            <v xml:space="preserve"> </v>
          </cell>
          <cell r="F2356" t="str">
            <v>14VR002</v>
          </cell>
          <cell r="G2356" t="str">
            <v>824</v>
          </cell>
          <cell r="H2356" t="str">
            <v>2315</v>
          </cell>
          <cell r="I2356" t="str">
            <v>23</v>
          </cell>
          <cell r="J2356" t="str">
            <v xml:space="preserve"> </v>
          </cell>
          <cell r="K2356" t="str">
            <v>BATI</v>
          </cell>
          <cell r="L2356" t="str">
            <v>2017</v>
          </cell>
          <cell r="M2356">
            <v>0</v>
          </cell>
          <cell r="N2356">
            <v>0</v>
          </cell>
          <cell r="O2356">
            <v>2736</v>
          </cell>
          <cell r="P2356">
            <v>2736</v>
          </cell>
          <cell r="Q2356">
            <v>0</v>
          </cell>
          <cell r="R2356">
            <v>156</v>
          </cell>
          <cell r="S2356">
            <v>0</v>
          </cell>
          <cell r="T2356" t="str">
            <v>2018- -14VR002-824-2315-23- -BATI</v>
          </cell>
        </row>
        <row r="2357">
          <cell r="A2357" t="str">
            <v>21</v>
          </cell>
          <cell r="B2357" t="str">
            <v>D</v>
          </cell>
          <cell r="C2357" t="str">
            <v>R</v>
          </cell>
          <cell r="D2357" t="str">
            <v>I</v>
          </cell>
          <cell r="E2357" t="str">
            <v xml:space="preserve"> </v>
          </cell>
          <cell r="F2357" t="str">
            <v>14VR002</v>
          </cell>
          <cell r="G2357" t="str">
            <v>824</v>
          </cell>
          <cell r="H2357" t="str">
            <v>2315</v>
          </cell>
          <cell r="I2357" t="str">
            <v>23</v>
          </cell>
          <cell r="J2357" t="str">
            <v xml:space="preserve"> </v>
          </cell>
          <cell r="K2357" t="str">
            <v>BATI</v>
          </cell>
          <cell r="L2357" t="str">
            <v>2018</v>
          </cell>
          <cell r="M2357">
            <v>0</v>
          </cell>
          <cell r="N2357">
            <v>0</v>
          </cell>
          <cell r="O2357">
            <v>2580</v>
          </cell>
          <cell r="P2357">
            <v>2580</v>
          </cell>
          <cell r="Q2357">
            <v>0</v>
          </cell>
          <cell r="R2357">
            <v>0</v>
          </cell>
          <cell r="S2357">
            <v>2580</v>
          </cell>
          <cell r="T2357" t="str">
            <v>2018- -14VR002-824-2315-23- -BATI</v>
          </cell>
        </row>
        <row r="2358">
          <cell r="A2358" t="str">
            <v>21</v>
          </cell>
          <cell r="B2358" t="str">
            <v>D</v>
          </cell>
          <cell r="C2358" t="str">
            <v>R</v>
          </cell>
          <cell r="D2358" t="str">
            <v>I</v>
          </cell>
          <cell r="E2358" t="str">
            <v xml:space="preserve"> </v>
          </cell>
          <cell r="F2358" t="str">
            <v>15AA001</v>
          </cell>
          <cell r="G2358" t="str">
            <v>020</v>
          </cell>
          <cell r="H2358" t="str">
            <v>2313</v>
          </cell>
          <cell r="I2358" t="str">
            <v>23</v>
          </cell>
          <cell r="J2358" t="str">
            <v xml:space="preserve"> </v>
          </cell>
          <cell r="K2358" t="str">
            <v>BATI</v>
          </cell>
          <cell r="L2358" t="str">
            <v>2015</v>
          </cell>
          <cell r="M2358">
            <v>8000</v>
          </cell>
          <cell r="N2358">
            <v>0</v>
          </cell>
          <cell r="O2358">
            <v>0</v>
          </cell>
          <cell r="P2358">
            <v>8000</v>
          </cell>
          <cell r="Q2358">
            <v>0</v>
          </cell>
          <cell r="R2358">
            <v>1405.36</v>
          </cell>
          <cell r="S2358">
            <v>0</v>
          </cell>
          <cell r="T2358" t="str">
            <v>2018- -15AA001-020-2313-23- -BATI</v>
          </cell>
        </row>
        <row r="2359">
          <cell r="A2359" t="str">
            <v>21</v>
          </cell>
          <cell r="B2359" t="str">
            <v>D</v>
          </cell>
          <cell r="C2359" t="str">
            <v>R</v>
          </cell>
          <cell r="D2359" t="str">
            <v>I</v>
          </cell>
          <cell r="E2359" t="str">
            <v xml:space="preserve"> </v>
          </cell>
          <cell r="F2359" t="str">
            <v>15AA002</v>
          </cell>
          <cell r="G2359" t="str">
            <v>020</v>
          </cell>
          <cell r="H2359" t="str">
            <v>2313</v>
          </cell>
          <cell r="I2359" t="str">
            <v>23</v>
          </cell>
          <cell r="J2359" t="str">
            <v xml:space="preserve"> </v>
          </cell>
          <cell r="K2359" t="str">
            <v>BATI</v>
          </cell>
          <cell r="L2359" t="str">
            <v>2015</v>
          </cell>
          <cell r="M2359">
            <v>10000</v>
          </cell>
          <cell r="N2359">
            <v>0</v>
          </cell>
          <cell r="O2359">
            <v>0</v>
          </cell>
          <cell r="P2359">
            <v>10000</v>
          </cell>
          <cell r="Q2359">
            <v>0</v>
          </cell>
          <cell r="R2359">
            <v>0</v>
          </cell>
          <cell r="S2359">
            <v>0</v>
          </cell>
          <cell r="T2359" t="str">
            <v>2018- -15AA002-020-2313-23- -BATI</v>
          </cell>
        </row>
        <row r="2360">
          <cell r="A2360" t="str">
            <v>21</v>
          </cell>
          <cell r="B2360" t="str">
            <v>D</v>
          </cell>
          <cell r="C2360" t="str">
            <v>R</v>
          </cell>
          <cell r="D2360" t="str">
            <v>I</v>
          </cell>
          <cell r="E2360" t="str">
            <v xml:space="preserve"> </v>
          </cell>
          <cell r="F2360" t="str">
            <v>15AA002</v>
          </cell>
          <cell r="G2360" t="str">
            <v>311</v>
          </cell>
          <cell r="H2360" t="str">
            <v>2313</v>
          </cell>
          <cell r="I2360" t="str">
            <v>23</v>
          </cell>
          <cell r="J2360" t="str">
            <v xml:space="preserve"> </v>
          </cell>
          <cell r="K2360" t="str">
            <v>BATI</v>
          </cell>
          <cell r="L2360" t="str">
            <v>2016</v>
          </cell>
          <cell r="M2360">
            <v>0</v>
          </cell>
          <cell r="N2360">
            <v>0</v>
          </cell>
          <cell r="O2360">
            <v>0</v>
          </cell>
          <cell r="P2360">
            <v>0</v>
          </cell>
          <cell r="Q2360">
            <v>0</v>
          </cell>
          <cell r="R2360">
            <v>2775.94</v>
          </cell>
          <cell r="S2360">
            <v>0</v>
          </cell>
          <cell r="T2360" t="str">
            <v>2018- -15AA002-311-2313-23- -BATI</v>
          </cell>
        </row>
        <row r="2361">
          <cell r="A2361" t="str">
            <v>21</v>
          </cell>
          <cell r="B2361" t="str">
            <v>D</v>
          </cell>
          <cell r="C2361" t="str">
            <v>R</v>
          </cell>
          <cell r="D2361" t="str">
            <v>I</v>
          </cell>
          <cell r="E2361" t="str">
            <v xml:space="preserve"> </v>
          </cell>
          <cell r="F2361" t="str">
            <v>15AA003</v>
          </cell>
          <cell r="G2361" t="str">
            <v>020</v>
          </cell>
          <cell r="H2361" t="str">
            <v>2313</v>
          </cell>
          <cell r="I2361" t="str">
            <v>23</v>
          </cell>
          <cell r="J2361" t="str">
            <v xml:space="preserve"> </v>
          </cell>
          <cell r="K2361" t="str">
            <v>BATI</v>
          </cell>
          <cell r="L2361" t="str">
            <v>2015</v>
          </cell>
          <cell r="M2361">
            <v>20000</v>
          </cell>
          <cell r="N2361">
            <v>0</v>
          </cell>
          <cell r="O2361">
            <v>0</v>
          </cell>
          <cell r="P2361">
            <v>20000</v>
          </cell>
          <cell r="Q2361">
            <v>0</v>
          </cell>
          <cell r="R2361">
            <v>0</v>
          </cell>
          <cell r="S2361">
            <v>0</v>
          </cell>
          <cell r="T2361" t="str">
            <v>2018- -15AA003-020-2313-23- -BATI</v>
          </cell>
        </row>
        <row r="2362">
          <cell r="A2362" t="str">
            <v>21</v>
          </cell>
          <cell r="B2362" t="str">
            <v>D</v>
          </cell>
          <cell r="C2362" t="str">
            <v>R</v>
          </cell>
          <cell r="D2362" t="str">
            <v>I</v>
          </cell>
          <cell r="E2362" t="str">
            <v xml:space="preserve"> </v>
          </cell>
          <cell r="F2362" t="str">
            <v>15AA004</v>
          </cell>
          <cell r="G2362" t="str">
            <v>020</v>
          </cell>
          <cell r="H2362" t="str">
            <v>2313</v>
          </cell>
          <cell r="I2362" t="str">
            <v>23</v>
          </cell>
          <cell r="J2362" t="str">
            <v xml:space="preserve"> </v>
          </cell>
          <cell r="K2362" t="str">
            <v>BATI</v>
          </cell>
          <cell r="L2362" t="str">
            <v>2015</v>
          </cell>
          <cell r="M2362">
            <v>15000</v>
          </cell>
          <cell r="N2362">
            <v>0</v>
          </cell>
          <cell r="O2362">
            <v>0</v>
          </cell>
          <cell r="P2362">
            <v>15000</v>
          </cell>
          <cell r="Q2362">
            <v>0</v>
          </cell>
          <cell r="R2362">
            <v>0</v>
          </cell>
          <cell r="S2362">
            <v>0</v>
          </cell>
          <cell r="T2362" t="str">
            <v>2018- -15AA004-020-2313-23- -BATI</v>
          </cell>
        </row>
        <row r="2363">
          <cell r="A2363" t="str">
            <v>21</v>
          </cell>
          <cell r="B2363" t="str">
            <v>D</v>
          </cell>
          <cell r="C2363" t="str">
            <v>R</v>
          </cell>
          <cell r="D2363" t="str">
            <v>I</v>
          </cell>
          <cell r="E2363" t="str">
            <v xml:space="preserve"> </v>
          </cell>
          <cell r="F2363" t="str">
            <v>15AA004</v>
          </cell>
          <cell r="G2363" t="str">
            <v>822</v>
          </cell>
          <cell r="H2363" t="str">
            <v>2315</v>
          </cell>
          <cell r="I2363" t="str">
            <v>23</v>
          </cell>
          <cell r="J2363" t="str">
            <v xml:space="preserve"> </v>
          </cell>
          <cell r="K2363" t="str">
            <v>BATI</v>
          </cell>
          <cell r="L2363" t="str">
            <v>2015</v>
          </cell>
          <cell r="M2363">
            <v>0</v>
          </cell>
          <cell r="N2363">
            <v>0</v>
          </cell>
          <cell r="O2363">
            <v>0</v>
          </cell>
          <cell r="P2363">
            <v>0</v>
          </cell>
          <cell r="Q2363">
            <v>0</v>
          </cell>
          <cell r="R2363">
            <v>1035.1199999999999</v>
          </cell>
          <cell r="S2363">
            <v>0</v>
          </cell>
          <cell r="T2363" t="str">
            <v>2018- -15AA004-822-2315-23- -BATI</v>
          </cell>
        </row>
        <row r="2364">
          <cell r="A2364" t="str">
            <v>21</v>
          </cell>
          <cell r="B2364" t="str">
            <v>D</v>
          </cell>
          <cell r="C2364" t="str">
            <v>R</v>
          </cell>
          <cell r="D2364" t="str">
            <v>I</v>
          </cell>
          <cell r="E2364" t="str">
            <v xml:space="preserve"> </v>
          </cell>
          <cell r="F2364" t="str">
            <v>15AA005</v>
          </cell>
          <cell r="G2364" t="str">
            <v>020</v>
          </cell>
          <cell r="H2364" t="str">
            <v>2313</v>
          </cell>
          <cell r="I2364" t="str">
            <v>23</v>
          </cell>
          <cell r="J2364" t="str">
            <v xml:space="preserve"> </v>
          </cell>
          <cell r="K2364" t="str">
            <v>BATI</v>
          </cell>
          <cell r="L2364" t="str">
            <v>2015</v>
          </cell>
          <cell r="M2364">
            <v>30000</v>
          </cell>
          <cell r="N2364">
            <v>0</v>
          </cell>
          <cell r="O2364">
            <v>0</v>
          </cell>
          <cell r="P2364">
            <v>30000</v>
          </cell>
          <cell r="Q2364">
            <v>0</v>
          </cell>
          <cell r="R2364">
            <v>16852.77</v>
          </cell>
          <cell r="S2364">
            <v>0</v>
          </cell>
          <cell r="T2364" t="str">
            <v>2018- -15AA005-020-2313-23- -BATI</v>
          </cell>
        </row>
        <row r="2365">
          <cell r="A2365" t="str">
            <v>21</v>
          </cell>
          <cell r="B2365" t="str">
            <v>D</v>
          </cell>
          <cell r="C2365" t="str">
            <v>R</v>
          </cell>
          <cell r="D2365" t="str">
            <v>I</v>
          </cell>
          <cell r="E2365" t="str">
            <v xml:space="preserve"> </v>
          </cell>
          <cell r="F2365" t="str">
            <v>15AA005</v>
          </cell>
          <cell r="G2365" t="str">
            <v>211</v>
          </cell>
          <cell r="H2365" t="str">
            <v>2313</v>
          </cell>
          <cell r="I2365" t="str">
            <v>23</v>
          </cell>
          <cell r="J2365" t="str">
            <v xml:space="preserve"> </v>
          </cell>
          <cell r="K2365" t="str">
            <v>BATI</v>
          </cell>
          <cell r="L2365" t="str">
            <v>2016</v>
          </cell>
          <cell r="M2365">
            <v>0</v>
          </cell>
          <cell r="N2365">
            <v>0</v>
          </cell>
          <cell r="O2365">
            <v>3000</v>
          </cell>
          <cell r="P2365">
            <v>3000</v>
          </cell>
          <cell r="Q2365">
            <v>0</v>
          </cell>
          <cell r="R2365">
            <v>2951.62</v>
          </cell>
          <cell r="S2365">
            <v>0</v>
          </cell>
          <cell r="T2365" t="str">
            <v>2018- -15AA005-211-2313-23- -BATI</v>
          </cell>
        </row>
        <row r="2366">
          <cell r="A2366" t="str">
            <v>21</v>
          </cell>
          <cell r="B2366" t="str">
            <v>D</v>
          </cell>
          <cell r="C2366" t="str">
            <v>R</v>
          </cell>
          <cell r="D2366" t="str">
            <v>I</v>
          </cell>
          <cell r="E2366" t="str">
            <v xml:space="preserve"> </v>
          </cell>
          <cell r="F2366" t="str">
            <v>15AA005</v>
          </cell>
          <cell r="G2366" t="str">
            <v>213</v>
          </cell>
          <cell r="H2366" t="str">
            <v>2313</v>
          </cell>
          <cell r="I2366" t="str">
            <v>23</v>
          </cell>
          <cell r="J2366" t="str">
            <v xml:space="preserve"> </v>
          </cell>
          <cell r="K2366" t="str">
            <v>BATI</v>
          </cell>
          <cell r="L2366" t="str">
            <v>2015</v>
          </cell>
          <cell r="M2366">
            <v>0</v>
          </cell>
          <cell r="N2366">
            <v>0</v>
          </cell>
          <cell r="O2366">
            <v>0</v>
          </cell>
          <cell r="P2366">
            <v>0</v>
          </cell>
          <cell r="Q2366">
            <v>0</v>
          </cell>
          <cell r="R2366">
            <v>4330.16</v>
          </cell>
          <cell r="S2366">
            <v>0</v>
          </cell>
          <cell r="T2366" t="str">
            <v>2018- -15AA005-213-2313-23- -BATI</v>
          </cell>
        </row>
        <row r="2367">
          <cell r="A2367" t="str">
            <v>21</v>
          </cell>
          <cell r="B2367" t="str">
            <v>D</v>
          </cell>
          <cell r="C2367" t="str">
            <v>R</v>
          </cell>
          <cell r="D2367" t="str">
            <v>I</v>
          </cell>
          <cell r="E2367" t="str">
            <v xml:space="preserve"> </v>
          </cell>
          <cell r="F2367" t="str">
            <v>15AA005</v>
          </cell>
          <cell r="G2367" t="str">
            <v>324</v>
          </cell>
          <cell r="H2367" t="str">
            <v>2313</v>
          </cell>
          <cell r="I2367" t="str">
            <v>23</v>
          </cell>
          <cell r="J2367" t="str">
            <v xml:space="preserve"> </v>
          </cell>
          <cell r="K2367" t="str">
            <v>BATI</v>
          </cell>
          <cell r="L2367" t="str">
            <v>2015</v>
          </cell>
          <cell r="M2367">
            <v>0</v>
          </cell>
          <cell r="N2367">
            <v>0</v>
          </cell>
          <cell r="O2367">
            <v>0</v>
          </cell>
          <cell r="P2367">
            <v>0</v>
          </cell>
          <cell r="Q2367">
            <v>0</v>
          </cell>
          <cell r="R2367">
            <v>1806.55</v>
          </cell>
          <cell r="S2367">
            <v>0</v>
          </cell>
          <cell r="T2367" t="str">
            <v>2018- -15AA005-324-2313-23- -BATI</v>
          </cell>
        </row>
        <row r="2368">
          <cell r="A2368" t="str">
            <v>21</v>
          </cell>
          <cell r="B2368" t="str">
            <v>D</v>
          </cell>
          <cell r="C2368" t="str">
            <v>R</v>
          </cell>
          <cell r="D2368" t="str">
            <v>I</v>
          </cell>
          <cell r="E2368" t="str">
            <v xml:space="preserve"> </v>
          </cell>
          <cell r="F2368" t="str">
            <v>15AA006</v>
          </cell>
          <cell r="G2368" t="str">
            <v>020</v>
          </cell>
          <cell r="H2368" t="str">
            <v>2313</v>
          </cell>
          <cell r="I2368" t="str">
            <v>23</v>
          </cell>
          <cell r="J2368" t="str">
            <v xml:space="preserve"> </v>
          </cell>
          <cell r="K2368" t="str">
            <v>BATI</v>
          </cell>
          <cell r="L2368" t="str">
            <v>2015</v>
          </cell>
          <cell r="M2368">
            <v>8000</v>
          </cell>
          <cell r="N2368">
            <v>0</v>
          </cell>
          <cell r="O2368">
            <v>0</v>
          </cell>
          <cell r="P2368">
            <v>8000</v>
          </cell>
          <cell r="Q2368">
            <v>0</v>
          </cell>
          <cell r="R2368">
            <v>0</v>
          </cell>
          <cell r="S2368">
            <v>0</v>
          </cell>
          <cell r="T2368" t="str">
            <v>2018- -15AA006-020-2313-23- -BATI</v>
          </cell>
        </row>
        <row r="2369">
          <cell r="A2369" t="str">
            <v>21</v>
          </cell>
          <cell r="B2369" t="str">
            <v>D</v>
          </cell>
          <cell r="C2369" t="str">
            <v>R</v>
          </cell>
          <cell r="D2369" t="str">
            <v>I</v>
          </cell>
          <cell r="E2369" t="str">
            <v xml:space="preserve"> </v>
          </cell>
          <cell r="F2369" t="str">
            <v>15AA006</v>
          </cell>
          <cell r="G2369" t="str">
            <v>324</v>
          </cell>
          <cell r="H2369" t="str">
            <v>2313</v>
          </cell>
          <cell r="I2369" t="str">
            <v>23</v>
          </cell>
          <cell r="J2369" t="str">
            <v xml:space="preserve"> </v>
          </cell>
          <cell r="K2369" t="str">
            <v>BATI</v>
          </cell>
          <cell r="L2369" t="str">
            <v>2016</v>
          </cell>
          <cell r="M2369">
            <v>0</v>
          </cell>
          <cell r="N2369">
            <v>0</v>
          </cell>
          <cell r="O2369">
            <v>3133.62</v>
          </cell>
          <cell r="P2369">
            <v>3133.62</v>
          </cell>
          <cell r="Q2369">
            <v>0</v>
          </cell>
          <cell r="R2369">
            <v>3133.62</v>
          </cell>
          <cell r="S2369">
            <v>0</v>
          </cell>
          <cell r="T2369" t="str">
            <v>2018- -15AA006-324-2313-23- -BATI</v>
          </cell>
        </row>
        <row r="2370">
          <cell r="A2370" t="str">
            <v>21</v>
          </cell>
          <cell r="B2370" t="str">
            <v>D</v>
          </cell>
          <cell r="C2370" t="str">
            <v>R</v>
          </cell>
          <cell r="D2370" t="str">
            <v>I</v>
          </cell>
          <cell r="E2370" t="str">
            <v xml:space="preserve"> </v>
          </cell>
          <cell r="F2370" t="str">
            <v>15AA007</v>
          </cell>
          <cell r="G2370" t="str">
            <v>020</v>
          </cell>
          <cell r="H2370" t="str">
            <v>2313</v>
          </cell>
          <cell r="I2370" t="str">
            <v>23</v>
          </cell>
          <cell r="J2370" t="str">
            <v xml:space="preserve"> </v>
          </cell>
          <cell r="K2370" t="str">
            <v>BATI</v>
          </cell>
          <cell r="L2370" t="str">
            <v>2015</v>
          </cell>
          <cell r="M2370">
            <v>15000</v>
          </cell>
          <cell r="N2370">
            <v>0</v>
          </cell>
          <cell r="O2370">
            <v>0</v>
          </cell>
          <cell r="P2370">
            <v>15000</v>
          </cell>
          <cell r="Q2370">
            <v>0</v>
          </cell>
          <cell r="R2370">
            <v>0</v>
          </cell>
          <cell r="S2370">
            <v>0</v>
          </cell>
          <cell r="T2370" t="str">
            <v>2018- -15AA007-020-2313-23- -BATI</v>
          </cell>
        </row>
        <row r="2371">
          <cell r="A2371" t="str">
            <v>21</v>
          </cell>
          <cell r="B2371" t="str">
            <v>D</v>
          </cell>
          <cell r="C2371" t="str">
            <v>R</v>
          </cell>
          <cell r="D2371" t="str">
            <v>I</v>
          </cell>
          <cell r="E2371" t="str">
            <v xml:space="preserve"> </v>
          </cell>
          <cell r="F2371" t="str">
            <v>15AA007</v>
          </cell>
          <cell r="G2371" t="str">
            <v>71</v>
          </cell>
          <cell r="H2371" t="str">
            <v>2313</v>
          </cell>
          <cell r="I2371" t="str">
            <v>23</v>
          </cell>
          <cell r="J2371" t="str">
            <v xml:space="preserve"> </v>
          </cell>
          <cell r="K2371" t="str">
            <v>BATI</v>
          </cell>
          <cell r="L2371" t="str">
            <v>2015</v>
          </cell>
          <cell r="M2371">
            <v>0</v>
          </cell>
          <cell r="N2371">
            <v>0</v>
          </cell>
          <cell r="O2371">
            <v>0</v>
          </cell>
          <cell r="P2371">
            <v>0</v>
          </cell>
          <cell r="Q2371">
            <v>0</v>
          </cell>
          <cell r="R2371">
            <v>1548</v>
          </cell>
          <cell r="S2371">
            <v>0</v>
          </cell>
          <cell r="T2371" t="str">
            <v>2018- -15AA007-71-2313-23- -BATI</v>
          </cell>
        </row>
        <row r="2372">
          <cell r="A2372" t="str">
            <v>21</v>
          </cell>
          <cell r="B2372" t="str">
            <v>D</v>
          </cell>
          <cell r="C2372" t="str">
            <v>R</v>
          </cell>
          <cell r="D2372" t="str">
            <v>I</v>
          </cell>
          <cell r="E2372" t="str">
            <v xml:space="preserve"> </v>
          </cell>
          <cell r="F2372" t="str">
            <v>15AA008</v>
          </cell>
          <cell r="G2372" t="str">
            <v>020</v>
          </cell>
          <cell r="H2372" t="str">
            <v>2313</v>
          </cell>
          <cell r="I2372" t="str">
            <v>23</v>
          </cell>
          <cell r="J2372" t="str">
            <v xml:space="preserve"> </v>
          </cell>
          <cell r="K2372" t="str">
            <v>BATI</v>
          </cell>
          <cell r="L2372" t="str">
            <v>2015</v>
          </cell>
          <cell r="M2372">
            <v>30000</v>
          </cell>
          <cell r="N2372">
            <v>0</v>
          </cell>
          <cell r="O2372">
            <v>0</v>
          </cell>
          <cell r="P2372">
            <v>30000</v>
          </cell>
          <cell r="Q2372">
            <v>0</v>
          </cell>
          <cell r="R2372">
            <v>3446.4</v>
          </cell>
          <cell r="S2372">
            <v>0</v>
          </cell>
          <cell r="T2372" t="str">
            <v>2018- -15AA008-020-2313-23- -BATI</v>
          </cell>
        </row>
        <row r="2373">
          <cell r="A2373" t="str">
            <v>21</v>
          </cell>
          <cell r="B2373" t="str">
            <v>D</v>
          </cell>
          <cell r="C2373" t="str">
            <v>R</v>
          </cell>
          <cell r="D2373" t="str">
            <v>I</v>
          </cell>
          <cell r="E2373" t="str">
            <v xml:space="preserve"> </v>
          </cell>
          <cell r="F2373" t="str">
            <v>15AA008</v>
          </cell>
          <cell r="G2373" t="str">
            <v>020</v>
          </cell>
          <cell r="H2373" t="str">
            <v>2313</v>
          </cell>
          <cell r="I2373" t="str">
            <v>23</v>
          </cell>
          <cell r="J2373" t="str">
            <v xml:space="preserve"> </v>
          </cell>
          <cell r="K2373" t="str">
            <v>BATI</v>
          </cell>
          <cell r="L2373" t="str">
            <v>2016</v>
          </cell>
          <cell r="M2373">
            <v>0</v>
          </cell>
          <cell r="N2373">
            <v>0</v>
          </cell>
          <cell r="O2373">
            <v>5961.17</v>
          </cell>
          <cell r="P2373">
            <v>5961.17</v>
          </cell>
          <cell r="Q2373">
            <v>0</v>
          </cell>
          <cell r="R2373">
            <v>5961.17</v>
          </cell>
          <cell r="S2373">
            <v>0</v>
          </cell>
          <cell r="T2373" t="str">
            <v>2018- -15AA008-020-2313-23- -BATI</v>
          </cell>
        </row>
        <row r="2374">
          <cell r="A2374" t="str">
            <v>21</v>
          </cell>
          <cell r="B2374" t="str">
            <v>D</v>
          </cell>
          <cell r="C2374" t="str">
            <v>R</v>
          </cell>
          <cell r="D2374" t="str">
            <v>I</v>
          </cell>
          <cell r="E2374" t="str">
            <v xml:space="preserve"> </v>
          </cell>
          <cell r="F2374" t="str">
            <v>15AA008</v>
          </cell>
          <cell r="G2374" t="str">
            <v>311</v>
          </cell>
          <cell r="H2374" t="str">
            <v>2313</v>
          </cell>
          <cell r="I2374" t="str">
            <v>23</v>
          </cell>
          <cell r="J2374" t="str">
            <v xml:space="preserve"> </v>
          </cell>
          <cell r="K2374" t="str">
            <v>BATI</v>
          </cell>
          <cell r="L2374" t="str">
            <v>2015</v>
          </cell>
          <cell r="M2374">
            <v>0</v>
          </cell>
          <cell r="N2374">
            <v>0</v>
          </cell>
          <cell r="O2374">
            <v>0</v>
          </cell>
          <cell r="P2374">
            <v>0</v>
          </cell>
          <cell r="Q2374">
            <v>0</v>
          </cell>
          <cell r="R2374">
            <v>4821.49</v>
          </cell>
          <cell r="S2374">
            <v>0</v>
          </cell>
          <cell r="T2374" t="str">
            <v>2018- -15AA008-311-2313-23- -BATI</v>
          </cell>
        </row>
        <row r="2375">
          <cell r="A2375" t="str">
            <v>21</v>
          </cell>
          <cell r="B2375" t="str">
            <v>D</v>
          </cell>
          <cell r="C2375" t="str">
            <v>R</v>
          </cell>
          <cell r="D2375" t="str">
            <v>I</v>
          </cell>
          <cell r="E2375" t="str">
            <v xml:space="preserve"> </v>
          </cell>
          <cell r="F2375" t="str">
            <v>15AA008</v>
          </cell>
          <cell r="G2375" t="str">
            <v>411</v>
          </cell>
          <cell r="H2375" t="str">
            <v>2313</v>
          </cell>
          <cell r="I2375" t="str">
            <v>23</v>
          </cell>
          <cell r="J2375" t="str">
            <v xml:space="preserve"> </v>
          </cell>
          <cell r="K2375" t="str">
            <v>BATI</v>
          </cell>
          <cell r="L2375" t="str">
            <v>2015</v>
          </cell>
          <cell r="M2375">
            <v>0</v>
          </cell>
          <cell r="N2375">
            <v>0</v>
          </cell>
          <cell r="O2375">
            <v>0</v>
          </cell>
          <cell r="P2375">
            <v>0</v>
          </cell>
          <cell r="Q2375">
            <v>0</v>
          </cell>
          <cell r="R2375">
            <v>3816.9</v>
          </cell>
          <cell r="S2375">
            <v>0</v>
          </cell>
          <cell r="T2375" t="str">
            <v>2018- -15AA008-411-2313-23- -BATI</v>
          </cell>
        </row>
        <row r="2376">
          <cell r="A2376" t="str">
            <v>21</v>
          </cell>
          <cell r="B2376" t="str">
            <v>D</v>
          </cell>
          <cell r="C2376" t="str">
            <v>R</v>
          </cell>
          <cell r="D2376" t="str">
            <v>I</v>
          </cell>
          <cell r="E2376" t="str">
            <v xml:space="preserve"> </v>
          </cell>
          <cell r="F2376" t="str">
            <v>15AA008</v>
          </cell>
          <cell r="G2376" t="str">
            <v>411</v>
          </cell>
          <cell r="H2376" t="str">
            <v>2313</v>
          </cell>
          <cell r="I2376" t="str">
            <v>23</v>
          </cell>
          <cell r="J2376" t="str">
            <v xml:space="preserve"> </v>
          </cell>
          <cell r="K2376" t="str">
            <v>BATI</v>
          </cell>
          <cell r="L2376" t="str">
            <v>2016</v>
          </cell>
          <cell r="M2376">
            <v>0</v>
          </cell>
          <cell r="N2376">
            <v>0</v>
          </cell>
          <cell r="O2376">
            <v>4200</v>
          </cell>
          <cell r="P2376">
            <v>4200</v>
          </cell>
          <cell r="Q2376">
            <v>0</v>
          </cell>
          <cell r="R2376">
            <v>4569.3</v>
          </cell>
          <cell r="S2376">
            <v>0</v>
          </cell>
          <cell r="T2376" t="str">
            <v>2018- -15AA008-411-2313-23- -BATI</v>
          </cell>
        </row>
        <row r="2377">
          <cell r="A2377" t="str">
            <v>21</v>
          </cell>
          <cell r="B2377" t="str">
            <v>D</v>
          </cell>
          <cell r="C2377" t="str">
            <v>R</v>
          </cell>
          <cell r="D2377" t="str">
            <v>I</v>
          </cell>
          <cell r="E2377" t="str">
            <v xml:space="preserve"> </v>
          </cell>
          <cell r="F2377" t="str">
            <v>15AA010</v>
          </cell>
          <cell r="G2377" t="str">
            <v>823</v>
          </cell>
          <cell r="H2377" t="str">
            <v>2318</v>
          </cell>
          <cell r="I2377" t="str">
            <v>23</v>
          </cell>
          <cell r="J2377" t="str">
            <v xml:space="preserve"> </v>
          </cell>
          <cell r="K2377" t="str">
            <v>EV</v>
          </cell>
          <cell r="L2377" t="str">
            <v>2015</v>
          </cell>
          <cell r="M2377">
            <v>8000</v>
          </cell>
          <cell r="N2377">
            <v>0</v>
          </cell>
          <cell r="O2377">
            <v>0</v>
          </cell>
          <cell r="P2377">
            <v>8000</v>
          </cell>
          <cell r="Q2377">
            <v>0</v>
          </cell>
          <cell r="R2377">
            <v>0</v>
          </cell>
          <cell r="S2377">
            <v>0</v>
          </cell>
          <cell r="T2377" t="str">
            <v>2018- -15AA010-823-2318-23- -EV</v>
          </cell>
        </row>
        <row r="2378">
          <cell r="A2378" t="str">
            <v>21</v>
          </cell>
          <cell r="B2378" t="str">
            <v>D</v>
          </cell>
          <cell r="C2378" t="str">
            <v>R</v>
          </cell>
          <cell r="D2378" t="str">
            <v>I</v>
          </cell>
          <cell r="E2378" t="str">
            <v xml:space="preserve"> </v>
          </cell>
          <cell r="F2378" t="str">
            <v>15AA010</v>
          </cell>
          <cell r="G2378" t="str">
            <v>823</v>
          </cell>
          <cell r="H2378" t="str">
            <v>2318</v>
          </cell>
          <cell r="I2378" t="str">
            <v>23</v>
          </cell>
          <cell r="J2378" t="str">
            <v xml:space="preserve"> </v>
          </cell>
          <cell r="K2378" t="str">
            <v>EV</v>
          </cell>
          <cell r="L2378" t="str">
            <v>2016</v>
          </cell>
          <cell r="M2378">
            <v>0</v>
          </cell>
          <cell r="N2378">
            <v>0</v>
          </cell>
          <cell r="O2378">
            <v>7931.18</v>
          </cell>
          <cell r="P2378">
            <v>7931.18</v>
          </cell>
          <cell r="Q2378">
            <v>0</v>
          </cell>
          <cell r="R2378">
            <v>7721.68</v>
          </cell>
          <cell r="S2378">
            <v>0</v>
          </cell>
          <cell r="T2378" t="str">
            <v>2018- -15AA010-823-2318-23- -EV</v>
          </cell>
        </row>
        <row r="2379">
          <cell r="A2379" t="str">
            <v>21</v>
          </cell>
          <cell r="B2379" t="str">
            <v>D</v>
          </cell>
          <cell r="C2379" t="str">
            <v>R</v>
          </cell>
          <cell r="D2379" t="str">
            <v>I</v>
          </cell>
          <cell r="E2379" t="str">
            <v xml:space="preserve"> </v>
          </cell>
          <cell r="F2379" t="str">
            <v>15AA011</v>
          </cell>
          <cell r="G2379" t="str">
            <v>026</v>
          </cell>
          <cell r="H2379" t="str">
            <v>2313</v>
          </cell>
          <cell r="I2379" t="str">
            <v>23</v>
          </cell>
          <cell r="J2379" t="str">
            <v xml:space="preserve"> </v>
          </cell>
          <cell r="K2379" t="str">
            <v>BATI</v>
          </cell>
          <cell r="L2379" t="str">
            <v>2015</v>
          </cell>
          <cell r="M2379">
            <v>10000</v>
          </cell>
          <cell r="N2379">
            <v>0</v>
          </cell>
          <cell r="O2379">
            <v>0</v>
          </cell>
          <cell r="P2379">
            <v>10000</v>
          </cell>
          <cell r="Q2379">
            <v>0</v>
          </cell>
          <cell r="R2379">
            <v>757.44</v>
          </cell>
          <cell r="S2379">
            <v>0</v>
          </cell>
          <cell r="T2379" t="str">
            <v>2018- -15AA011-026-2313-23- -BATI</v>
          </cell>
        </row>
        <row r="2380">
          <cell r="A2380" t="str">
            <v>21</v>
          </cell>
          <cell r="B2380" t="str">
            <v>D</v>
          </cell>
          <cell r="C2380" t="str">
            <v>R</v>
          </cell>
          <cell r="D2380" t="str">
            <v>I</v>
          </cell>
          <cell r="E2380" t="str">
            <v xml:space="preserve"> </v>
          </cell>
          <cell r="F2380" t="str">
            <v>15AA011</v>
          </cell>
          <cell r="G2380" t="str">
            <v>026</v>
          </cell>
          <cell r="H2380" t="str">
            <v>2313</v>
          </cell>
          <cell r="I2380" t="str">
            <v>23</v>
          </cell>
          <cell r="J2380" t="str">
            <v xml:space="preserve"> </v>
          </cell>
          <cell r="K2380" t="str">
            <v>BATI</v>
          </cell>
          <cell r="L2380" t="str">
            <v>2016</v>
          </cell>
          <cell r="M2380">
            <v>0</v>
          </cell>
          <cell r="N2380">
            <v>0</v>
          </cell>
          <cell r="O2380">
            <v>288</v>
          </cell>
          <cell r="P2380">
            <v>288</v>
          </cell>
          <cell r="Q2380">
            <v>0</v>
          </cell>
          <cell r="R2380">
            <v>288</v>
          </cell>
          <cell r="S2380">
            <v>0</v>
          </cell>
          <cell r="T2380" t="str">
            <v>2018- -15AA011-026-2313-23- -BATI</v>
          </cell>
        </row>
        <row r="2381">
          <cell r="A2381" t="str">
            <v>21</v>
          </cell>
          <cell r="B2381" t="str">
            <v>D</v>
          </cell>
          <cell r="C2381" t="str">
            <v>R</v>
          </cell>
          <cell r="D2381" t="str">
            <v>I</v>
          </cell>
          <cell r="E2381" t="str">
            <v xml:space="preserve"> </v>
          </cell>
          <cell r="F2381" t="str">
            <v>15AA012</v>
          </cell>
          <cell r="G2381" t="str">
            <v>820</v>
          </cell>
          <cell r="H2381" t="str">
            <v>2313</v>
          </cell>
          <cell r="I2381" t="str">
            <v>23</v>
          </cell>
          <cell r="J2381" t="str">
            <v xml:space="preserve"> </v>
          </cell>
          <cell r="K2381" t="str">
            <v>BATI</v>
          </cell>
          <cell r="L2381" t="str">
            <v>2015</v>
          </cell>
          <cell r="M2381">
            <v>10000</v>
          </cell>
          <cell r="N2381">
            <v>0</v>
          </cell>
          <cell r="O2381">
            <v>0</v>
          </cell>
          <cell r="P2381">
            <v>10000</v>
          </cell>
          <cell r="Q2381">
            <v>0</v>
          </cell>
          <cell r="R2381">
            <v>2775.14</v>
          </cell>
          <cell r="S2381">
            <v>0</v>
          </cell>
          <cell r="T2381" t="str">
            <v>2018- -15AA012-820-2313-23- -BATI</v>
          </cell>
        </row>
        <row r="2382">
          <cell r="A2382" t="str">
            <v>21</v>
          </cell>
          <cell r="B2382" t="str">
            <v>D</v>
          </cell>
          <cell r="C2382" t="str">
            <v>R</v>
          </cell>
          <cell r="D2382" t="str">
            <v>I</v>
          </cell>
          <cell r="E2382" t="str">
            <v xml:space="preserve"> </v>
          </cell>
          <cell r="F2382" t="str">
            <v>15AA013</v>
          </cell>
          <cell r="G2382" t="str">
            <v>820</v>
          </cell>
          <cell r="H2382" t="str">
            <v>2313</v>
          </cell>
          <cell r="I2382" t="str">
            <v>23</v>
          </cell>
          <cell r="J2382" t="str">
            <v xml:space="preserve"> </v>
          </cell>
          <cell r="K2382" t="str">
            <v>BATI</v>
          </cell>
          <cell r="L2382" t="str">
            <v>2015</v>
          </cell>
          <cell r="M2382">
            <v>62000</v>
          </cell>
          <cell r="N2382">
            <v>0</v>
          </cell>
          <cell r="O2382">
            <v>0</v>
          </cell>
          <cell r="P2382">
            <v>62000</v>
          </cell>
          <cell r="Q2382">
            <v>0</v>
          </cell>
          <cell r="R2382">
            <v>64581.48</v>
          </cell>
          <cell r="S2382">
            <v>0</v>
          </cell>
          <cell r="T2382" t="str">
            <v>2018- -15AA013-820-2313-23- -BATI</v>
          </cell>
        </row>
        <row r="2383">
          <cell r="A2383" t="str">
            <v>21</v>
          </cell>
          <cell r="B2383" t="str">
            <v>D</v>
          </cell>
          <cell r="C2383" t="str">
            <v>R</v>
          </cell>
          <cell r="D2383" t="str">
            <v>I</v>
          </cell>
          <cell r="E2383" t="str">
            <v xml:space="preserve"> </v>
          </cell>
          <cell r="F2383" t="str">
            <v>15AA014</v>
          </cell>
          <cell r="G2383" t="str">
            <v>820</v>
          </cell>
          <cell r="H2383" t="str">
            <v>2313</v>
          </cell>
          <cell r="I2383" t="str">
            <v>23</v>
          </cell>
          <cell r="J2383" t="str">
            <v xml:space="preserve"> </v>
          </cell>
          <cell r="K2383" t="str">
            <v>BATI</v>
          </cell>
          <cell r="L2383" t="str">
            <v>2015</v>
          </cell>
          <cell r="M2383">
            <v>15000</v>
          </cell>
          <cell r="N2383">
            <v>0</v>
          </cell>
          <cell r="O2383">
            <v>0</v>
          </cell>
          <cell r="P2383">
            <v>15000</v>
          </cell>
          <cell r="Q2383">
            <v>0</v>
          </cell>
          <cell r="R2383">
            <v>8611.92</v>
          </cell>
          <cell r="S2383">
            <v>0</v>
          </cell>
          <cell r="T2383" t="str">
            <v>2018- -15AA014-820-2313-23- -BATI</v>
          </cell>
        </row>
        <row r="2384">
          <cell r="A2384" t="str">
            <v>21</v>
          </cell>
          <cell r="B2384" t="str">
            <v>D</v>
          </cell>
          <cell r="C2384" t="str">
            <v>R</v>
          </cell>
          <cell r="D2384" t="str">
            <v>I</v>
          </cell>
          <cell r="E2384" t="str">
            <v xml:space="preserve"> </v>
          </cell>
          <cell r="F2384" t="str">
            <v>15AA014</v>
          </cell>
          <cell r="G2384" t="str">
            <v>820</v>
          </cell>
          <cell r="H2384" t="str">
            <v>2313</v>
          </cell>
          <cell r="I2384" t="str">
            <v>23</v>
          </cell>
          <cell r="J2384" t="str">
            <v xml:space="preserve"> </v>
          </cell>
          <cell r="K2384" t="str">
            <v>BATI</v>
          </cell>
          <cell r="L2384" t="str">
            <v>2016</v>
          </cell>
          <cell r="M2384">
            <v>0</v>
          </cell>
          <cell r="N2384">
            <v>0</v>
          </cell>
          <cell r="O2384">
            <v>261.74</v>
          </cell>
          <cell r="P2384">
            <v>261.74</v>
          </cell>
          <cell r="Q2384">
            <v>0</v>
          </cell>
          <cell r="R2384">
            <v>261.74</v>
          </cell>
          <cell r="S2384">
            <v>0</v>
          </cell>
          <cell r="T2384" t="str">
            <v>2018- -15AA014-820-2313-23- -BATI</v>
          </cell>
        </row>
        <row r="2385">
          <cell r="A2385" t="str">
            <v>21</v>
          </cell>
          <cell r="B2385" t="str">
            <v>D</v>
          </cell>
          <cell r="C2385" t="str">
            <v>R</v>
          </cell>
          <cell r="D2385" t="str">
            <v>I</v>
          </cell>
          <cell r="E2385" t="str">
            <v xml:space="preserve"> </v>
          </cell>
          <cell r="F2385" t="str">
            <v>15AA015</v>
          </cell>
          <cell r="G2385" t="str">
            <v>020</v>
          </cell>
          <cell r="H2385" t="str">
            <v>2313</v>
          </cell>
          <cell r="I2385" t="str">
            <v>23</v>
          </cell>
          <cell r="J2385" t="str">
            <v xml:space="preserve"> </v>
          </cell>
          <cell r="K2385" t="str">
            <v>BATI</v>
          </cell>
          <cell r="L2385" t="str">
            <v>2016</v>
          </cell>
          <cell r="M2385">
            <v>0</v>
          </cell>
          <cell r="N2385">
            <v>0</v>
          </cell>
          <cell r="O2385">
            <v>76367.28</v>
          </cell>
          <cell r="P2385">
            <v>76367.28</v>
          </cell>
          <cell r="Q2385">
            <v>0</v>
          </cell>
          <cell r="R2385">
            <v>78975.48</v>
          </cell>
          <cell r="S2385">
            <v>0</v>
          </cell>
          <cell r="T2385" t="str">
            <v>2018- -15AA015-020-2313-23- -BATI</v>
          </cell>
        </row>
        <row r="2386">
          <cell r="A2386" t="str">
            <v>21</v>
          </cell>
          <cell r="B2386" t="str">
            <v>D</v>
          </cell>
          <cell r="C2386" t="str">
            <v>R</v>
          </cell>
          <cell r="D2386" t="str">
            <v>I</v>
          </cell>
          <cell r="E2386" t="str">
            <v xml:space="preserve"> </v>
          </cell>
          <cell r="F2386" t="str">
            <v>15AC001</v>
          </cell>
          <cell r="G2386" t="str">
            <v>212</v>
          </cell>
          <cell r="H2386" t="str">
            <v>2313</v>
          </cell>
          <cell r="I2386" t="str">
            <v>23</v>
          </cell>
          <cell r="J2386" t="str">
            <v xml:space="preserve"> </v>
          </cell>
          <cell r="K2386" t="str">
            <v>BATI</v>
          </cell>
          <cell r="L2386" t="str">
            <v>2016</v>
          </cell>
          <cell r="M2386">
            <v>0</v>
          </cell>
          <cell r="N2386">
            <v>0</v>
          </cell>
          <cell r="O2386">
            <v>1908.98</v>
          </cell>
          <cell r="P2386">
            <v>1908.98</v>
          </cell>
          <cell r="Q2386">
            <v>0</v>
          </cell>
          <cell r="R2386">
            <v>1778.54</v>
          </cell>
          <cell r="S2386">
            <v>0</v>
          </cell>
          <cell r="T2386" t="str">
            <v>2018- -15AC001-212-2313-23- -BATI</v>
          </cell>
        </row>
        <row r="2387">
          <cell r="A2387" t="str">
            <v>21</v>
          </cell>
          <cell r="B2387" t="str">
            <v>D</v>
          </cell>
          <cell r="C2387" t="str">
            <v>R</v>
          </cell>
          <cell r="D2387" t="str">
            <v>I</v>
          </cell>
          <cell r="E2387" t="str">
            <v xml:space="preserve"> </v>
          </cell>
          <cell r="F2387" t="str">
            <v>15AC001</v>
          </cell>
          <cell r="G2387" t="str">
            <v>213</v>
          </cell>
          <cell r="H2387" t="str">
            <v>2313</v>
          </cell>
          <cell r="I2387" t="str">
            <v>23</v>
          </cell>
          <cell r="J2387" t="str">
            <v xml:space="preserve"> </v>
          </cell>
          <cell r="K2387" t="str">
            <v>BATI</v>
          </cell>
          <cell r="L2387" t="str">
            <v>2015</v>
          </cell>
          <cell r="M2387">
            <v>25000</v>
          </cell>
          <cell r="N2387">
            <v>0</v>
          </cell>
          <cell r="O2387">
            <v>0</v>
          </cell>
          <cell r="P2387">
            <v>25000</v>
          </cell>
          <cell r="Q2387">
            <v>0</v>
          </cell>
          <cell r="R2387">
            <v>1410.28</v>
          </cell>
          <cell r="S2387">
            <v>0</v>
          </cell>
          <cell r="T2387" t="str">
            <v>2018- -15AC001-213-2313-23- -BATI</v>
          </cell>
        </row>
        <row r="2388">
          <cell r="A2388" t="str">
            <v>21</v>
          </cell>
          <cell r="B2388" t="str">
            <v>D</v>
          </cell>
          <cell r="C2388" t="str">
            <v>R</v>
          </cell>
          <cell r="D2388" t="str">
            <v>I</v>
          </cell>
          <cell r="E2388" t="str">
            <v xml:space="preserve"> </v>
          </cell>
          <cell r="F2388" t="str">
            <v>15AC002</v>
          </cell>
          <cell r="G2388" t="str">
            <v>213</v>
          </cell>
          <cell r="H2388" t="str">
            <v>2313</v>
          </cell>
          <cell r="I2388" t="str">
            <v>23</v>
          </cell>
          <cell r="J2388" t="str">
            <v xml:space="preserve"> </v>
          </cell>
          <cell r="K2388" t="str">
            <v>BATI</v>
          </cell>
          <cell r="L2388" t="str">
            <v>2015</v>
          </cell>
          <cell r="M2388">
            <v>25000</v>
          </cell>
          <cell r="N2388">
            <v>0</v>
          </cell>
          <cell r="O2388">
            <v>0</v>
          </cell>
          <cell r="P2388">
            <v>25000</v>
          </cell>
          <cell r="Q2388">
            <v>0</v>
          </cell>
          <cell r="R2388">
            <v>14145.1</v>
          </cell>
          <cell r="S2388">
            <v>0</v>
          </cell>
          <cell r="T2388" t="str">
            <v>2018- -15AC002-213-2313-23- -BATI</v>
          </cell>
        </row>
        <row r="2389">
          <cell r="A2389" t="str">
            <v>21</v>
          </cell>
          <cell r="B2389" t="str">
            <v>D</v>
          </cell>
          <cell r="C2389" t="str">
            <v>R</v>
          </cell>
          <cell r="D2389" t="str">
            <v>I</v>
          </cell>
          <cell r="E2389" t="str">
            <v xml:space="preserve"> </v>
          </cell>
          <cell r="F2389" t="str">
            <v>15AC003</v>
          </cell>
          <cell r="G2389" t="str">
            <v>213</v>
          </cell>
          <cell r="H2389" t="str">
            <v>2313</v>
          </cell>
          <cell r="I2389" t="str">
            <v>23</v>
          </cell>
          <cell r="J2389" t="str">
            <v xml:space="preserve"> </v>
          </cell>
          <cell r="K2389" t="str">
            <v>BATI</v>
          </cell>
          <cell r="L2389" t="str">
            <v>2015</v>
          </cell>
          <cell r="M2389">
            <v>5000</v>
          </cell>
          <cell r="N2389">
            <v>0</v>
          </cell>
          <cell r="O2389">
            <v>0</v>
          </cell>
          <cell r="P2389">
            <v>5000</v>
          </cell>
          <cell r="Q2389">
            <v>0</v>
          </cell>
          <cell r="R2389">
            <v>0</v>
          </cell>
          <cell r="S2389">
            <v>0</v>
          </cell>
          <cell r="T2389" t="str">
            <v>2018- -15AC003-213-2313-23- -BATI</v>
          </cell>
        </row>
        <row r="2390">
          <cell r="A2390" t="str">
            <v>21</v>
          </cell>
          <cell r="B2390" t="str">
            <v>D</v>
          </cell>
          <cell r="C2390" t="str">
            <v>R</v>
          </cell>
          <cell r="D2390" t="str">
            <v>I</v>
          </cell>
          <cell r="E2390" t="str">
            <v xml:space="preserve"> </v>
          </cell>
          <cell r="F2390" t="str">
            <v>15AC003</v>
          </cell>
          <cell r="G2390" t="str">
            <v>30</v>
          </cell>
          <cell r="H2390" t="str">
            <v>2313</v>
          </cell>
          <cell r="I2390" t="str">
            <v>23</v>
          </cell>
          <cell r="J2390" t="str">
            <v xml:space="preserve"> </v>
          </cell>
          <cell r="K2390" t="str">
            <v>BATI</v>
          </cell>
          <cell r="L2390" t="str">
            <v>2016</v>
          </cell>
          <cell r="M2390">
            <v>0</v>
          </cell>
          <cell r="N2390">
            <v>0</v>
          </cell>
          <cell r="O2390">
            <v>2324.7600000000002</v>
          </cell>
          <cell r="P2390">
            <v>2324.7600000000002</v>
          </cell>
          <cell r="Q2390">
            <v>0</v>
          </cell>
          <cell r="R2390">
            <v>2322.36</v>
          </cell>
          <cell r="S2390">
            <v>0</v>
          </cell>
          <cell r="T2390" t="str">
            <v>2018- -15AC003-30-2313-23- -BATI</v>
          </cell>
        </row>
        <row r="2391">
          <cell r="A2391" t="str">
            <v>21</v>
          </cell>
          <cell r="B2391" t="str">
            <v>D</v>
          </cell>
          <cell r="C2391" t="str">
            <v>R</v>
          </cell>
          <cell r="D2391" t="str">
            <v>I</v>
          </cell>
          <cell r="E2391" t="str">
            <v xml:space="preserve"> </v>
          </cell>
          <cell r="F2391" t="str">
            <v>15AC003</v>
          </cell>
          <cell r="G2391" t="str">
            <v>411</v>
          </cell>
          <cell r="H2391" t="str">
            <v>2313</v>
          </cell>
          <cell r="I2391" t="str">
            <v>23</v>
          </cell>
          <cell r="J2391" t="str">
            <v xml:space="preserve"> </v>
          </cell>
          <cell r="K2391" t="str">
            <v>BATI</v>
          </cell>
          <cell r="L2391" t="str">
            <v>2016</v>
          </cell>
          <cell r="M2391">
            <v>0</v>
          </cell>
          <cell r="N2391">
            <v>0</v>
          </cell>
          <cell r="O2391">
            <v>5340.4</v>
          </cell>
          <cell r="P2391">
            <v>5340.4</v>
          </cell>
          <cell r="Q2391">
            <v>0</v>
          </cell>
          <cell r="R2391">
            <v>5345.39</v>
          </cell>
          <cell r="S2391">
            <v>0</v>
          </cell>
          <cell r="T2391" t="str">
            <v>2018- -15AC003-411-2313-23- -BATI</v>
          </cell>
        </row>
        <row r="2392">
          <cell r="A2392" t="str">
            <v>21</v>
          </cell>
          <cell r="B2392" t="str">
            <v>D</v>
          </cell>
          <cell r="C2392" t="str">
            <v>R</v>
          </cell>
          <cell r="D2392" t="str">
            <v>I</v>
          </cell>
          <cell r="E2392" t="str">
            <v xml:space="preserve"> </v>
          </cell>
          <cell r="F2392" t="str">
            <v>15AC004</v>
          </cell>
          <cell r="G2392" t="str">
            <v>213</v>
          </cell>
          <cell r="H2392" t="str">
            <v>2313</v>
          </cell>
          <cell r="I2392" t="str">
            <v>23</v>
          </cell>
          <cell r="J2392" t="str">
            <v xml:space="preserve"> </v>
          </cell>
          <cell r="K2392" t="str">
            <v>BATI</v>
          </cell>
          <cell r="L2392" t="str">
            <v>2015</v>
          </cell>
          <cell r="M2392">
            <v>25000</v>
          </cell>
          <cell r="N2392">
            <v>0</v>
          </cell>
          <cell r="O2392">
            <v>0</v>
          </cell>
          <cell r="P2392">
            <v>25000</v>
          </cell>
          <cell r="Q2392">
            <v>0</v>
          </cell>
          <cell r="R2392">
            <v>19823.66</v>
          </cell>
          <cell r="S2392">
            <v>0</v>
          </cell>
          <cell r="T2392" t="str">
            <v>2018- -15AC004-213-2313-23- -BATI</v>
          </cell>
        </row>
        <row r="2393">
          <cell r="A2393" t="str">
            <v>21</v>
          </cell>
          <cell r="B2393" t="str">
            <v>D</v>
          </cell>
          <cell r="C2393" t="str">
            <v>R</v>
          </cell>
          <cell r="D2393" t="str">
            <v>I</v>
          </cell>
          <cell r="E2393" t="str">
            <v xml:space="preserve"> </v>
          </cell>
          <cell r="F2393" t="str">
            <v>15AC004</v>
          </cell>
          <cell r="G2393" t="str">
            <v>213</v>
          </cell>
          <cell r="H2393" t="str">
            <v>2313</v>
          </cell>
          <cell r="I2393" t="str">
            <v>23</v>
          </cell>
          <cell r="J2393" t="str">
            <v xml:space="preserve"> </v>
          </cell>
          <cell r="K2393" t="str">
            <v>BATI</v>
          </cell>
          <cell r="L2393" t="str">
            <v>2016</v>
          </cell>
          <cell r="M2393">
            <v>0</v>
          </cell>
          <cell r="N2393">
            <v>0</v>
          </cell>
          <cell r="O2393">
            <v>3226.3</v>
          </cell>
          <cell r="P2393">
            <v>3226.3</v>
          </cell>
          <cell r="Q2393">
            <v>0</v>
          </cell>
          <cell r="R2393">
            <v>2366.69</v>
          </cell>
          <cell r="S2393">
            <v>0</v>
          </cell>
          <cell r="T2393" t="str">
            <v>2018- -15AC004-213-2313-23- -BATI</v>
          </cell>
        </row>
        <row r="2394">
          <cell r="A2394" t="str">
            <v>21</v>
          </cell>
          <cell r="B2394" t="str">
            <v>D</v>
          </cell>
          <cell r="C2394" t="str">
            <v>R</v>
          </cell>
          <cell r="D2394" t="str">
            <v>I</v>
          </cell>
          <cell r="E2394" t="str">
            <v xml:space="preserve"> </v>
          </cell>
          <cell r="F2394" t="str">
            <v>15AC005</v>
          </cell>
          <cell r="G2394" t="str">
            <v>422</v>
          </cell>
          <cell r="H2394" t="str">
            <v>2313</v>
          </cell>
          <cell r="I2394" t="str">
            <v>23</v>
          </cell>
          <cell r="J2394" t="str">
            <v xml:space="preserve"> </v>
          </cell>
          <cell r="K2394" t="str">
            <v>BATI</v>
          </cell>
          <cell r="L2394" t="str">
            <v>2015</v>
          </cell>
          <cell r="M2394">
            <v>10000</v>
          </cell>
          <cell r="N2394">
            <v>0</v>
          </cell>
          <cell r="O2394">
            <v>0</v>
          </cell>
          <cell r="P2394">
            <v>10000</v>
          </cell>
          <cell r="Q2394">
            <v>0</v>
          </cell>
          <cell r="R2394">
            <v>12541.54</v>
          </cell>
          <cell r="S2394">
            <v>0</v>
          </cell>
          <cell r="T2394" t="str">
            <v>2018- -15AC005-422-2313-23- -BATI</v>
          </cell>
        </row>
        <row r="2395">
          <cell r="A2395" t="str">
            <v>21</v>
          </cell>
          <cell r="B2395" t="str">
            <v>D</v>
          </cell>
          <cell r="C2395" t="str">
            <v>R</v>
          </cell>
          <cell r="D2395" t="str">
            <v>I</v>
          </cell>
          <cell r="E2395" t="str">
            <v xml:space="preserve"> </v>
          </cell>
          <cell r="F2395" t="str">
            <v>15AC006</v>
          </cell>
          <cell r="G2395" t="str">
            <v>213</v>
          </cell>
          <cell r="H2395" t="str">
            <v>2313</v>
          </cell>
          <cell r="I2395" t="str">
            <v>23</v>
          </cell>
          <cell r="J2395" t="str">
            <v xml:space="preserve"> </v>
          </cell>
          <cell r="K2395" t="str">
            <v>BATI</v>
          </cell>
          <cell r="L2395" t="str">
            <v>2015</v>
          </cell>
          <cell r="M2395">
            <v>80000</v>
          </cell>
          <cell r="N2395">
            <v>0</v>
          </cell>
          <cell r="O2395">
            <v>0</v>
          </cell>
          <cell r="P2395">
            <v>80000</v>
          </cell>
          <cell r="Q2395">
            <v>0</v>
          </cell>
          <cell r="R2395">
            <v>51449.39</v>
          </cell>
          <cell r="S2395">
            <v>0</v>
          </cell>
          <cell r="T2395" t="str">
            <v>2018- -15AC006-213-2313-23- -BATI</v>
          </cell>
        </row>
        <row r="2396">
          <cell r="A2396" t="str">
            <v>21</v>
          </cell>
          <cell r="B2396" t="str">
            <v>D</v>
          </cell>
          <cell r="C2396" t="str">
            <v>R</v>
          </cell>
          <cell r="D2396" t="str">
            <v>I</v>
          </cell>
          <cell r="E2396" t="str">
            <v xml:space="preserve"> </v>
          </cell>
          <cell r="F2396" t="str">
            <v>15AC007</v>
          </cell>
          <cell r="G2396" t="str">
            <v>213</v>
          </cell>
          <cell r="H2396" t="str">
            <v>2313</v>
          </cell>
          <cell r="I2396" t="str">
            <v>23</v>
          </cell>
          <cell r="J2396" t="str">
            <v xml:space="preserve"> </v>
          </cell>
          <cell r="K2396" t="str">
            <v>BATI</v>
          </cell>
          <cell r="L2396" t="str">
            <v>2015</v>
          </cell>
          <cell r="M2396">
            <v>15000</v>
          </cell>
          <cell r="N2396">
            <v>0</v>
          </cell>
          <cell r="O2396">
            <v>0</v>
          </cell>
          <cell r="P2396">
            <v>15000</v>
          </cell>
          <cell r="Q2396">
            <v>0</v>
          </cell>
          <cell r="R2396">
            <v>11838.12</v>
          </cell>
          <cell r="S2396">
            <v>0</v>
          </cell>
          <cell r="T2396" t="str">
            <v>2018- -15AC007-213-2313-23- -BATI</v>
          </cell>
        </row>
        <row r="2397">
          <cell r="A2397" t="str">
            <v>21</v>
          </cell>
          <cell r="B2397" t="str">
            <v>D</v>
          </cell>
          <cell r="C2397" t="str">
            <v>R</v>
          </cell>
          <cell r="D2397" t="str">
            <v>I</v>
          </cell>
          <cell r="E2397" t="str">
            <v xml:space="preserve"> </v>
          </cell>
          <cell r="F2397" t="str">
            <v>15AC008</v>
          </cell>
          <cell r="G2397" t="str">
            <v>211</v>
          </cell>
          <cell r="H2397" t="str">
            <v>2313</v>
          </cell>
          <cell r="I2397" t="str">
            <v>23</v>
          </cell>
          <cell r="J2397" t="str">
            <v xml:space="preserve"> </v>
          </cell>
          <cell r="K2397" t="str">
            <v>BATI</v>
          </cell>
          <cell r="L2397" t="str">
            <v>2015</v>
          </cell>
          <cell r="M2397">
            <v>10000</v>
          </cell>
          <cell r="N2397">
            <v>0</v>
          </cell>
          <cell r="O2397">
            <v>0</v>
          </cell>
          <cell r="P2397">
            <v>10000</v>
          </cell>
          <cell r="Q2397">
            <v>0</v>
          </cell>
          <cell r="R2397">
            <v>12678.34</v>
          </cell>
          <cell r="S2397">
            <v>0</v>
          </cell>
          <cell r="T2397" t="str">
            <v>2018- -15AC008-211-2313-23- -BATI</v>
          </cell>
        </row>
        <row r="2398">
          <cell r="A2398" t="str">
            <v>21</v>
          </cell>
          <cell r="B2398" t="str">
            <v>D</v>
          </cell>
          <cell r="C2398" t="str">
            <v>R</v>
          </cell>
          <cell r="D2398" t="str">
            <v>I</v>
          </cell>
          <cell r="E2398" t="str">
            <v xml:space="preserve"> </v>
          </cell>
          <cell r="F2398" t="str">
            <v>15AC009</v>
          </cell>
          <cell r="G2398" t="str">
            <v>211</v>
          </cell>
          <cell r="H2398" t="str">
            <v>2313</v>
          </cell>
          <cell r="I2398" t="str">
            <v>23</v>
          </cell>
          <cell r="J2398" t="str">
            <v xml:space="preserve"> </v>
          </cell>
          <cell r="K2398" t="str">
            <v>BATI</v>
          </cell>
          <cell r="L2398" t="str">
            <v>2015</v>
          </cell>
          <cell r="M2398">
            <v>18000</v>
          </cell>
          <cell r="N2398">
            <v>0</v>
          </cell>
          <cell r="O2398">
            <v>0</v>
          </cell>
          <cell r="P2398">
            <v>18000</v>
          </cell>
          <cell r="Q2398">
            <v>0</v>
          </cell>
          <cell r="R2398">
            <v>21265.599999999999</v>
          </cell>
          <cell r="S2398">
            <v>0</v>
          </cell>
          <cell r="T2398" t="str">
            <v>2018- -15AC009-211-2313-23- -BATI</v>
          </cell>
        </row>
        <row r="2399">
          <cell r="A2399" t="str">
            <v>21</v>
          </cell>
          <cell r="B2399" t="str">
            <v>D</v>
          </cell>
          <cell r="C2399" t="str">
            <v>R</v>
          </cell>
          <cell r="D2399" t="str">
            <v>I</v>
          </cell>
          <cell r="E2399" t="str">
            <v xml:space="preserve"> </v>
          </cell>
          <cell r="F2399" t="str">
            <v>15AC010</v>
          </cell>
          <cell r="G2399" t="str">
            <v>71</v>
          </cell>
          <cell r="H2399" t="str">
            <v>2313</v>
          </cell>
          <cell r="I2399" t="str">
            <v>23</v>
          </cell>
          <cell r="J2399" t="str">
            <v xml:space="preserve"> </v>
          </cell>
          <cell r="K2399" t="str">
            <v>BATI</v>
          </cell>
          <cell r="L2399" t="str">
            <v>2015</v>
          </cell>
          <cell r="M2399">
            <v>32000</v>
          </cell>
          <cell r="N2399">
            <v>0</v>
          </cell>
          <cell r="O2399">
            <v>0</v>
          </cell>
          <cell r="P2399">
            <v>32000</v>
          </cell>
          <cell r="Q2399">
            <v>0</v>
          </cell>
          <cell r="R2399">
            <v>0</v>
          </cell>
          <cell r="S2399">
            <v>0</v>
          </cell>
          <cell r="T2399" t="str">
            <v>2018- -15AC010-71-2313-23- -BATI</v>
          </cell>
        </row>
        <row r="2400">
          <cell r="A2400" t="str">
            <v>21</v>
          </cell>
          <cell r="B2400" t="str">
            <v>D</v>
          </cell>
          <cell r="C2400" t="str">
            <v>R</v>
          </cell>
          <cell r="D2400" t="str">
            <v>I</v>
          </cell>
          <cell r="E2400" t="str">
            <v xml:space="preserve"> </v>
          </cell>
          <cell r="F2400" t="str">
            <v>15AC010</v>
          </cell>
          <cell r="G2400" t="str">
            <v>71</v>
          </cell>
          <cell r="H2400" t="str">
            <v>2313</v>
          </cell>
          <cell r="I2400" t="str">
            <v>23</v>
          </cell>
          <cell r="J2400" t="str">
            <v xml:space="preserve"> </v>
          </cell>
          <cell r="K2400" t="str">
            <v>BATI</v>
          </cell>
          <cell r="L2400" t="str">
            <v>2016</v>
          </cell>
          <cell r="M2400">
            <v>0</v>
          </cell>
          <cell r="N2400">
            <v>0</v>
          </cell>
          <cell r="O2400">
            <v>31920</v>
          </cell>
          <cell r="P2400">
            <v>31920</v>
          </cell>
          <cell r="Q2400">
            <v>0</v>
          </cell>
          <cell r="R2400">
            <v>0</v>
          </cell>
          <cell r="S2400">
            <v>0</v>
          </cell>
          <cell r="T2400" t="str">
            <v>2018- -15AC010-71-2313-23- -BATI</v>
          </cell>
        </row>
        <row r="2401">
          <cell r="A2401" t="str">
            <v>21</v>
          </cell>
          <cell r="B2401" t="str">
            <v>D</v>
          </cell>
          <cell r="C2401" t="str">
            <v>R</v>
          </cell>
          <cell r="D2401" t="str">
            <v>I</v>
          </cell>
          <cell r="E2401" t="str">
            <v xml:space="preserve"> </v>
          </cell>
          <cell r="F2401" t="str">
            <v>15AC010</v>
          </cell>
          <cell r="G2401" t="str">
            <v>71</v>
          </cell>
          <cell r="H2401" t="str">
            <v>2313</v>
          </cell>
          <cell r="I2401" t="str">
            <v>23</v>
          </cell>
          <cell r="J2401" t="str">
            <v xml:space="preserve"> </v>
          </cell>
          <cell r="K2401" t="str">
            <v>BATI</v>
          </cell>
          <cell r="L2401" t="str">
            <v>2017</v>
          </cell>
          <cell r="M2401">
            <v>0</v>
          </cell>
          <cell r="N2401">
            <v>0</v>
          </cell>
          <cell r="O2401">
            <v>31920</v>
          </cell>
          <cell r="P2401">
            <v>31920</v>
          </cell>
          <cell r="Q2401">
            <v>0</v>
          </cell>
          <cell r="R2401">
            <v>6750.76</v>
          </cell>
          <cell r="S2401">
            <v>0</v>
          </cell>
          <cell r="T2401" t="str">
            <v>2018- -15AC010-71-2313-23- -BATI</v>
          </cell>
        </row>
        <row r="2402">
          <cell r="A2402" t="str">
            <v>21</v>
          </cell>
          <cell r="B2402" t="str">
            <v>D</v>
          </cell>
          <cell r="C2402" t="str">
            <v>R</v>
          </cell>
          <cell r="D2402" t="str">
            <v>I</v>
          </cell>
          <cell r="E2402" t="str">
            <v xml:space="preserve"> </v>
          </cell>
          <cell r="F2402" t="str">
            <v>15AC010</v>
          </cell>
          <cell r="G2402" t="str">
            <v>71</v>
          </cell>
          <cell r="H2402" t="str">
            <v>2313</v>
          </cell>
          <cell r="I2402" t="str">
            <v>23</v>
          </cell>
          <cell r="J2402" t="str">
            <v xml:space="preserve"> </v>
          </cell>
          <cell r="K2402" t="str">
            <v>BATI</v>
          </cell>
          <cell r="L2402" t="str">
            <v>2018</v>
          </cell>
          <cell r="M2402">
            <v>0</v>
          </cell>
          <cell r="N2402">
            <v>0</v>
          </cell>
          <cell r="O2402">
            <v>25169.24</v>
          </cell>
          <cell r="P2402">
            <v>23969.24</v>
          </cell>
          <cell r="Q2402">
            <v>-1200</v>
          </cell>
          <cell r="R2402">
            <v>17156.87</v>
          </cell>
          <cell r="S2402">
            <v>0</v>
          </cell>
          <cell r="T2402" t="str">
            <v>2018- -15AC010-71-2313-23- -BATI</v>
          </cell>
        </row>
        <row r="2403">
          <cell r="A2403" t="str">
            <v>21</v>
          </cell>
          <cell r="B2403" t="str">
            <v>D</v>
          </cell>
          <cell r="C2403" t="str">
            <v>R</v>
          </cell>
          <cell r="D2403" t="str">
            <v>I</v>
          </cell>
          <cell r="E2403" t="str">
            <v xml:space="preserve"> </v>
          </cell>
          <cell r="F2403" t="str">
            <v>15AC011</v>
          </cell>
          <cell r="G2403" t="str">
            <v>213</v>
          </cell>
          <cell r="H2403" t="str">
            <v>2313</v>
          </cell>
          <cell r="I2403" t="str">
            <v>23</v>
          </cell>
          <cell r="J2403" t="str">
            <v xml:space="preserve"> </v>
          </cell>
          <cell r="K2403" t="str">
            <v>BATI</v>
          </cell>
          <cell r="L2403" t="str">
            <v>2015</v>
          </cell>
          <cell r="M2403">
            <v>10000</v>
          </cell>
          <cell r="N2403">
            <v>0</v>
          </cell>
          <cell r="O2403">
            <v>0</v>
          </cell>
          <cell r="P2403">
            <v>10000</v>
          </cell>
          <cell r="Q2403">
            <v>0</v>
          </cell>
          <cell r="R2403">
            <v>0</v>
          </cell>
          <cell r="S2403">
            <v>0</v>
          </cell>
          <cell r="T2403" t="str">
            <v>2018- -15AC011-213-2313-23- -BATI</v>
          </cell>
        </row>
        <row r="2404">
          <cell r="A2404" t="str">
            <v>21</v>
          </cell>
          <cell r="B2404" t="str">
            <v>D</v>
          </cell>
          <cell r="C2404" t="str">
            <v>R</v>
          </cell>
          <cell r="D2404" t="str">
            <v>I</v>
          </cell>
          <cell r="E2404" t="str">
            <v xml:space="preserve"> </v>
          </cell>
          <cell r="F2404" t="str">
            <v>15AC011</v>
          </cell>
          <cell r="G2404" t="str">
            <v>213</v>
          </cell>
          <cell r="H2404" t="str">
            <v>2313</v>
          </cell>
          <cell r="I2404" t="str">
            <v>23</v>
          </cell>
          <cell r="J2404" t="str">
            <v xml:space="preserve"> </v>
          </cell>
          <cell r="K2404" t="str">
            <v>BATI</v>
          </cell>
          <cell r="L2404" t="str">
            <v>2016</v>
          </cell>
          <cell r="M2404">
            <v>0</v>
          </cell>
          <cell r="N2404">
            <v>0</v>
          </cell>
          <cell r="O2404">
            <v>6100</v>
          </cell>
          <cell r="P2404">
            <v>6100</v>
          </cell>
          <cell r="Q2404">
            <v>0</v>
          </cell>
          <cell r="R2404">
            <v>5329.78</v>
          </cell>
          <cell r="S2404">
            <v>0</v>
          </cell>
          <cell r="T2404" t="str">
            <v>2018- -15AC011-213-2313-23- -BATI</v>
          </cell>
        </row>
        <row r="2405">
          <cell r="A2405" t="str">
            <v>21</v>
          </cell>
          <cell r="B2405" t="str">
            <v>D</v>
          </cell>
          <cell r="C2405" t="str">
            <v>R</v>
          </cell>
          <cell r="D2405" t="str">
            <v>I</v>
          </cell>
          <cell r="E2405" t="str">
            <v xml:space="preserve"> </v>
          </cell>
          <cell r="F2405" t="str">
            <v>15AC012</v>
          </cell>
          <cell r="G2405" t="str">
            <v>213</v>
          </cell>
          <cell r="H2405" t="str">
            <v>2313</v>
          </cell>
          <cell r="I2405" t="str">
            <v>23</v>
          </cell>
          <cell r="J2405" t="str">
            <v xml:space="preserve"> </v>
          </cell>
          <cell r="K2405" t="str">
            <v>BATI</v>
          </cell>
          <cell r="L2405" t="str">
            <v>2015</v>
          </cell>
          <cell r="M2405">
            <v>50000</v>
          </cell>
          <cell r="N2405">
            <v>-20000</v>
          </cell>
          <cell r="O2405">
            <v>0</v>
          </cell>
          <cell r="P2405">
            <v>30000</v>
          </cell>
          <cell r="Q2405">
            <v>0</v>
          </cell>
          <cell r="R2405">
            <v>28703.919999999998</v>
          </cell>
          <cell r="S2405">
            <v>0</v>
          </cell>
          <cell r="T2405" t="str">
            <v>2018- -15AC012-213-2313-23- -BATI</v>
          </cell>
        </row>
        <row r="2406">
          <cell r="A2406" t="str">
            <v>21</v>
          </cell>
          <cell r="B2406" t="str">
            <v>D</v>
          </cell>
          <cell r="C2406" t="str">
            <v>R</v>
          </cell>
          <cell r="D2406" t="str">
            <v>I</v>
          </cell>
          <cell r="E2406" t="str">
            <v xml:space="preserve"> </v>
          </cell>
          <cell r="F2406" t="str">
            <v>15AC013</v>
          </cell>
          <cell r="G2406" t="str">
            <v>212</v>
          </cell>
          <cell r="H2406" t="str">
            <v>2313</v>
          </cell>
          <cell r="I2406" t="str">
            <v>23</v>
          </cell>
          <cell r="J2406" t="str">
            <v xml:space="preserve"> </v>
          </cell>
          <cell r="K2406" t="str">
            <v>BATI</v>
          </cell>
          <cell r="L2406" t="str">
            <v>2015</v>
          </cell>
          <cell r="M2406">
            <v>30000</v>
          </cell>
          <cell r="N2406">
            <v>0</v>
          </cell>
          <cell r="O2406">
            <v>0</v>
          </cell>
          <cell r="P2406">
            <v>30000</v>
          </cell>
          <cell r="Q2406">
            <v>0</v>
          </cell>
          <cell r="R2406">
            <v>12354.96</v>
          </cell>
          <cell r="S2406">
            <v>0</v>
          </cell>
          <cell r="T2406" t="str">
            <v>2018- -15AC013-212-2313-23- -BATI</v>
          </cell>
        </row>
        <row r="2407">
          <cell r="A2407" t="str">
            <v>21</v>
          </cell>
          <cell r="B2407" t="str">
            <v>D</v>
          </cell>
          <cell r="C2407" t="str">
            <v>R</v>
          </cell>
          <cell r="D2407" t="str">
            <v>I</v>
          </cell>
          <cell r="E2407" t="str">
            <v xml:space="preserve"> </v>
          </cell>
          <cell r="F2407" t="str">
            <v>15AC014</v>
          </cell>
          <cell r="G2407" t="str">
            <v>213</v>
          </cell>
          <cell r="H2407" t="str">
            <v>2313</v>
          </cell>
          <cell r="I2407" t="str">
            <v>23</v>
          </cell>
          <cell r="J2407" t="str">
            <v xml:space="preserve"> </v>
          </cell>
          <cell r="K2407" t="str">
            <v>BATI</v>
          </cell>
          <cell r="L2407" t="str">
            <v>2015</v>
          </cell>
          <cell r="M2407">
            <v>0</v>
          </cell>
          <cell r="N2407">
            <v>0</v>
          </cell>
          <cell r="O2407">
            <v>0</v>
          </cell>
          <cell r="P2407">
            <v>0</v>
          </cell>
          <cell r="Q2407">
            <v>0</v>
          </cell>
          <cell r="R2407">
            <v>1213.3</v>
          </cell>
          <cell r="S2407">
            <v>0</v>
          </cell>
          <cell r="T2407" t="str">
            <v>2018- -15AC014-213-2313-23- -BATI</v>
          </cell>
        </row>
        <row r="2408">
          <cell r="A2408" t="str">
            <v>21</v>
          </cell>
          <cell r="B2408" t="str">
            <v>D</v>
          </cell>
          <cell r="C2408" t="str">
            <v>R</v>
          </cell>
          <cell r="D2408" t="str">
            <v>I</v>
          </cell>
          <cell r="E2408" t="str">
            <v xml:space="preserve"> </v>
          </cell>
          <cell r="F2408" t="str">
            <v>15AD001</v>
          </cell>
          <cell r="G2408" t="str">
            <v>71</v>
          </cell>
          <cell r="H2408" t="str">
            <v>2313</v>
          </cell>
          <cell r="I2408" t="str">
            <v>23</v>
          </cell>
          <cell r="J2408" t="str">
            <v xml:space="preserve"> </v>
          </cell>
          <cell r="K2408" t="str">
            <v>BATI</v>
          </cell>
          <cell r="L2408" t="str">
            <v>2015</v>
          </cell>
          <cell r="M2408">
            <v>40000</v>
          </cell>
          <cell r="N2408">
            <v>0</v>
          </cell>
          <cell r="O2408">
            <v>0</v>
          </cell>
          <cell r="P2408">
            <v>40000</v>
          </cell>
          <cell r="Q2408">
            <v>0</v>
          </cell>
          <cell r="R2408">
            <v>14030.31</v>
          </cell>
          <cell r="S2408">
            <v>0</v>
          </cell>
          <cell r="T2408" t="str">
            <v>2018- -15AD001-71-2313-23- -BATI</v>
          </cell>
        </row>
        <row r="2409">
          <cell r="A2409" t="str">
            <v>21</v>
          </cell>
          <cell r="B2409" t="str">
            <v>D</v>
          </cell>
          <cell r="C2409" t="str">
            <v>R</v>
          </cell>
          <cell r="D2409" t="str">
            <v>I</v>
          </cell>
          <cell r="E2409" t="str">
            <v xml:space="preserve"> </v>
          </cell>
          <cell r="F2409" t="str">
            <v>15AD001</v>
          </cell>
          <cell r="G2409" t="str">
            <v>71</v>
          </cell>
          <cell r="H2409" t="str">
            <v>2313</v>
          </cell>
          <cell r="I2409" t="str">
            <v>23</v>
          </cell>
          <cell r="J2409" t="str">
            <v xml:space="preserve"> </v>
          </cell>
          <cell r="K2409" t="str">
            <v>BATI</v>
          </cell>
          <cell r="L2409" t="str">
            <v>2016</v>
          </cell>
          <cell r="M2409">
            <v>0</v>
          </cell>
          <cell r="N2409">
            <v>0</v>
          </cell>
          <cell r="O2409">
            <v>22433.48</v>
          </cell>
          <cell r="P2409">
            <v>22433.48</v>
          </cell>
          <cell r="Q2409">
            <v>0</v>
          </cell>
          <cell r="R2409">
            <v>21050.77</v>
          </cell>
          <cell r="S2409">
            <v>0</v>
          </cell>
          <cell r="T2409" t="str">
            <v>2018- -15AD001-71-2313-23- -BATI</v>
          </cell>
        </row>
        <row r="2410">
          <cell r="A2410" t="str">
            <v>21</v>
          </cell>
          <cell r="B2410" t="str">
            <v>D</v>
          </cell>
          <cell r="C2410" t="str">
            <v>R</v>
          </cell>
          <cell r="D2410" t="str">
            <v>I</v>
          </cell>
          <cell r="E2410" t="str">
            <v xml:space="preserve"> </v>
          </cell>
          <cell r="F2410" t="str">
            <v>15AD002</v>
          </cell>
          <cell r="G2410" t="str">
            <v>71</v>
          </cell>
          <cell r="H2410" t="str">
            <v>2313</v>
          </cell>
          <cell r="I2410" t="str">
            <v>23</v>
          </cell>
          <cell r="J2410" t="str">
            <v xml:space="preserve"> </v>
          </cell>
          <cell r="K2410" t="str">
            <v>BATI</v>
          </cell>
          <cell r="L2410" t="str">
            <v>2015</v>
          </cell>
          <cell r="M2410">
            <v>20000</v>
          </cell>
          <cell r="N2410">
            <v>0</v>
          </cell>
          <cell r="O2410">
            <v>0</v>
          </cell>
          <cell r="P2410">
            <v>20000</v>
          </cell>
          <cell r="Q2410">
            <v>0</v>
          </cell>
          <cell r="R2410">
            <v>0</v>
          </cell>
          <cell r="S2410">
            <v>0</v>
          </cell>
          <cell r="T2410" t="str">
            <v>2018- -15AD002-71-2313-23- -BATI</v>
          </cell>
        </row>
        <row r="2411">
          <cell r="A2411" t="str">
            <v>21</v>
          </cell>
          <cell r="B2411" t="str">
            <v>D</v>
          </cell>
          <cell r="C2411" t="str">
            <v>R</v>
          </cell>
          <cell r="D2411" t="str">
            <v>I</v>
          </cell>
          <cell r="E2411" t="str">
            <v xml:space="preserve"> </v>
          </cell>
          <cell r="F2411" t="str">
            <v>15AD003</v>
          </cell>
          <cell r="G2411" t="str">
            <v>71</v>
          </cell>
          <cell r="H2411" t="str">
            <v>2313</v>
          </cell>
          <cell r="I2411" t="str">
            <v>23</v>
          </cell>
          <cell r="J2411" t="str">
            <v xml:space="preserve"> </v>
          </cell>
          <cell r="K2411" t="str">
            <v>BATI</v>
          </cell>
          <cell r="L2411" t="str">
            <v>2015</v>
          </cell>
          <cell r="M2411">
            <v>0</v>
          </cell>
          <cell r="N2411">
            <v>0</v>
          </cell>
          <cell r="O2411">
            <v>0</v>
          </cell>
          <cell r="P2411">
            <v>0</v>
          </cell>
          <cell r="Q2411">
            <v>0</v>
          </cell>
          <cell r="R2411">
            <v>28479.96</v>
          </cell>
          <cell r="S2411">
            <v>0</v>
          </cell>
          <cell r="T2411" t="str">
            <v>2018- -15AD003-71-2313-23- -BATI</v>
          </cell>
        </row>
        <row r="2412">
          <cell r="A2412" t="str">
            <v>21</v>
          </cell>
          <cell r="B2412" t="str">
            <v>D</v>
          </cell>
          <cell r="C2412" t="str">
            <v>R</v>
          </cell>
          <cell r="D2412" t="str">
            <v>I</v>
          </cell>
          <cell r="E2412" t="str">
            <v xml:space="preserve"> </v>
          </cell>
          <cell r="F2412" t="str">
            <v>15AD003</v>
          </cell>
          <cell r="G2412" t="str">
            <v>71</v>
          </cell>
          <cell r="H2412" t="str">
            <v>2313</v>
          </cell>
          <cell r="I2412" t="str">
            <v>23</v>
          </cell>
          <cell r="J2412" t="str">
            <v xml:space="preserve"> </v>
          </cell>
          <cell r="K2412" t="str">
            <v>BATI</v>
          </cell>
          <cell r="L2412" t="str">
            <v>2016</v>
          </cell>
          <cell r="M2412">
            <v>0</v>
          </cell>
          <cell r="N2412">
            <v>0</v>
          </cell>
          <cell r="O2412">
            <v>17862</v>
          </cell>
          <cell r="P2412">
            <v>17862</v>
          </cell>
          <cell r="Q2412">
            <v>0</v>
          </cell>
          <cell r="R2412">
            <v>16874.740000000002</v>
          </cell>
          <cell r="S2412">
            <v>0</v>
          </cell>
          <cell r="T2412" t="str">
            <v>2018- -15AD003-71-2313-23- -BATI</v>
          </cell>
        </row>
        <row r="2413">
          <cell r="A2413" t="str">
            <v>21</v>
          </cell>
          <cell r="B2413" t="str">
            <v>D</v>
          </cell>
          <cell r="C2413" t="str">
            <v>R</v>
          </cell>
          <cell r="D2413" t="str">
            <v>I</v>
          </cell>
          <cell r="E2413" t="str">
            <v xml:space="preserve"> </v>
          </cell>
          <cell r="F2413" t="str">
            <v>15AD004</v>
          </cell>
          <cell r="G2413" t="str">
            <v>71</v>
          </cell>
          <cell r="H2413" t="str">
            <v>2313</v>
          </cell>
          <cell r="I2413" t="str">
            <v>23</v>
          </cell>
          <cell r="J2413" t="str">
            <v xml:space="preserve"> </v>
          </cell>
          <cell r="K2413" t="str">
            <v>BATI</v>
          </cell>
          <cell r="L2413" t="str">
            <v>2016</v>
          </cell>
          <cell r="M2413">
            <v>0</v>
          </cell>
          <cell r="N2413">
            <v>0</v>
          </cell>
          <cell r="O2413">
            <v>9670.44</v>
          </cell>
          <cell r="P2413">
            <v>9670.44</v>
          </cell>
          <cell r="Q2413">
            <v>0</v>
          </cell>
          <cell r="R2413">
            <v>9553.3700000000008</v>
          </cell>
          <cell r="S2413">
            <v>0</v>
          </cell>
          <cell r="T2413" t="str">
            <v>2018- -15AD004-71-2313-23- -BATI</v>
          </cell>
        </row>
        <row r="2414">
          <cell r="A2414" t="str">
            <v>21</v>
          </cell>
          <cell r="B2414" t="str">
            <v>D</v>
          </cell>
          <cell r="C2414" t="str">
            <v>R</v>
          </cell>
          <cell r="D2414" t="str">
            <v>I</v>
          </cell>
          <cell r="E2414" t="str">
            <v xml:space="preserve"> </v>
          </cell>
          <cell r="F2414" t="str">
            <v>15AE001</v>
          </cell>
          <cell r="G2414" t="str">
            <v>412</v>
          </cell>
          <cell r="H2414" t="str">
            <v>2313</v>
          </cell>
          <cell r="I2414" t="str">
            <v>23</v>
          </cell>
          <cell r="J2414" t="str">
            <v xml:space="preserve"> </v>
          </cell>
          <cell r="K2414" t="str">
            <v>BATI</v>
          </cell>
          <cell r="L2414" t="str">
            <v>2015</v>
          </cell>
          <cell r="M2414">
            <v>10200</v>
          </cell>
          <cell r="N2414">
            <v>0</v>
          </cell>
          <cell r="O2414">
            <v>0</v>
          </cell>
          <cell r="P2414">
            <v>10200</v>
          </cell>
          <cell r="Q2414">
            <v>0</v>
          </cell>
          <cell r="R2414">
            <v>8467.2000000000007</v>
          </cell>
          <cell r="S2414">
            <v>0</v>
          </cell>
          <cell r="T2414" t="str">
            <v>2018- -15AE001-412-2313-23- -BATI</v>
          </cell>
        </row>
        <row r="2415">
          <cell r="A2415" t="str">
            <v>21</v>
          </cell>
          <cell r="B2415" t="str">
            <v>D</v>
          </cell>
          <cell r="C2415" t="str">
            <v>R</v>
          </cell>
          <cell r="D2415" t="str">
            <v>I</v>
          </cell>
          <cell r="E2415" t="str">
            <v xml:space="preserve"> </v>
          </cell>
          <cell r="F2415" t="str">
            <v>15AE001</v>
          </cell>
          <cell r="G2415" t="str">
            <v>412</v>
          </cell>
          <cell r="H2415" t="str">
            <v>2313</v>
          </cell>
          <cell r="I2415" t="str">
            <v>23</v>
          </cell>
          <cell r="J2415" t="str">
            <v xml:space="preserve"> </v>
          </cell>
          <cell r="K2415" t="str">
            <v>BATI</v>
          </cell>
          <cell r="L2415" t="str">
            <v>2016</v>
          </cell>
          <cell r="M2415">
            <v>0</v>
          </cell>
          <cell r="N2415">
            <v>0</v>
          </cell>
          <cell r="O2415">
            <v>846.72</v>
          </cell>
          <cell r="P2415">
            <v>846.72</v>
          </cell>
          <cell r="Q2415">
            <v>0</v>
          </cell>
          <cell r="R2415">
            <v>846.72</v>
          </cell>
          <cell r="S2415">
            <v>0</v>
          </cell>
          <cell r="T2415" t="str">
            <v>2018- -15AE001-412-2313-23- -BATI</v>
          </cell>
        </row>
        <row r="2416">
          <cell r="A2416" t="str">
            <v>21</v>
          </cell>
          <cell r="B2416" t="str">
            <v>D</v>
          </cell>
          <cell r="C2416" t="str">
            <v>R</v>
          </cell>
          <cell r="D2416" t="str">
            <v>I</v>
          </cell>
          <cell r="E2416" t="str">
            <v xml:space="preserve"> </v>
          </cell>
          <cell r="F2416" t="str">
            <v>15AE002</v>
          </cell>
          <cell r="G2416" t="str">
            <v>40</v>
          </cell>
          <cell r="H2416" t="str">
            <v>2313</v>
          </cell>
          <cell r="I2416" t="str">
            <v>23</v>
          </cell>
          <cell r="J2416" t="str">
            <v xml:space="preserve"> </v>
          </cell>
          <cell r="K2416" t="str">
            <v>BATI</v>
          </cell>
          <cell r="L2416" t="str">
            <v>2015</v>
          </cell>
          <cell r="M2416">
            <v>10000</v>
          </cell>
          <cell r="N2416">
            <v>0</v>
          </cell>
          <cell r="O2416">
            <v>0</v>
          </cell>
          <cell r="P2416">
            <v>10000</v>
          </cell>
          <cell r="Q2416">
            <v>0</v>
          </cell>
          <cell r="R2416">
            <v>1827.42</v>
          </cell>
          <cell r="S2416">
            <v>0</v>
          </cell>
          <cell r="T2416" t="str">
            <v>2018- -15AE002-40-2313-23- -BATI</v>
          </cell>
        </row>
        <row r="2417">
          <cell r="A2417" t="str">
            <v>21</v>
          </cell>
          <cell r="B2417" t="str">
            <v>D</v>
          </cell>
          <cell r="C2417" t="str">
            <v>R</v>
          </cell>
          <cell r="D2417" t="str">
            <v>I</v>
          </cell>
          <cell r="E2417" t="str">
            <v xml:space="preserve"> </v>
          </cell>
          <cell r="F2417" t="str">
            <v>15AE002</v>
          </cell>
          <cell r="G2417" t="str">
            <v>40</v>
          </cell>
          <cell r="H2417" t="str">
            <v>2313</v>
          </cell>
          <cell r="I2417" t="str">
            <v>23</v>
          </cell>
          <cell r="J2417" t="str">
            <v xml:space="preserve"> </v>
          </cell>
          <cell r="K2417" t="str">
            <v>BATI</v>
          </cell>
          <cell r="L2417" t="str">
            <v>2016</v>
          </cell>
          <cell r="M2417">
            <v>0</v>
          </cell>
          <cell r="N2417">
            <v>0</v>
          </cell>
          <cell r="O2417">
            <v>8160</v>
          </cell>
          <cell r="P2417">
            <v>8160</v>
          </cell>
          <cell r="Q2417">
            <v>0</v>
          </cell>
          <cell r="R2417">
            <v>8628.1200000000008</v>
          </cell>
          <cell r="S2417">
            <v>0</v>
          </cell>
          <cell r="T2417" t="str">
            <v>2018- -15AE002-40-2313-23- -BATI</v>
          </cell>
        </row>
        <row r="2418">
          <cell r="A2418" t="str">
            <v>21</v>
          </cell>
          <cell r="B2418" t="str">
            <v>D</v>
          </cell>
          <cell r="C2418" t="str">
            <v>R</v>
          </cell>
          <cell r="D2418" t="str">
            <v>I</v>
          </cell>
          <cell r="E2418" t="str">
            <v xml:space="preserve"> </v>
          </cell>
          <cell r="F2418" t="str">
            <v>15AE003</v>
          </cell>
          <cell r="G2418" t="str">
            <v>40</v>
          </cell>
          <cell r="H2418" t="str">
            <v>2313</v>
          </cell>
          <cell r="I2418" t="str">
            <v>23</v>
          </cell>
          <cell r="J2418" t="str">
            <v xml:space="preserve"> </v>
          </cell>
          <cell r="K2418" t="str">
            <v>BATI</v>
          </cell>
          <cell r="L2418" t="str">
            <v>2015</v>
          </cell>
          <cell r="M2418">
            <v>15000</v>
          </cell>
          <cell r="N2418">
            <v>0</v>
          </cell>
          <cell r="O2418">
            <v>0</v>
          </cell>
          <cell r="P2418">
            <v>15000</v>
          </cell>
          <cell r="Q2418">
            <v>0</v>
          </cell>
          <cell r="R2418">
            <v>4581.43</v>
          </cell>
          <cell r="S2418">
            <v>0</v>
          </cell>
          <cell r="T2418" t="str">
            <v>2018- -15AE003-40-2313-23- -BATI</v>
          </cell>
        </row>
        <row r="2419">
          <cell r="A2419" t="str">
            <v>21</v>
          </cell>
          <cell r="B2419" t="str">
            <v>D</v>
          </cell>
          <cell r="C2419" t="str">
            <v>R</v>
          </cell>
          <cell r="D2419" t="str">
            <v>I</v>
          </cell>
          <cell r="E2419" t="str">
            <v xml:space="preserve"> </v>
          </cell>
          <cell r="F2419" t="str">
            <v>15AE004</v>
          </cell>
          <cell r="G2419" t="str">
            <v>411</v>
          </cell>
          <cell r="H2419" t="str">
            <v>2313</v>
          </cell>
          <cell r="I2419" t="str">
            <v>23</v>
          </cell>
          <cell r="J2419" t="str">
            <v xml:space="preserve"> </v>
          </cell>
          <cell r="K2419" t="str">
            <v>BATI</v>
          </cell>
          <cell r="L2419" t="str">
            <v>2015</v>
          </cell>
          <cell r="M2419">
            <v>5000</v>
          </cell>
          <cell r="N2419">
            <v>0</v>
          </cell>
          <cell r="O2419">
            <v>0</v>
          </cell>
          <cell r="P2419">
            <v>5000</v>
          </cell>
          <cell r="Q2419">
            <v>0</v>
          </cell>
          <cell r="R2419">
            <v>4704</v>
          </cell>
          <cell r="S2419">
            <v>0</v>
          </cell>
          <cell r="T2419" t="str">
            <v>2018- -15AE004-411-2313-23- -BATI</v>
          </cell>
        </row>
        <row r="2420">
          <cell r="A2420" t="str">
            <v>21</v>
          </cell>
          <cell r="B2420" t="str">
            <v>D</v>
          </cell>
          <cell r="C2420" t="str">
            <v>R</v>
          </cell>
          <cell r="D2420" t="str">
            <v>I</v>
          </cell>
          <cell r="E2420" t="str">
            <v xml:space="preserve"> </v>
          </cell>
          <cell r="F2420" t="str">
            <v>15AE005</v>
          </cell>
          <cell r="G2420" t="str">
            <v>412</v>
          </cell>
          <cell r="H2420" t="str">
            <v>2313</v>
          </cell>
          <cell r="I2420" t="str">
            <v>23</v>
          </cell>
          <cell r="J2420" t="str">
            <v xml:space="preserve"> </v>
          </cell>
          <cell r="K2420" t="str">
            <v>BATI</v>
          </cell>
          <cell r="L2420" t="str">
            <v>2015</v>
          </cell>
          <cell r="M2420">
            <v>15000</v>
          </cell>
          <cell r="N2420">
            <v>0</v>
          </cell>
          <cell r="O2420">
            <v>0</v>
          </cell>
          <cell r="P2420">
            <v>15000</v>
          </cell>
          <cell r="Q2420">
            <v>0</v>
          </cell>
          <cell r="R2420">
            <v>23824.52</v>
          </cell>
          <cell r="S2420">
            <v>0</v>
          </cell>
          <cell r="T2420" t="str">
            <v>2018- -15AE005-412-2313-23- -BATI</v>
          </cell>
        </row>
        <row r="2421">
          <cell r="A2421" t="str">
            <v>21</v>
          </cell>
          <cell r="B2421" t="str">
            <v>D</v>
          </cell>
          <cell r="C2421" t="str">
            <v>R</v>
          </cell>
          <cell r="D2421" t="str">
            <v>I</v>
          </cell>
          <cell r="E2421" t="str">
            <v xml:space="preserve"> </v>
          </cell>
          <cell r="F2421" t="str">
            <v>15AE006</v>
          </cell>
          <cell r="G2421" t="str">
            <v>411</v>
          </cell>
          <cell r="H2421" t="str">
            <v>2313</v>
          </cell>
          <cell r="I2421" t="str">
            <v>23</v>
          </cell>
          <cell r="J2421" t="str">
            <v xml:space="preserve"> </v>
          </cell>
          <cell r="K2421" t="str">
            <v>BATI</v>
          </cell>
          <cell r="L2421" t="str">
            <v>2015</v>
          </cell>
          <cell r="M2421">
            <v>160000</v>
          </cell>
          <cell r="N2421">
            <v>-2220</v>
          </cell>
          <cell r="O2421">
            <v>0</v>
          </cell>
          <cell r="P2421">
            <v>-27220</v>
          </cell>
          <cell r="Q2421">
            <v>0</v>
          </cell>
          <cell r="R2421">
            <v>314087.15999999997</v>
          </cell>
          <cell r="S2421">
            <v>0</v>
          </cell>
          <cell r="T2421" t="str">
            <v>2018- -15AE006-411-2313-23- -BATI</v>
          </cell>
        </row>
        <row r="2422">
          <cell r="A2422" t="str">
            <v>21</v>
          </cell>
          <cell r="B2422" t="str">
            <v>D</v>
          </cell>
          <cell r="C2422" t="str">
            <v>R</v>
          </cell>
          <cell r="D2422" t="str">
            <v>I</v>
          </cell>
          <cell r="E2422" t="str">
            <v xml:space="preserve"> </v>
          </cell>
          <cell r="F2422" t="str">
            <v>15AE006</v>
          </cell>
          <cell r="G2422" t="str">
            <v>411</v>
          </cell>
          <cell r="H2422" t="str">
            <v>2313</v>
          </cell>
          <cell r="I2422" t="str">
            <v>23</v>
          </cell>
          <cell r="J2422" t="str">
            <v xml:space="preserve"> </v>
          </cell>
          <cell r="K2422" t="str">
            <v>BATI</v>
          </cell>
          <cell r="L2422" t="str">
            <v>2016</v>
          </cell>
          <cell r="M2422">
            <v>0</v>
          </cell>
          <cell r="N2422">
            <v>0</v>
          </cell>
          <cell r="O2422">
            <v>5958.19</v>
          </cell>
          <cell r="P2422">
            <v>5958.19</v>
          </cell>
          <cell r="Q2422">
            <v>0</v>
          </cell>
          <cell r="R2422">
            <v>5958.19</v>
          </cell>
          <cell r="S2422">
            <v>0</v>
          </cell>
          <cell r="T2422" t="str">
            <v>2018- -15AE006-411-2313-23- -BATI</v>
          </cell>
        </row>
        <row r="2423">
          <cell r="A2423" t="str">
            <v>21</v>
          </cell>
          <cell r="B2423" t="str">
            <v>D</v>
          </cell>
          <cell r="C2423" t="str">
            <v>R</v>
          </cell>
          <cell r="D2423" t="str">
            <v>I</v>
          </cell>
          <cell r="E2423" t="str">
            <v xml:space="preserve"> </v>
          </cell>
          <cell r="F2423" t="str">
            <v>15AE006</v>
          </cell>
          <cell r="G2423" t="str">
            <v>411</v>
          </cell>
          <cell r="H2423" t="str">
            <v>2316</v>
          </cell>
          <cell r="I2423" t="str">
            <v>23</v>
          </cell>
          <cell r="J2423" t="str">
            <v xml:space="preserve"> </v>
          </cell>
          <cell r="K2423" t="str">
            <v>BATI</v>
          </cell>
          <cell r="L2423" t="str">
            <v>2015</v>
          </cell>
          <cell r="M2423">
            <v>0</v>
          </cell>
          <cell r="N2423">
            <v>300000</v>
          </cell>
          <cell r="O2423">
            <v>0</v>
          </cell>
          <cell r="P2423">
            <v>300000</v>
          </cell>
          <cell r="Q2423">
            <v>0</v>
          </cell>
          <cell r="R2423">
            <v>0</v>
          </cell>
          <cell r="S2423">
            <v>0</v>
          </cell>
          <cell r="T2423" t="str">
            <v>2018- -15AE006-411-2316-23- -BATI</v>
          </cell>
        </row>
        <row r="2424">
          <cell r="A2424" t="str">
            <v>21</v>
          </cell>
          <cell r="B2424" t="str">
            <v>D</v>
          </cell>
          <cell r="C2424" t="str">
            <v>R</v>
          </cell>
          <cell r="D2424" t="str">
            <v>I</v>
          </cell>
          <cell r="E2424" t="str">
            <v xml:space="preserve"> </v>
          </cell>
          <cell r="F2424" t="str">
            <v>15AE007</v>
          </cell>
          <cell r="G2424" t="str">
            <v>412</v>
          </cell>
          <cell r="H2424" t="str">
            <v>2313</v>
          </cell>
          <cell r="I2424" t="str">
            <v>23</v>
          </cell>
          <cell r="J2424" t="str">
            <v xml:space="preserve"> </v>
          </cell>
          <cell r="K2424" t="str">
            <v>BATI</v>
          </cell>
          <cell r="L2424" t="str">
            <v>2015</v>
          </cell>
          <cell r="M2424">
            <v>10000</v>
          </cell>
          <cell r="N2424">
            <v>0</v>
          </cell>
          <cell r="O2424">
            <v>0</v>
          </cell>
          <cell r="P2424">
            <v>10000</v>
          </cell>
          <cell r="Q2424">
            <v>0</v>
          </cell>
          <cell r="R2424">
            <v>9000</v>
          </cell>
          <cell r="S2424">
            <v>0</v>
          </cell>
          <cell r="T2424" t="str">
            <v>2018- -15AE007-412-2313-23- -BATI</v>
          </cell>
        </row>
        <row r="2425">
          <cell r="A2425" t="str">
            <v>21</v>
          </cell>
          <cell r="B2425" t="str">
            <v>D</v>
          </cell>
          <cell r="C2425" t="str">
            <v>R</v>
          </cell>
          <cell r="D2425" t="str">
            <v>I</v>
          </cell>
          <cell r="E2425" t="str">
            <v xml:space="preserve"> </v>
          </cell>
          <cell r="F2425" t="str">
            <v>15AE007</v>
          </cell>
          <cell r="G2425" t="str">
            <v>412</v>
          </cell>
          <cell r="H2425" t="str">
            <v>2313</v>
          </cell>
          <cell r="I2425" t="str">
            <v>23</v>
          </cell>
          <cell r="J2425" t="str">
            <v xml:space="preserve"> </v>
          </cell>
          <cell r="K2425" t="str">
            <v>BATI</v>
          </cell>
          <cell r="L2425" t="str">
            <v>2016</v>
          </cell>
          <cell r="M2425">
            <v>15000</v>
          </cell>
          <cell r="N2425">
            <v>0</v>
          </cell>
          <cell r="O2425">
            <v>0</v>
          </cell>
          <cell r="P2425">
            <v>15000</v>
          </cell>
          <cell r="Q2425">
            <v>0</v>
          </cell>
          <cell r="R2425">
            <v>12600</v>
          </cell>
          <cell r="S2425">
            <v>0</v>
          </cell>
          <cell r="T2425" t="str">
            <v>2018- -15AE007-412-2313-23- -BATI</v>
          </cell>
        </row>
        <row r="2426">
          <cell r="A2426" t="str">
            <v>21</v>
          </cell>
          <cell r="B2426" t="str">
            <v>D</v>
          </cell>
          <cell r="C2426" t="str">
            <v>R</v>
          </cell>
          <cell r="D2426" t="str">
            <v>I</v>
          </cell>
          <cell r="E2426" t="str">
            <v xml:space="preserve"> </v>
          </cell>
          <cell r="F2426" t="str">
            <v>15AE008</v>
          </cell>
          <cell r="G2426" t="str">
            <v>412</v>
          </cell>
          <cell r="H2426" t="str">
            <v>2313</v>
          </cell>
          <cell r="I2426" t="str">
            <v>23</v>
          </cell>
          <cell r="J2426" t="str">
            <v xml:space="preserve"> </v>
          </cell>
          <cell r="K2426" t="str">
            <v>BATI</v>
          </cell>
          <cell r="L2426" t="str">
            <v>2015</v>
          </cell>
          <cell r="M2426">
            <v>20000</v>
          </cell>
          <cell r="N2426">
            <v>0</v>
          </cell>
          <cell r="O2426">
            <v>0</v>
          </cell>
          <cell r="P2426">
            <v>20000</v>
          </cell>
          <cell r="Q2426">
            <v>0</v>
          </cell>
          <cell r="R2426">
            <v>13320</v>
          </cell>
          <cell r="S2426">
            <v>0</v>
          </cell>
          <cell r="T2426" t="str">
            <v>2018- -15AE008-412-2313-23- -BATI</v>
          </cell>
        </row>
        <row r="2427">
          <cell r="A2427" t="str">
            <v>21</v>
          </cell>
          <cell r="B2427" t="str">
            <v>D</v>
          </cell>
          <cell r="C2427" t="str">
            <v>R</v>
          </cell>
          <cell r="D2427" t="str">
            <v>I</v>
          </cell>
          <cell r="E2427" t="str">
            <v xml:space="preserve"> </v>
          </cell>
          <cell r="F2427" t="str">
            <v>15AE009</v>
          </cell>
          <cell r="G2427" t="str">
            <v>411</v>
          </cell>
          <cell r="H2427" t="str">
            <v>2313</v>
          </cell>
          <cell r="I2427" t="str">
            <v>23</v>
          </cell>
          <cell r="J2427" t="str">
            <v xml:space="preserve"> </v>
          </cell>
          <cell r="K2427" t="str">
            <v>BATI</v>
          </cell>
          <cell r="L2427" t="str">
            <v>2015</v>
          </cell>
          <cell r="M2427">
            <v>15000</v>
          </cell>
          <cell r="N2427">
            <v>0</v>
          </cell>
          <cell r="O2427">
            <v>0</v>
          </cell>
          <cell r="P2427">
            <v>15000</v>
          </cell>
          <cell r="Q2427">
            <v>0</v>
          </cell>
          <cell r="R2427">
            <v>3784.35</v>
          </cell>
          <cell r="S2427">
            <v>0</v>
          </cell>
          <cell r="T2427" t="str">
            <v>2018- -15AE009-411-2313-23- -BATI</v>
          </cell>
        </row>
        <row r="2428">
          <cell r="A2428" t="str">
            <v>21</v>
          </cell>
          <cell r="B2428" t="str">
            <v>D</v>
          </cell>
          <cell r="C2428" t="str">
            <v>R</v>
          </cell>
          <cell r="D2428" t="str">
            <v>I</v>
          </cell>
          <cell r="E2428" t="str">
            <v xml:space="preserve"> </v>
          </cell>
          <cell r="F2428" t="str">
            <v>15AE010</v>
          </cell>
          <cell r="G2428" t="str">
            <v>412</v>
          </cell>
          <cell r="H2428" t="str">
            <v>2313</v>
          </cell>
          <cell r="I2428" t="str">
            <v>23</v>
          </cell>
          <cell r="J2428" t="str">
            <v xml:space="preserve"> </v>
          </cell>
          <cell r="K2428" t="str">
            <v>BATI</v>
          </cell>
          <cell r="L2428" t="str">
            <v>2015</v>
          </cell>
          <cell r="M2428">
            <v>0</v>
          </cell>
          <cell r="N2428">
            <v>0</v>
          </cell>
          <cell r="O2428">
            <v>0</v>
          </cell>
          <cell r="P2428">
            <v>0</v>
          </cell>
          <cell r="Q2428">
            <v>0</v>
          </cell>
          <cell r="R2428">
            <v>2892</v>
          </cell>
          <cell r="S2428">
            <v>0</v>
          </cell>
          <cell r="T2428" t="str">
            <v>2018- -15AE010-412-2313-23- -BATI</v>
          </cell>
        </row>
        <row r="2429">
          <cell r="A2429" t="str">
            <v>21</v>
          </cell>
          <cell r="B2429" t="str">
            <v>D</v>
          </cell>
          <cell r="C2429" t="str">
            <v>R</v>
          </cell>
          <cell r="D2429" t="str">
            <v>I</v>
          </cell>
          <cell r="E2429" t="str">
            <v xml:space="preserve"> </v>
          </cell>
          <cell r="F2429" t="str">
            <v>15AE010</v>
          </cell>
          <cell r="G2429" t="str">
            <v>412</v>
          </cell>
          <cell r="H2429" t="str">
            <v>2313</v>
          </cell>
          <cell r="I2429" t="str">
            <v>23</v>
          </cell>
          <cell r="J2429" t="str">
            <v xml:space="preserve"> </v>
          </cell>
          <cell r="K2429" t="str">
            <v>BATI</v>
          </cell>
          <cell r="L2429" t="str">
            <v>2016</v>
          </cell>
          <cell r="M2429">
            <v>0</v>
          </cell>
          <cell r="N2429">
            <v>0</v>
          </cell>
          <cell r="O2429">
            <v>15400</v>
          </cell>
          <cell r="P2429">
            <v>15400</v>
          </cell>
          <cell r="Q2429">
            <v>0</v>
          </cell>
          <cell r="R2429">
            <v>15388.8</v>
          </cell>
          <cell r="S2429">
            <v>0</v>
          </cell>
          <cell r="T2429" t="str">
            <v>2018- -15AE010-412-2313-23- -BATI</v>
          </cell>
        </row>
        <row r="2430">
          <cell r="A2430" t="str">
            <v>21</v>
          </cell>
          <cell r="B2430" t="str">
            <v>D</v>
          </cell>
          <cell r="C2430" t="str">
            <v>R</v>
          </cell>
          <cell r="D2430" t="str">
            <v>I</v>
          </cell>
          <cell r="E2430" t="str">
            <v xml:space="preserve"> </v>
          </cell>
          <cell r="F2430" t="str">
            <v>15AF001</v>
          </cell>
          <cell r="G2430" t="str">
            <v>311</v>
          </cell>
          <cell r="H2430" t="str">
            <v>2313</v>
          </cell>
          <cell r="I2430" t="str">
            <v>23</v>
          </cell>
          <cell r="J2430" t="str">
            <v xml:space="preserve"> </v>
          </cell>
          <cell r="K2430" t="str">
            <v>BATI</v>
          </cell>
          <cell r="L2430" t="str">
            <v>2015</v>
          </cell>
          <cell r="M2430">
            <v>16000</v>
          </cell>
          <cell r="N2430">
            <v>0</v>
          </cell>
          <cell r="O2430">
            <v>0</v>
          </cell>
          <cell r="P2430">
            <v>16000</v>
          </cell>
          <cell r="Q2430">
            <v>0</v>
          </cell>
          <cell r="R2430">
            <v>370.8</v>
          </cell>
          <cell r="S2430">
            <v>0</v>
          </cell>
          <cell r="T2430" t="str">
            <v>2018- -15AF001-311-2313-23- -BATI</v>
          </cell>
        </row>
        <row r="2431">
          <cell r="A2431" t="str">
            <v>21</v>
          </cell>
          <cell r="B2431" t="str">
            <v>D</v>
          </cell>
          <cell r="C2431" t="str">
            <v>R</v>
          </cell>
          <cell r="D2431" t="str">
            <v>I</v>
          </cell>
          <cell r="E2431" t="str">
            <v xml:space="preserve"> </v>
          </cell>
          <cell r="F2431" t="str">
            <v>15AF002</v>
          </cell>
          <cell r="G2431" t="str">
            <v>311</v>
          </cell>
          <cell r="H2431" t="str">
            <v>2313</v>
          </cell>
          <cell r="I2431" t="str">
            <v>23</v>
          </cell>
          <cell r="J2431" t="str">
            <v xml:space="preserve"> </v>
          </cell>
          <cell r="K2431" t="str">
            <v>BATI</v>
          </cell>
          <cell r="L2431" t="str">
            <v>2015</v>
          </cell>
          <cell r="M2431">
            <v>7000</v>
          </cell>
          <cell r="N2431">
            <v>0</v>
          </cell>
          <cell r="O2431">
            <v>0</v>
          </cell>
          <cell r="P2431">
            <v>7000</v>
          </cell>
          <cell r="Q2431">
            <v>0</v>
          </cell>
          <cell r="R2431">
            <v>72.540000000000006</v>
          </cell>
          <cell r="S2431">
            <v>0</v>
          </cell>
          <cell r="T2431" t="str">
            <v>2018- -15AF002-311-2313-23- -BATI</v>
          </cell>
        </row>
        <row r="2432">
          <cell r="A2432" t="str">
            <v>21</v>
          </cell>
          <cell r="B2432" t="str">
            <v>D</v>
          </cell>
          <cell r="C2432" t="str">
            <v>R</v>
          </cell>
          <cell r="D2432" t="str">
            <v>I</v>
          </cell>
          <cell r="E2432" t="str">
            <v xml:space="preserve"> </v>
          </cell>
          <cell r="F2432" t="str">
            <v>15AF002</v>
          </cell>
          <cell r="G2432" t="str">
            <v>311</v>
          </cell>
          <cell r="H2432" t="str">
            <v>2313</v>
          </cell>
          <cell r="I2432" t="str">
            <v>23</v>
          </cell>
          <cell r="J2432" t="str">
            <v xml:space="preserve"> </v>
          </cell>
          <cell r="K2432" t="str">
            <v>BATI</v>
          </cell>
          <cell r="L2432" t="str">
            <v>2016</v>
          </cell>
          <cell r="M2432">
            <v>0</v>
          </cell>
          <cell r="N2432">
            <v>0</v>
          </cell>
          <cell r="O2432">
            <v>6652.28</v>
          </cell>
          <cell r="P2432">
            <v>6652.28</v>
          </cell>
          <cell r="Q2432">
            <v>0</v>
          </cell>
          <cell r="R2432">
            <v>2899.74</v>
          </cell>
          <cell r="S2432">
            <v>0</v>
          </cell>
          <cell r="T2432" t="str">
            <v>2018- -15AF002-311-2313-23- -BATI</v>
          </cell>
        </row>
        <row r="2433">
          <cell r="A2433" t="str">
            <v>21</v>
          </cell>
          <cell r="B2433" t="str">
            <v>D</v>
          </cell>
          <cell r="C2433" t="str">
            <v>R</v>
          </cell>
          <cell r="D2433" t="str">
            <v>I</v>
          </cell>
          <cell r="E2433" t="str">
            <v xml:space="preserve"> </v>
          </cell>
          <cell r="F2433" t="str">
            <v>15AF002</v>
          </cell>
          <cell r="G2433" t="str">
            <v>311</v>
          </cell>
          <cell r="H2433" t="str">
            <v>2313</v>
          </cell>
          <cell r="I2433" t="str">
            <v>23</v>
          </cell>
          <cell r="J2433" t="str">
            <v xml:space="preserve"> </v>
          </cell>
          <cell r="K2433" t="str">
            <v>BATI</v>
          </cell>
          <cell r="L2433" t="str">
            <v>2017</v>
          </cell>
          <cell r="M2433">
            <v>0</v>
          </cell>
          <cell r="N2433">
            <v>0</v>
          </cell>
          <cell r="O2433">
            <v>3690.62</v>
          </cell>
          <cell r="P2433">
            <v>3690.62</v>
          </cell>
          <cell r="Q2433">
            <v>0</v>
          </cell>
          <cell r="R2433">
            <v>3101.72</v>
          </cell>
          <cell r="S2433">
            <v>0</v>
          </cell>
          <cell r="T2433" t="str">
            <v>2018- -15AF002-311-2313-23- -BATI</v>
          </cell>
        </row>
        <row r="2434">
          <cell r="A2434" t="str">
            <v>21</v>
          </cell>
          <cell r="B2434" t="str">
            <v>D</v>
          </cell>
          <cell r="C2434" t="str">
            <v>R</v>
          </cell>
          <cell r="D2434" t="str">
            <v>I</v>
          </cell>
          <cell r="E2434" t="str">
            <v xml:space="preserve"> </v>
          </cell>
          <cell r="F2434" t="str">
            <v>15AF003</v>
          </cell>
          <cell r="G2434" t="str">
            <v>321</v>
          </cell>
          <cell r="H2434" t="str">
            <v>2313</v>
          </cell>
          <cell r="I2434" t="str">
            <v>23</v>
          </cell>
          <cell r="J2434" t="str">
            <v xml:space="preserve"> </v>
          </cell>
          <cell r="K2434" t="str">
            <v>BATI</v>
          </cell>
          <cell r="L2434" t="str">
            <v>2015</v>
          </cell>
          <cell r="M2434">
            <v>25000</v>
          </cell>
          <cell r="N2434">
            <v>0</v>
          </cell>
          <cell r="O2434">
            <v>0</v>
          </cell>
          <cell r="P2434">
            <v>25000</v>
          </cell>
          <cell r="Q2434">
            <v>0</v>
          </cell>
          <cell r="R2434">
            <v>26993.02</v>
          </cell>
          <cell r="S2434">
            <v>0</v>
          </cell>
          <cell r="T2434" t="str">
            <v>2018- -15AF003-321-2313-23- -BATI</v>
          </cell>
        </row>
        <row r="2435">
          <cell r="A2435" t="str">
            <v>21</v>
          </cell>
          <cell r="B2435" t="str">
            <v>D</v>
          </cell>
          <cell r="C2435" t="str">
            <v>R</v>
          </cell>
          <cell r="D2435" t="str">
            <v>I</v>
          </cell>
          <cell r="E2435" t="str">
            <v xml:space="preserve"> </v>
          </cell>
          <cell r="F2435" t="str">
            <v>15AF004</v>
          </cell>
          <cell r="G2435" t="str">
            <v>321</v>
          </cell>
          <cell r="H2435" t="str">
            <v>2313</v>
          </cell>
          <cell r="I2435" t="str">
            <v>23</v>
          </cell>
          <cell r="J2435" t="str">
            <v xml:space="preserve"> </v>
          </cell>
          <cell r="K2435" t="str">
            <v>BATI</v>
          </cell>
          <cell r="L2435" t="str">
            <v>2015</v>
          </cell>
          <cell r="M2435">
            <v>33000</v>
          </cell>
          <cell r="N2435">
            <v>0</v>
          </cell>
          <cell r="O2435">
            <v>0</v>
          </cell>
          <cell r="P2435">
            <v>33000</v>
          </cell>
          <cell r="Q2435">
            <v>0</v>
          </cell>
          <cell r="R2435">
            <v>0</v>
          </cell>
          <cell r="S2435">
            <v>0</v>
          </cell>
          <cell r="T2435" t="str">
            <v>2018- -15AF004-321-2313-23- -BATI</v>
          </cell>
        </row>
        <row r="2436">
          <cell r="A2436" t="str">
            <v>21</v>
          </cell>
          <cell r="B2436" t="str">
            <v>D</v>
          </cell>
          <cell r="C2436" t="str">
            <v>R</v>
          </cell>
          <cell r="D2436" t="str">
            <v>I</v>
          </cell>
          <cell r="E2436" t="str">
            <v xml:space="preserve"> </v>
          </cell>
          <cell r="F2436" t="str">
            <v>15AF004</v>
          </cell>
          <cell r="G2436" t="str">
            <v>321</v>
          </cell>
          <cell r="H2436" t="str">
            <v>2313</v>
          </cell>
          <cell r="I2436" t="str">
            <v>23</v>
          </cell>
          <cell r="J2436" t="str">
            <v xml:space="preserve"> </v>
          </cell>
          <cell r="K2436" t="str">
            <v>BATI</v>
          </cell>
          <cell r="L2436" t="str">
            <v>2016</v>
          </cell>
          <cell r="M2436">
            <v>0</v>
          </cell>
          <cell r="N2436">
            <v>0</v>
          </cell>
          <cell r="O2436">
            <v>12000</v>
          </cell>
          <cell r="P2436">
            <v>12000</v>
          </cell>
          <cell r="Q2436">
            <v>0</v>
          </cell>
          <cell r="R2436">
            <v>0</v>
          </cell>
          <cell r="S2436">
            <v>0</v>
          </cell>
          <cell r="T2436" t="str">
            <v>2018- -15AF004-321-2313-23- -BATI</v>
          </cell>
        </row>
        <row r="2437">
          <cell r="A2437" t="str">
            <v>21</v>
          </cell>
          <cell r="B2437" t="str">
            <v>D</v>
          </cell>
          <cell r="C2437" t="str">
            <v>R</v>
          </cell>
          <cell r="D2437" t="str">
            <v>I</v>
          </cell>
          <cell r="E2437" t="str">
            <v xml:space="preserve"> </v>
          </cell>
          <cell r="F2437" t="str">
            <v>15AF004</v>
          </cell>
          <cell r="G2437" t="str">
            <v>321</v>
          </cell>
          <cell r="H2437" t="str">
            <v>2313</v>
          </cell>
          <cell r="I2437" t="str">
            <v>23</v>
          </cell>
          <cell r="J2437" t="str">
            <v xml:space="preserve"> </v>
          </cell>
          <cell r="K2437" t="str">
            <v>BATI</v>
          </cell>
          <cell r="L2437" t="str">
            <v>2017</v>
          </cell>
          <cell r="M2437">
            <v>0</v>
          </cell>
          <cell r="N2437">
            <v>0</v>
          </cell>
          <cell r="O2437">
            <v>12000</v>
          </cell>
          <cell r="P2437">
            <v>12000</v>
          </cell>
          <cell r="Q2437">
            <v>0</v>
          </cell>
          <cell r="R2437">
            <v>0</v>
          </cell>
          <cell r="S2437">
            <v>0</v>
          </cell>
          <cell r="T2437" t="str">
            <v>2018- -15AF004-321-2313-23- -BATI</v>
          </cell>
        </row>
        <row r="2438">
          <cell r="A2438" t="str">
            <v>21</v>
          </cell>
          <cell r="B2438" t="str">
            <v>D</v>
          </cell>
          <cell r="C2438" t="str">
            <v>R</v>
          </cell>
          <cell r="D2438" t="str">
            <v>I</v>
          </cell>
          <cell r="E2438" t="str">
            <v xml:space="preserve"> </v>
          </cell>
          <cell r="F2438" t="str">
            <v>15AF004</v>
          </cell>
          <cell r="G2438" t="str">
            <v>321</v>
          </cell>
          <cell r="H2438" t="str">
            <v>2313</v>
          </cell>
          <cell r="I2438" t="str">
            <v>23</v>
          </cell>
          <cell r="J2438" t="str">
            <v xml:space="preserve"> </v>
          </cell>
          <cell r="K2438" t="str">
            <v>BATI</v>
          </cell>
          <cell r="L2438" t="str">
            <v>2018</v>
          </cell>
          <cell r="M2438">
            <v>0</v>
          </cell>
          <cell r="N2438">
            <v>0</v>
          </cell>
          <cell r="O2438">
            <v>14325.62</v>
          </cell>
          <cell r="P2438">
            <v>14325.62</v>
          </cell>
          <cell r="Q2438">
            <v>0</v>
          </cell>
          <cell r="R2438">
            <v>11989.49</v>
          </cell>
          <cell r="S2438">
            <v>2325.62</v>
          </cell>
          <cell r="T2438" t="str">
            <v>2018- -15AF004-321-2313-23- -BATI</v>
          </cell>
        </row>
        <row r="2439">
          <cell r="A2439" t="str">
            <v>21</v>
          </cell>
          <cell r="B2439" t="str">
            <v>D</v>
          </cell>
          <cell r="C2439" t="str">
            <v>R</v>
          </cell>
          <cell r="D2439" t="str">
            <v>I</v>
          </cell>
          <cell r="E2439" t="str">
            <v xml:space="preserve"> </v>
          </cell>
          <cell r="F2439" t="str">
            <v>15AF005</v>
          </cell>
          <cell r="G2439" t="str">
            <v>322</v>
          </cell>
          <cell r="H2439" t="str">
            <v>2313</v>
          </cell>
          <cell r="I2439" t="str">
            <v>23</v>
          </cell>
          <cell r="J2439" t="str">
            <v xml:space="preserve"> </v>
          </cell>
          <cell r="K2439" t="str">
            <v>BATI</v>
          </cell>
          <cell r="L2439" t="str">
            <v>2015</v>
          </cell>
          <cell r="M2439">
            <v>5000</v>
          </cell>
          <cell r="N2439">
            <v>0</v>
          </cell>
          <cell r="O2439">
            <v>0</v>
          </cell>
          <cell r="P2439">
            <v>5000</v>
          </cell>
          <cell r="Q2439">
            <v>0</v>
          </cell>
          <cell r="R2439">
            <v>0</v>
          </cell>
          <cell r="S2439">
            <v>0</v>
          </cell>
          <cell r="T2439" t="str">
            <v>2018- -15AF005-322-2313-23- -BATI</v>
          </cell>
        </row>
        <row r="2440">
          <cell r="A2440" t="str">
            <v>21</v>
          </cell>
          <cell r="B2440" t="str">
            <v>D</v>
          </cell>
          <cell r="C2440" t="str">
            <v>R</v>
          </cell>
          <cell r="D2440" t="str">
            <v>I</v>
          </cell>
          <cell r="E2440" t="str">
            <v xml:space="preserve"> </v>
          </cell>
          <cell r="F2440" t="str">
            <v>15AF006</v>
          </cell>
          <cell r="G2440" t="str">
            <v>30</v>
          </cell>
          <cell r="H2440" t="str">
            <v>2313</v>
          </cell>
          <cell r="I2440" t="str">
            <v>23</v>
          </cell>
          <cell r="J2440" t="str">
            <v xml:space="preserve"> </v>
          </cell>
          <cell r="K2440" t="str">
            <v>BATI</v>
          </cell>
          <cell r="L2440" t="str">
            <v>2015</v>
          </cell>
          <cell r="M2440">
            <v>10000</v>
          </cell>
          <cell r="N2440">
            <v>0</v>
          </cell>
          <cell r="O2440">
            <v>0</v>
          </cell>
          <cell r="P2440">
            <v>10000</v>
          </cell>
          <cell r="Q2440">
            <v>0</v>
          </cell>
          <cell r="R2440">
            <v>0</v>
          </cell>
          <cell r="S2440">
            <v>0</v>
          </cell>
          <cell r="T2440" t="str">
            <v>2018- -15AF006-30-2313-23- -BATI</v>
          </cell>
        </row>
        <row r="2441">
          <cell r="A2441" t="str">
            <v>21</v>
          </cell>
          <cell r="B2441" t="str">
            <v>D</v>
          </cell>
          <cell r="C2441" t="str">
            <v>R</v>
          </cell>
          <cell r="D2441" t="str">
            <v>I</v>
          </cell>
          <cell r="E2441" t="str">
            <v xml:space="preserve"> </v>
          </cell>
          <cell r="F2441" t="str">
            <v>15AF007</v>
          </cell>
          <cell r="G2441" t="str">
            <v>322</v>
          </cell>
          <cell r="H2441" t="str">
            <v>2313</v>
          </cell>
          <cell r="I2441" t="str">
            <v>23</v>
          </cell>
          <cell r="J2441" t="str">
            <v xml:space="preserve"> </v>
          </cell>
          <cell r="K2441" t="str">
            <v>BATI</v>
          </cell>
          <cell r="L2441" t="str">
            <v>2015</v>
          </cell>
          <cell r="M2441">
            <v>0</v>
          </cell>
          <cell r="N2441">
            <v>40000</v>
          </cell>
          <cell r="O2441">
            <v>0</v>
          </cell>
          <cell r="P2441">
            <v>40000</v>
          </cell>
          <cell r="Q2441">
            <v>0</v>
          </cell>
          <cell r="R2441">
            <v>0</v>
          </cell>
          <cell r="S2441">
            <v>0</v>
          </cell>
          <cell r="T2441" t="str">
            <v>2018- -15AF007-322-2313-23- -BATI</v>
          </cell>
        </row>
        <row r="2442">
          <cell r="A2442" t="str">
            <v>21</v>
          </cell>
          <cell r="B2442" t="str">
            <v>D</v>
          </cell>
          <cell r="C2442" t="str">
            <v>R</v>
          </cell>
          <cell r="D2442" t="str">
            <v>I</v>
          </cell>
          <cell r="E2442" t="str">
            <v xml:space="preserve"> </v>
          </cell>
          <cell r="F2442" t="str">
            <v>15AG001</v>
          </cell>
          <cell r="G2442" t="str">
            <v>422</v>
          </cell>
          <cell r="H2442" t="str">
            <v>2313</v>
          </cell>
          <cell r="I2442" t="str">
            <v>23</v>
          </cell>
          <cell r="J2442" t="str">
            <v xml:space="preserve"> </v>
          </cell>
          <cell r="K2442" t="str">
            <v>BATI</v>
          </cell>
          <cell r="L2442" t="str">
            <v>2015</v>
          </cell>
          <cell r="M2442">
            <v>10000</v>
          </cell>
          <cell r="N2442">
            <v>0</v>
          </cell>
          <cell r="O2442">
            <v>0</v>
          </cell>
          <cell r="P2442">
            <v>10000</v>
          </cell>
          <cell r="Q2442">
            <v>0</v>
          </cell>
          <cell r="R2442">
            <v>0</v>
          </cell>
          <cell r="S2442">
            <v>0</v>
          </cell>
          <cell r="T2442" t="str">
            <v>2018- -15AG001-422-2313-23- -BATI</v>
          </cell>
        </row>
        <row r="2443">
          <cell r="A2443" t="str">
            <v>21</v>
          </cell>
          <cell r="B2443" t="str">
            <v>D</v>
          </cell>
          <cell r="C2443" t="str">
            <v>R</v>
          </cell>
          <cell r="D2443" t="str">
            <v>I</v>
          </cell>
          <cell r="E2443" t="str">
            <v xml:space="preserve"> </v>
          </cell>
          <cell r="F2443" t="str">
            <v>15AG001</v>
          </cell>
          <cell r="G2443" t="str">
            <v>422</v>
          </cell>
          <cell r="H2443" t="str">
            <v>2313</v>
          </cell>
          <cell r="I2443" t="str">
            <v>23</v>
          </cell>
          <cell r="J2443" t="str">
            <v xml:space="preserve"> </v>
          </cell>
          <cell r="K2443" t="str">
            <v>BATI</v>
          </cell>
          <cell r="L2443" t="str">
            <v>2016</v>
          </cell>
          <cell r="M2443">
            <v>0</v>
          </cell>
          <cell r="N2443">
            <v>0</v>
          </cell>
          <cell r="O2443">
            <v>0</v>
          </cell>
          <cell r="P2443">
            <v>0</v>
          </cell>
          <cell r="Q2443">
            <v>0</v>
          </cell>
          <cell r="R2443">
            <v>10434.65</v>
          </cell>
          <cell r="S2443">
            <v>0</v>
          </cell>
          <cell r="T2443" t="str">
            <v>2018- -15AG001-422-2313-23- -BATI</v>
          </cell>
        </row>
        <row r="2444">
          <cell r="A2444" t="str">
            <v>21</v>
          </cell>
          <cell r="B2444" t="str">
            <v>D</v>
          </cell>
          <cell r="C2444" t="str">
            <v>R</v>
          </cell>
          <cell r="D2444" t="str">
            <v>I</v>
          </cell>
          <cell r="E2444" t="str">
            <v xml:space="preserve"> </v>
          </cell>
          <cell r="F2444" t="str">
            <v>15AG002</v>
          </cell>
          <cell r="G2444" t="str">
            <v>422</v>
          </cell>
          <cell r="H2444" t="str">
            <v>2313</v>
          </cell>
          <cell r="I2444" t="str">
            <v>23</v>
          </cell>
          <cell r="J2444" t="str">
            <v xml:space="preserve"> </v>
          </cell>
          <cell r="K2444" t="str">
            <v>BATI</v>
          </cell>
          <cell r="L2444" t="str">
            <v>2015</v>
          </cell>
          <cell r="M2444">
            <v>12000</v>
          </cell>
          <cell r="N2444">
            <v>0</v>
          </cell>
          <cell r="O2444">
            <v>0</v>
          </cell>
          <cell r="P2444">
            <v>12000</v>
          </cell>
          <cell r="Q2444">
            <v>0</v>
          </cell>
          <cell r="R2444">
            <v>0</v>
          </cell>
          <cell r="S2444">
            <v>0</v>
          </cell>
          <cell r="T2444" t="str">
            <v>2018- -15AG002-422-2313-23- -BATI</v>
          </cell>
        </row>
        <row r="2445">
          <cell r="A2445" t="str">
            <v>21</v>
          </cell>
          <cell r="B2445" t="str">
            <v>D</v>
          </cell>
          <cell r="C2445" t="str">
            <v>R</v>
          </cell>
          <cell r="D2445" t="str">
            <v>I</v>
          </cell>
          <cell r="E2445" t="str">
            <v xml:space="preserve"> </v>
          </cell>
          <cell r="F2445" t="str">
            <v>15AG002</v>
          </cell>
          <cell r="G2445" t="str">
            <v>422</v>
          </cell>
          <cell r="H2445" t="str">
            <v>2313</v>
          </cell>
          <cell r="I2445" t="str">
            <v>23</v>
          </cell>
          <cell r="J2445" t="str">
            <v xml:space="preserve"> </v>
          </cell>
          <cell r="K2445" t="str">
            <v>BATI</v>
          </cell>
          <cell r="L2445" t="str">
            <v>2016</v>
          </cell>
          <cell r="M2445">
            <v>0</v>
          </cell>
          <cell r="N2445">
            <v>0</v>
          </cell>
          <cell r="O2445">
            <v>0</v>
          </cell>
          <cell r="P2445">
            <v>0</v>
          </cell>
          <cell r="Q2445">
            <v>0</v>
          </cell>
          <cell r="R2445">
            <v>946.5</v>
          </cell>
          <cell r="S2445">
            <v>0</v>
          </cell>
          <cell r="T2445" t="str">
            <v>2018- -15AG002-422-2313-23- -BATI</v>
          </cell>
        </row>
        <row r="2446">
          <cell r="A2446" t="str">
            <v>21</v>
          </cell>
          <cell r="B2446" t="str">
            <v>D</v>
          </cell>
          <cell r="C2446" t="str">
            <v>R</v>
          </cell>
          <cell r="D2446" t="str">
            <v>I</v>
          </cell>
          <cell r="E2446" t="str">
            <v xml:space="preserve"> </v>
          </cell>
          <cell r="F2446" t="str">
            <v>15AG003</v>
          </cell>
          <cell r="G2446" t="str">
            <v>422</v>
          </cell>
          <cell r="H2446" t="str">
            <v>2313</v>
          </cell>
          <cell r="I2446" t="str">
            <v>23</v>
          </cell>
          <cell r="J2446" t="str">
            <v xml:space="preserve"> </v>
          </cell>
          <cell r="K2446" t="str">
            <v>BATI</v>
          </cell>
          <cell r="L2446" t="str">
            <v>2016</v>
          </cell>
          <cell r="M2446">
            <v>0</v>
          </cell>
          <cell r="N2446">
            <v>0</v>
          </cell>
          <cell r="O2446">
            <v>12998.3</v>
          </cell>
          <cell r="P2446">
            <v>12998.3</v>
          </cell>
          <cell r="Q2446">
            <v>0</v>
          </cell>
          <cell r="R2446">
            <v>5484.89</v>
          </cell>
          <cell r="S2446">
            <v>0</v>
          </cell>
          <cell r="T2446" t="str">
            <v>2018- -15AG003-422-2313-23- -BATI</v>
          </cell>
        </row>
        <row r="2447">
          <cell r="A2447" t="str">
            <v>21</v>
          </cell>
          <cell r="B2447" t="str">
            <v>D</v>
          </cell>
          <cell r="C2447" t="str">
            <v>R</v>
          </cell>
          <cell r="D2447" t="str">
            <v>I</v>
          </cell>
          <cell r="E2447" t="str">
            <v xml:space="preserve"> </v>
          </cell>
          <cell r="F2447" t="str">
            <v>15AG003</v>
          </cell>
          <cell r="G2447" t="str">
            <v>422</v>
          </cell>
          <cell r="H2447" t="str">
            <v>2313</v>
          </cell>
          <cell r="I2447" t="str">
            <v>23</v>
          </cell>
          <cell r="J2447" t="str">
            <v xml:space="preserve"> </v>
          </cell>
          <cell r="K2447" t="str">
            <v>BATI</v>
          </cell>
          <cell r="L2447" t="str">
            <v>2017</v>
          </cell>
          <cell r="M2447">
            <v>0</v>
          </cell>
          <cell r="N2447">
            <v>0</v>
          </cell>
          <cell r="O2447">
            <v>3446.93</v>
          </cell>
          <cell r="P2447">
            <v>3446.93</v>
          </cell>
          <cell r="Q2447">
            <v>0</v>
          </cell>
          <cell r="R2447">
            <v>0</v>
          </cell>
          <cell r="S2447">
            <v>0</v>
          </cell>
          <cell r="T2447" t="str">
            <v>2018- -15AG003-422-2313-23- -BATI</v>
          </cell>
        </row>
        <row r="2448">
          <cell r="A2448" t="str">
            <v>21</v>
          </cell>
          <cell r="B2448" t="str">
            <v>D</v>
          </cell>
          <cell r="C2448" t="str">
            <v>R</v>
          </cell>
          <cell r="D2448" t="str">
            <v>I</v>
          </cell>
          <cell r="E2448" t="str">
            <v xml:space="preserve"> </v>
          </cell>
          <cell r="F2448" t="str">
            <v>15AG004</v>
          </cell>
          <cell r="G2448" t="str">
            <v>422</v>
          </cell>
          <cell r="H2448" t="str">
            <v>2313</v>
          </cell>
          <cell r="I2448" t="str">
            <v>23</v>
          </cell>
          <cell r="J2448" t="str">
            <v xml:space="preserve"> </v>
          </cell>
          <cell r="K2448" t="str">
            <v>BATI</v>
          </cell>
          <cell r="L2448" t="str">
            <v>2016</v>
          </cell>
          <cell r="M2448">
            <v>0</v>
          </cell>
          <cell r="N2448">
            <v>0</v>
          </cell>
          <cell r="O2448">
            <v>861.48</v>
          </cell>
          <cell r="P2448">
            <v>861.48</v>
          </cell>
          <cell r="Q2448">
            <v>0</v>
          </cell>
          <cell r="R2448">
            <v>861.48</v>
          </cell>
          <cell r="S2448">
            <v>0</v>
          </cell>
          <cell r="T2448" t="str">
            <v>2018- -15AG004-422-2313-23- -BATI</v>
          </cell>
        </row>
        <row r="2449">
          <cell r="A2449" t="str">
            <v>21</v>
          </cell>
          <cell r="B2449" t="str">
            <v>D</v>
          </cell>
          <cell r="C2449" t="str">
            <v>R</v>
          </cell>
          <cell r="D2449" t="str">
            <v>I</v>
          </cell>
          <cell r="E2449" t="str">
            <v xml:space="preserve"> </v>
          </cell>
          <cell r="F2449" t="str">
            <v>15AH001</v>
          </cell>
          <cell r="G2449" t="str">
            <v>64</v>
          </cell>
          <cell r="H2449" t="str">
            <v>2313</v>
          </cell>
          <cell r="I2449" t="str">
            <v>23</v>
          </cell>
          <cell r="J2449" t="str">
            <v xml:space="preserve"> </v>
          </cell>
          <cell r="K2449" t="str">
            <v>BATI</v>
          </cell>
          <cell r="L2449" t="str">
            <v>2015</v>
          </cell>
          <cell r="M2449">
            <v>10000</v>
          </cell>
          <cell r="N2449">
            <v>0</v>
          </cell>
          <cell r="O2449">
            <v>0</v>
          </cell>
          <cell r="P2449">
            <v>10000</v>
          </cell>
          <cell r="Q2449">
            <v>0</v>
          </cell>
          <cell r="R2449">
            <v>9566.5300000000007</v>
          </cell>
          <cell r="S2449">
            <v>0</v>
          </cell>
          <cell r="T2449" t="str">
            <v>2018- -15AH001-64-2313-23- -BATI</v>
          </cell>
        </row>
        <row r="2450">
          <cell r="A2450" t="str">
            <v>21</v>
          </cell>
          <cell r="B2450" t="str">
            <v>D</v>
          </cell>
          <cell r="C2450" t="str">
            <v>R</v>
          </cell>
          <cell r="D2450" t="str">
            <v>I</v>
          </cell>
          <cell r="E2450" t="str">
            <v xml:space="preserve"> </v>
          </cell>
          <cell r="F2450" t="str">
            <v>15AH002</v>
          </cell>
          <cell r="G2450" t="str">
            <v>64</v>
          </cell>
          <cell r="H2450" t="str">
            <v>2313</v>
          </cell>
          <cell r="I2450" t="str">
            <v>23</v>
          </cell>
          <cell r="J2450" t="str">
            <v xml:space="preserve"> </v>
          </cell>
          <cell r="K2450" t="str">
            <v>BATI</v>
          </cell>
          <cell r="L2450" t="str">
            <v>2015</v>
          </cell>
          <cell r="M2450">
            <v>10000</v>
          </cell>
          <cell r="N2450">
            <v>0</v>
          </cell>
          <cell r="O2450">
            <v>0</v>
          </cell>
          <cell r="P2450">
            <v>10000</v>
          </cell>
          <cell r="Q2450">
            <v>0</v>
          </cell>
          <cell r="R2450">
            <v>0</v>
          </cell>
          <cell r="S2450">
            <v>0</v>
          </cell>
          <cell r="T2450" t="str">
            <v>2018- -15AH002-64-2313-23- -BATI</v>
          </cell>
        </row>
        <row r="2451">
          <cell r="A2451" t="str">
            <v>21</v>
          </cell>
          <cell r="B2451" t="str">
            <v>D</v>
          </cell>
          <cell r="C2451" t="str">
            <v>R</v>
          </cell>
          <cell r="D2451" t="str">
            <v>I</v>
          </cell>
          <cell r="E2451" t="str">
            <v xml:space="preserve"> </v>
          </cell>
          <cell r="F2451" t="str">
            <v>15AH003</v>
          </cell>
          <cell r="G2451" t="str">
            <v>64</v>
          </cell>
          <cell r="H2451" t="str">
            <v>2313</v>
          </cell>
          <cell r="I2451" t="str">
            <v>23</v>
          </cell>
          <cell r="J2451" t="str">
            <v xml:space="preserve"> </v>
          </cell>
          <cell r="K2451" t="str">
            <v>BATI</v>
          </cell>
          <cell r="L2451" t="str">
            <v>2015</v>
          </cell>
          <cell r="M2451">
            <v>8000</v>
          </cell>
          <cell r="N2451">
            <v>0</v>
          </cell>
          <cell r="O2451">
            <v>0</v>
          </cell>
          <cell r="P2451">
            <v>8000</v>
          </cell>
          <cell r="Q2451">
            <v>0</v>
          </cell>
          <cell r="R2451">
            <v>6175.61</v>
          </cell>
          <cell r="S2451">
            <v>0</v>
          </cell>
          <cell r="T2451" t="str">
            <v>2018- -15AH003-64-2313-23- -BATI</v>
          </cell>
        </row>
        <row r="2452">
          <cell r="A2452" t="str">
            <v>21</v>
          </cell>
          <cell r="B2452" t="str">
            <v>D</v>
          </cell>
          <cell r="C2452" t="str">
            <v>R</v>
          </cell>
          <cell r="D2452" t="str">
            <v>I</v>
          </cell>
          <cell r="E2452" t="str">
            <v xml:space="preserve"> </v>
          </cell>
          <cell r="F2452" t="str">
            <v>15AH003</v>
          </cell>
          <cell r="G2452" t="str">
            <v>64</v>
          </cell>
          <cell r="H2452" t="str">
            <v>2313</v>
          </cell>
          <cell r="I2452" t="str">
            <v>23</v>
          </cell>
          <cell r="J2452" t="str">
            <v xml:space="preserve"> </v>
          </cell>
          <cell r="K2452" t="str">
            <v>BATI</v>
          </cell>
          <cell r="L2452" t="str">
            <v>2016</v>
          </cell>
          <cell r="M2452">
            <v>0</v>
          </cell>
          <cell r="N2452">
            <v>0</v>
          </cell>
          <cell r="O2452">
            <v>2078.09</v>
          </cell>
          <cell r="P2452">
            <v>2078.09</v>
          </cell>
          <cell r="Q2452">
            <v>0</v>
          </cell>
          <cell r="R2452">
            <v>2059.79</v>
          </cell>
          <cell r="S2452">
            <v>0</v>
          </cell>
          <cell r="T2452" t="str">
            <v>2018- -15AH003-64-2313-23- -BATI</v>
          </cell>
        </row>
        <row r="2453">
          <cell r="A2453" t="str">
            <v>21</v>
          </cell>
          <cell r="B2453" t="str">
            <v>D</v>
          </cell>
          <cell r="C2453" t="str">
            <v>R</v>
          </cell>
          <cell r="D2453" t="str">
            <v>I</v>
          </cell>
          <cell r="E2453" t="str">
            <v xml:space="preserve"> </v>
          </cell>
          <cell r="F2453" t="str">
            <v>15AI001</v>
          </cell>
          <cell r="G2453" t="str">
            <v>020</v>
          </cell>
          <cell r="H2453" t="str">
            <v>2313</v>
          </cell>
          <cell r="I2453" t="str">
            <v>23</v>
          </cell>
          <cell r="J2453" t="str">
            <v xml:space="preserve"> </v>
          </cell>
          <cell r="K2453" t="str">
            <v>BATI</v>
          </cell>
          <cell r="L2453" t="str">
            <v>2015</v>
          </cell>
          <cell r="M2453">
            <v>50000</v>
          </cell>
          <cell r="N2453">
            <v>0</v>
          </cell>
          <cell r="O2453">
            <v>0</v>
          </cell>
          <cell r="P2453">
            <v>50000</v>
          </cell>
          <cell r="Q2453">
            <v>0</v>
          </cell>
          <cell r="R2453">
            <v>0</v>
          </cell>
          <cell r="S2453">
            <v>0</v>
          </cell>
          <cell r="T2453" t="str">
            <v>2018- -15AI001-020-2313-23- -BATI</v>
          </cell>
        </row>
        <row r="2454">
          <cell r="A2454" t="str">
            <v>21</v>
          </cell>
          <cell r="B2454" t="str">
            <v>D</v>
          </cell>
          <cell r="C2454" t="str">
            <v>R</v>
          </cell>
          <cell r="D2454" t="str">
            <v>I</v>
          </cell>
          <cell r="E2454" t="str">
            <v xml:space="preserve"> </v>
          </cell>
          <cell r="F2454" t="str">
            <v>15AI001</v>
          </cell>
          <cell r="G2454" t="str">
            <v>020</v>
          </cell>
          <cell r="H2454" t="str">
            <v>2313</v>
          </cell>
          <cell r="I2454" t="str">
            <v>23</v>
          </cell>
          <cell r="J2454" t="str">
            <v xml:space="preserve"> </v>
          </cell>
          <cell r="K2454" t="str">
            <v>BATI</v>
          </cell>
          <cell r="L2454" t="str">
            <v>2016</v>
          </cell>
          <cell r="M2454">
            <v>0</v>
          </cell>
          <cell r="N2454">
            <v>0</v>
          </cell>
          <cell r="O2454">
            <v>737.7</v>
          </cell>
          <cell r="P2454">
            <v>737.7</v>
          </cell>
          <cell r="Q2454">
            <v>0</v>
          </cell>
          <cell r="R2454">
            <v>0</v>
          </cell>
          <cell r="S2454">
            <v>0</v>
          </cell>
          <cell r="T2454" t="str">
            <v>2018- -15AI001-020-2313-23- -BATI</v>
          </cell>
        </row>
        <row r="2455">
          <cell r="A2455" t="str">
            <v>21</v>
          </cell>
          <cell r="B2455" t="str">
            <v>D</v>
          </cell>
          <cell r="C2455" t="str">
            <v>R</v>
          </cell>
          <cell r="D2455" t="str">
            <v>I</v>
          </cell>
          <cell r="E2455" t="str">
            <v xml:space="preserve"> </v>
          </cell>
          <cell r="F2455" t="str">
            <v>15AI001</v>
          </cell>
          <cell r="G2455" t="str">
            <v>212</v>
          </cell>
          <cell r="H2455" t="str">
            <v>2313</v>
          </cell>
          <cell r="I2455" t="str">
            <v>23</v>
          </cell>
          <cell r="J2455" t="str">
            <v xml:space="preserve"> </v>
          </cell>
          <cell r="K2455" t="str">
            <v>BATI</v>
          </cell>
          <cell r="L2455" t="str">
            <v>2015</v>
          </cell>
          <cell r="M2455">
            <v>0</v>
          </cell>
          <cell r="N2455">
            <v>0</v>
          </cell>
          <cell r="O2455">
            <v>0</v>
          </cell>
          <cell r="P2455">
            <v>0</v>
          </cell>
          <cell r="Q2455">
            <v>0</v>
          </cell>
          <cell r="R2455">
            <v>8298.2199999999993</v>
          </cell>
          <cell r="S2455">
            <v>0</v>
          </cell>
          <cell r="T2455" t="str">
            <v>2018- -15AI001-212-2313-23- -BATI</v>
          </cell>
        </row>
        <row r="2456">
          <cell r="A2456" t="str">
            <v>21</v>
          </cell>
          <cell r="B2456" t="str">
            <v>D</v>
          </cell>
          <cell r="C2456" t="str">
            <v>R</v>
          </cell>
          <cell r="D2456" t="str">
            <v>I</v>
          </cell>
          <cell r="E2456" t="str">
            <v xml:space="preserve"> </v>
          </cell>
          <cell r="F2456" t="str">
            <v>15AI001</v>
          </cell>
          <cell r="G2456" t="str">
            <v>212</v>
          </cell>
          <cell r="H2456" t="str">
            <v>2313</v>
          </cell>
          <cell r="I2456" t="str">
            <v>23</v>
          </cell>
          <cell r="J2456" t="str">
            <v xml:space="preserve"> </v>
          </cell>
          <cell r="K2456" t="str">
            <v>BATI</v>
          </cell>
          <cell r="L2456" t="str">
            <v>2016</v>
          </cell>
          <cell r="M2456">
            <v>0</v>
          </cell>
          <cell r="N2456">
            <v>0</v>
          </cell>
          <cell r="O2456">
            <v>2800</v>
          </cell>
          <cell r="P2456">
            <v>2800</v>
          </cell>
          <cell r="Q2456">
            <v>0</v>
          </cell>
          <cell r="R2456">
            <v>3037.81</v>
          </cell>
          <cell r="S2456">
            <v>0</v>
          </cell>
          <cell r="T2456" t="str">
            <v>2018- -15AI001-212-2313-23- -BATI</v>
          </cell>
        </row>
        <row r="2457">
          <cell r="A2457" t="str">
            <v>21</v>
          </cell>
          <cell r="B2457" t="str">
            <v>D</v>
          </cell>
          <cell r="C2457" t="str">
            <v>R</v>
          </cell>
          <cell r="D2457" t="str">
            <v>I</v>
          </cell>
          <cell r="E2457" t="str">
            <v xml:space="preserve"> </v>
          </cell>
          <cell r="F2457" t="str">
            <v>15AI001</v>
          </cell>
          <cell r="G2457" t="str">
            <v>213</v>
          </cell>
          <cell r="H2457" t="str">
            <v>2313</v>
          </cell>
          <cell r="I2457" t="str">
            <v>23</v>
          </cell>
          <cell r="J2457" t="str">
            <v xml:space="preserve"> </v>
          </cell>
          <cell r="K2457" t="str">
            <v>BATI</v>
          </cell>
          <cell r="L2457" t="str">
            <v>2015</v>
          </cell>
          <cell r="M2457">
            <v>0</v>
          </cell>
          <cell r="N2457">
            <v>0</v>
          </cell>
          <cell r="O2457">
            <v>0</v>
          </cell>
          <cell r="P2457">
            <v>0</v>
          </cell>
          <cell r="Q2457">
            <v>0</v>
          </cell>
          <cell r="R2457">
            <v>4200</v>
          </cell>
          <cell r="S2457">
            <v>0</v>
          </cell>
          <cell r="T2457" t="str">
            <v>2018- -15AI001-213-2313-23- -BATI</v>
          </cell>
        </row>
        <row r="2458">
          <cell r="A2458" t="str">
            <v>21</v>
          </cell>
          <cell r="B2458" t="str">
            <v>D</v>
          </cell>
          <cell r="C2458" t="str">
            <v>R</v>
          </cell>
          <cell r="D2458" t="str">
            <v>I</v>
          </cell>
          <cell r="E2458" t="str">
            <v xml:space="preserve"> </v>
          </cell>
          <cell r="F2458" t="str">
            <v>15AI001</v>
          </cell>
          <cell r="G2458" t="str">
            <v>213</v>
          </cell>
          <cell r="H2458" t="str">
            <v>2313</v>
          </cell>
          <cell r="I2458" t="str">
            <v>23</v>
          </cell>
          <cell r="J2458" t="str">
            <v xml:space="preserve"> </v>
          </cell>
          <cell r="K2458" t="str">
            <v>BATI</v>
          </cell>
          <cell r="L2458" t="str">
            <v>2016</v>
          </cell>
          <cell r="M2458">
            <v>0</v>
          </cell>
          <cell r="N2458">
            <v>0</v>
          </cell>
          <cell r="O2458">
            <v>1639.9</v>
          </cell>
          <cell r="P2458">
            <v>1639.9</v>
          </cell>
          <cell r="Q2458">
            <v>0</v>
          </cell>
          <cell r="R2458">
            <v>1339.2</v>
          </cell>
          <cell r="S2458">
            <v>0</v>
          </cell>
          <cell r="T2458" t="str">
            <v>2018- -15AI001-213-2313-23- -BATI</v>
          </cell>
        </row>
        <row r="2459">
          <cell r="A2459" t="str">
            <v>21</v>
          </cell>
          <cell r="B2459" t="str">
            <v>D</v>
          </cell>
          <cell r="C2459" t="str">
            <v>R</v>
          </cell>
          <cell r="D2459" t="str">
            <v>I</v>
          </cell>
          <cell r="E2459" t="str">
            <v xml:space="preserve"> </v>
          </cell>
          <cell r="F2459" t="str">
            <v>15AI001</v>
          </cell>
          <cell r="G2459" t="str">
            <v>324</v>
          </cell>
          <cell r="H2459" t="str">
            <v>2313</v>
          </cell>
          <cell r="I2459" t="str">
            <v>23</v>
          </cell>
          <cell r="J2459" t="str">
            <v xml:space="preserve"> </v>
          </cell>
          <cell r="K2459" t="str">
            <v>BATI</v>
          </cell>
          <cell r="L2459" t="str">
            <v>2015</v>
          </cell>
          <cell r="M2459">
            <v>0</v>
          </cell>
          <cell r="N2459">
            <v>0</v>
          </cell>
          <cell r="O2459">
            <v>0</v>
          </cell>
          <cell r="P2459">
            <v>0</v>
          </cell>
          <cell r="Q2459">
            <v>0</v>
          </cell>
          <cell r="R2459">
            <v>1400.4</v>
          </cell>
          <cell r="S2459">
            <v>0</v>
          </cell>
          <cell r="T2459" t="str">
            <v>2018- -15AI001-324-2313-23- -BATI</v>
          </cell>
        </row>
        <row r="2460">
          <cell r="A2460" t="str">
            <v>21</v>
          </cell>
          <cell r="B2460" t="str">
            <v>D</v>
          </cell>
          <cell r="C2460" t="str">
            <v>R</v>
          </cell>
          <cell r="D2460" t="str">
            <v>I</v>
          </cell>
          <cell r="E2460" t="str">
            <v xml:space="preserve"> </v>
          </cell>
          <cell r="F2460" t="str">
            <v>15AI001</v>
          </cell>
          <cell r="G2460" t="str">
            <v>324</v>
          </cell>
          <cell r="H2460" t="str">
            <v>2313</v>
          </cell>
          <cell r="I2460" t="str">
            <v>23</v>
          </cell>
          <cell r="J2460" t="str">
            <v xml:space="preserve"> </v>
          </cell>
          <cell r="K2460" t="str">
            <v>BATI</v>
          </cell>
          <cell r="L2460" t="str">
            <v>2016</v>
          </cell>
          <cell r="M2460">
            <v>0</v>
          </cell>
          <cell r="N2460">
            <v>0</v>
          </cell>
          <cell r="O2460">
            <v>1250.23</v>
          </cell>
          <cell r="P2460">
            <v>1250.23</v>
          </cell>
          <cell r="Q2460">
            <v>0</v>
          </cell>
          <cell r="R2460">
            <v>0</v>
          </cell>
          <cell r="S2460">
            <v>0</v>
          </cell>
          <cell r="T2460" t="str">
            <v>2018- -15AI001-324-2313-23- -BATI</v>
          </cell>
        </row>
        <row r="2461">
          <cell r="A2461" t="str">
            <v>21</v>
          </cell>
          <cell r="B2461" t="str">
            <v>D</v>
          </cell>
          <cell r="C2461" t="str">
            <v>R</v>
          </cell>
          <cell r="D2461" t="str">
            <v>I</v>
          </cell>
          <cell r="E2461" t="str">
            <v xml:space="preserve"> </v>
          </cell>
          <cell r="F2461" t="str">
            <v>15AI001</v>
          </cell>
          <cell r="G2461" t="str">
            <v>411</v>
          </cell>
          <cell r="H2461" t="str">
            <v>2313</v>
          </cell>
          <cell r="I2461" t="str">
            <v>23</v>
          </cell>
          <cell r="J2461" t="str">
            <v xml:space="preserve"> </v>
          </cell>
          <cell r="K2461" t="str">
            <v>BATI</v>
          </cell>
          <cell r="L2461" t="str">
            <v>2015</v>
          </cell>
          <cell r="M2461">
            <v>0</v>
          </cell>
          <cell r="N2461">
            <v>0</v>
          </cell>
          <cell r="O2461">
            <v>0</v>
          </cell>
          <cell r="P2461">
            <v>0</v>
          </cell>
          <cell r="Q2461">
            <v>0</v>
          </cell>
          <cell r="R2461">
            <v>10714.91</v>
          </cell>
          <cell r="S2461">
            <v>0</v>
          </cell>
          <cell r="T2461" t="str">
            <v>2018- -15AI001-411-2313-23- -BATI</v>
          </cell>
        </row>
        <row r="2462">
          <cell r="A2462" t="str">
            <v>21</v>
          </cell>
          <cell r="B2462" t="str">
            <v>D</v>
          </cell>
          <cell r="C2462" t="str">
            <v>R</v>
          </cell>
          <cell r="D2462" t="str">
            <v>I</v>
          </cell>
          <cell r="E2462" t="str">
            <v xml:space="preserve"> </v>
          </cell>
          <cell r="F2462" t="str">
            <v>15AI001</v>
          </cell>
          <cell r="G2462" t="str">
            <v>411</v>
          </cell>
          <cell r="H2462" t="str">
            <v>2313</v>
          </cell>
          <cell r="I2462" t="str">
            <v>23</v>
          </cell>
          <cell r="J2462" t="str">
            <v xml:space="preserve"> </v>
          </cell>
          <cell r="K2462" t="str">
            <v>BATI</v>
          </cell>
          <cell r="L2462" t="str">
            <v>2016</v>
          </cell>
          <cell r="M2462">
            <v>0</v>
          </cell>
          <cell r="N2462">
            <v>0</v>
          </cell>
          <cell r="O2462">
            <v>2130.86</v>
          </cell>
          <cell r="P2462">
            <v>2130.86</v>
          </cell>
          <cell r="Q2462">
            <v>0</v>
          </cell>
          <cell r="R2462">
            <v>1573.38</v>
          </cell>
          <cell r="S2462">
            <v>0</v>
          </cell>
          <cell r="T2462" t="str">
            <v>2018- -15AI001-411-2313-23- -BATI</v>
          </cell>
        </row>
        <row r="2463">
          <cell r="A2463" t="str">
            <v>21</v>
          </cell>
          <cell r="B2463" t="str">
            <v>D</v>
          </cell>
          <cell r="C2463" t="str">
            <v>R</v>
          </cell>
          <cell r="D2463" t="str">
            <v>I</v>
          </cell>
          <cell r="E2463" t="str">
            <v xml:space="preserve"> </v>
          </cell>
          <cell r="F2463" t="str">
            <v>15AI001</v>
          </cell>
          <cell r="G2463" t="str">
            <v>422</v>
          </cell>
          <cell r="H2463" t="str">
            <v>2313</v>
          </cell>
          <cell r="I2463" t="str">
            <v>23</v>
          </cell>
          <cell r="J2463" t="str">
            <v xml:space="preserve"> </v>
          </cell>
          <cell r="K2463" t="str">
            <v>BATI</v>
          </cell>
          <cell r="L2463" t="str">
            <v>2015</v>
          </cell>
          <cell r="M2463">
            <v>0</v>
          </cell>
          <cell r="N2463">
            <v>0</v>
          </cell>
          <cell r="O2463">
            <v>0</v>
          </cell>
          <cell r="P2463">
            <v>0</v>
          </cell>
          <cell r="Q2463">
            <v>0</v>
          </cell>
          <cell r="R2463">
            <v>1590.82</v>
          </cell>
          <cell r="S2463">
            <v>0</v>
          </cell>
          <cell r="T2463" t="str">
            <v>2018- -15AI001-422-2313-23- -BATI</v>
          </cell>
        </row>
        <row r="2464">
          <cell r="A2464" t="str">
            <v>21</v>
          </cell>
          <cell r="B2464" t="str">
            <v>D</v>
          </cell>
          <cell r="C2464" t="str">
            <v>R</v>
          </cell>
          <cell r="D2464" t="str">
            <v>I</v>
          </cell>
          <cell r="E2464" t="str">
            <v xml:space="preserve"> </v>
          </cell>
          <cell r="F2464" t="str">
            <v>15AI001</v>
          </cell>
          <cell r="G2464" t="str">
            <v>422</v>
          </cell>
          <cell r="H2464" t="str">
            <v>2313</v>
          </cell>
          <cell r="I2464" t="str">
            <v>23</v>
          </cell>
          <cell r="J2464" t="str">
            <v xml:space="preserve"> </v>
          </cell>
          <cell r="K2464" t="str">
            <v>BATI</v>
          </cell>
          <cell r="L2464" t="str">
            <v>2016</v>
          </cell>
          <cell r="M2464">
            <v>0</v>
          </cell>
          <cell r="N2464">
            <v>0</v>
          </cell>
          <cell r="O2464">
            <v>79.97</v>
          </cell>
          <cell r="P2464">
            <v>79.97</v>
          </cell>
          <cell r="Q2464">
            <v>0</v>
          </cell>
          <cell r="R2464">
            <v>0</v>
          </cell>
          <cell r="S2464">
            <v>0</v>
          </cell>
          <cell r="T2464" t="str">
            <v>2018- -15AI001-422-2313-23- -BATI</v>
          </cell>
        </row>
        <row r="2465">
          <cell r="A2465" t="str">
            <v>21</v>
          </cell>
          <cell r="B2465" t="str">
            <v>D</v>
          </cell>
          <cell r="C2465" t="str">
            <v>R</v>
          </cell>
          <cell r="D2465" t="str">
            <v>I</v>
          </cell>
          <cell r="E2465" t="str">
            <v xml:space="preserve"> </v>
          </cell>
          <cell r="F2465" t="str">
            <v>15AI001</v>
          </cell>
          <cell r="G2465" t="str">
            <v>64</v>
          </cell>
          <cell r="H2465" t="str">
            <v>2313</v>
          </cell>
          <cell r="I2465" t="str">
            <v>23</v>
          </cell>
          <cell r="J2465" t="str">
            <v xml:space="preserve"> </v>
          </cell>
          <cell r="K2465" t="str">
            <v>BATI</v>
          </cell>
          <cell r="L2465" t="str">
            <v>2015</v>
          </cell>
          <cell r="M2465">
            <v>0</v>
          </cell>
          <cell r="N2465">
            <v>0</v>
          </cell>
          <cell r="O2465">
            <v>0</v>
          </cell>
          <cell r="P2465">
            <v>0</v>
          </cell>
          <cell r="Q2465">
            <v>0</v>
          </cell>
          <cell r="R2465">
            <v>4718.33</v>
          </cell>
          <cell r="S2465">
            <v>0</v>
          </cell>
          <cell r="T2465" t="str">
            <v>2018- -15AI001-64-2313-23- -BATI</v>
          </cell>
        </row>
        <row r="2466">
          <cell r="A2466" t="str">
            <v>21</v>
          </cell>
          <cell r="B2466" t="str">
            <v>D</v>
          </cell>
          <cell r="C2466" t="str">
            <v>R</v>
          </cell>
          <cell r="D2466" t="str">
            <v>I</v>
          </cell>
          <cell r="E2466" t="str">
            <v xml:space="preserve"> </v>
          </cell>
          <cell r="F2466" t="str">
            <v>15AI001</v>
          </cell>
          <cell r="G2466" t="str">
            <v>71</v>
          </cell>
          <cell r="H2466" t="str">
            <v>2313</v>
          </cell>
          <cell r="I2466" t="str">
            <v>23</v>
          </cell>
          <cell r="J2466" t="str">
            <v xml:space="preserve"> </v>
          </cell>
          <cell r="K2466" t="str">
            <v>BATI</v>
          </cell>
          <cell r="L2466" t="str">
            <v>2015</v>
          </cell>
          <cell r="M2466">
            <v>0</v>
          </cell>
          <cell r="N2466">
            <v>0</v>
          </cell>
          <cell r="O2466">
            <v>0</v>
          </cell>
          <cell r="P2466">
            <v>0</v>
          </cell>
          <cell r="Q2466">
            <v>0</v>
          </cell>
          <cell r="R2466">
            <v>2268.31</v>
          </cell>
          <cell r="S2466">
            <v>0</v>
          </cell>
          <cell r="T2466" t="str">
            <v>2018- -15AI001-71-2313-23- -BATI</v>
          </cell>
        </row>
        <row r="2467">
          <cell r="A2467" t="str">
            <v>21</v>
          </cell>
          <cell r="B2467" t="str">
            <v>D</v>
          </cell>
          <cell r="C2467" t="str">
            <v>R</v>
          </cell>
          <cell r="D2467" t="str">
            <v>I</v>
          </cell>
          <cell r="E2467" t="str">
            <v xml:space="preserve"> </v>
          </cell>
          <cell r="F2467" t="str">
            <v>15AI002</v>
          </cell>
          <cell r="G2467" t="str">
            <v>020</v>
          </cell>
          <cell r="H2467" t="str">
            <v>2313</v>
          </cell>
          <cell r="I2467" t="str">
            <v>23</v>
          </cell>
          <cell r="J2467" t="str">
            <v xml:space="preserve"> </v>
          </cell>
          <cell r="K2467" t="str">
            <v>BATI</v>
          </cell>
          <cell r="L2467" t="str">
            <v>2015</v>
          </cell>
          <cell r="M2467">
            <v>15000</v>
          </cell>
          <cell r="N2467">
            <v>-1343</v>
          </cell>
          <cell r="O2467">
            <v>0</v>
          </cell>
          <cell r="P2467">
            <v>13657</v>
          </cell>
          <cell r="Q2467">
            <v>0</v>
          </cell>
          <cell r="R2467">
            <v>971.14</v>
          </cell>
          <cell r="S2467">
            <v>0</v>
          </cell>
          <cell r="T2467" t="str">
            <v>2018- -15AI002-020-2313-23- -BATI</v>
          </cell>
        </row>
        <row r="2468">
          <cell r="A2468" t="str">
            <v>21</v>
          </cell>
          <cell r="B2468" t="str">
            <v>D</v>
          </cell>
          <cell r="C2468" t="str">
            <v>R</v>
          </cell>
          <cell r="D2468" t="str">
            <v>I</v>
          </cell>
          <cell r="E2468" t="str">
            <v xml:space="preserve"> </v>
          </cell>
          <cell r="F2468" t="str">
            <v>15AI002</v>
          </cell>
          <cell r="G2468" t="str">
            <v>020</v>
          </cell>
          <cell r="H2468" t="str">
            <v>2313</v>
          </cell>
          <cell r="I2468" t="str">
            <v>23</v>
          </cell>
          <cell r="J2468" t="str">
            <v xml:space="preserve"> </v>
          </cell>
          <cell r="K2468" t="str">
            <v>BATI</v>
          </cell>
          <cell r="L2468" t="str">
            <v>2016</v>
          </cell>
          <cell r="M2468">
            <v>0</v>
          </cell>
          <cell r="N2468">
            <v>0</v>
          </cell>
          <cell r="O2468">
            <v>0</v>
          </cell>
          <cell r="P2468">
            <v>0</v>
          </cell>
          <cell r="Q2468">
            <v>0</v>
          </cell>
          <cell r="R2468">
            <v>4384.1499999999996</v>
          </cell>
          <cell r="S2468">
            <v>0</v>
          </cell>
          <cell r="T2468" t="str">
            <v>2018- -15AI002-020-2313-23- -BATI</v>
          </cell>
        </row>
        <row r="2469">
          <cell r="A2469" t="str">
            <v>21</v>
          </cell>
          <cell r="B2469" t="str">
            <v>D</v>
          </cell>
          <cell r="C2469" t="str">
            <v>R</v>
          </cell>
          <cell r="D2469" t="str">
            <v>I</v>
          </cell>
          <cell r="E2469" t="str">
            <v xml:space="preserve"> </v>
          </cell>
          <cell r="F2469" t="str">
            <v>15AI002</v>
          </cell>
          <cell r="G2469" t="str">
            <v>411</v>
          </cell>
          <cell r="H2469" t="str">
            <v>2313</v>
          </cell>
          <cell r="I2469" t="str">
            <v>23</v>
          </cell>
          <cell r="J2469" t="str">
            <v xml:space="preserve"> </v>
          </cell>
          <cell r="K2469" t="str">
            <v>BATI</v>
          </cell>
          <cell r="L2469" t="str">
            <v>2016</v>
          </cell>
          <cell r="M2469">
            <v>0</v>
          </cell>
          <cell r="N2469">
            <v>0</v>
          </cell>
          <cell r="O2469">
            <v>6609.6</v>
          </cell>
          <cell r="P2469">
            <v>6609.6</v>
          </cell>
          <cell r="Q2469">
            <v>0</v>
          </cell>
          <cell r="R2469">
            <v>6609.6</v>
          </cell>
          <cell r="S2469">
            <v>0</v>
          </cell>
          <cell r="T2469" t="str">
            <v>2018- -15AI002-411-2313-23- -BATI</v>
          </cell>
        </row>
        <row r="2470">
          <cell r="A2470" t="str">
            <v>21</v>
          </cell>
          <cell r="B2470" t="str">
            <v>D</v>
          </cell>
          <cell r="C2470" t="str">
            <v>R</v>
          </cell>
          <cell r="D2470" t="str">
            <v>I</v>
          </cell>
          <cell r="E2470" t="str">
            <v xml:space="preserve"> </v>
          </cell>
          <cell r="F2470" t="str">
            <v>15AI003</v>
          </cell>
          <cell r="G2470" t="str">
            <v>020</v>
          </cell>
          <cell r="H2470" t="str">
            <v>2313</v>
          </cell>
          <cell r="I2470" t="str">
            <v>23</v>
          </cell>
          <cell r="J2470" t="str">
            <v xml:space="preserve"> </v>
          </cell>
          <cell r="K2470" t="str">
            <v>BATI</v>
          </cell>
          <cell r="L2470" t="str">
            <v>2015</v>
          </cell>
          <cell r="M2470">
            <v>15000</v>
          </cell>
          <cell r="N2470">
            <v>0</v>
          </cell>
          <cell r="O2470">
            <v>0</v>
          </cell>
          <cell r="P2470">
            <v>15000</v>
          </cell>
          <cell r="Q2470">
            <v>0</v>
          </cell>
          <cell r="R2470">
            <v>0</v>
          </cell>
          <cell r="S2470">
            <v>0</v>
          </cell>
          <cell r="T2470" t="str">
            <v>2018- -15AI003-020-2313-23- -BATI</v>
          </cell>
        </row>
        <row r="2471">
          <cell r="A2471" t="str">
            <v>21</v>
          </cell>
          <cell r="B2471" t="str">
            <v>D</v>
          </cell>
          <cell r="C2471" t="str">
            <v>R</v>
          </cell>
          <cell r="D2471" t="str">
            <v>I</v>
          </cell>
          <cell r="E2471" t="str">
            <v xml:space="preserve"> </v>
          </cell>
          <cell r="F2471" t="str">
            <v>15AI003</v>
          </cell>
          <cell r="G2471" t="str">
            <v>020</v>
          </cell>
          <cell r="H2471" t="str">
            <v>2313</v>
          </cell>
          <cell r="I2471" t="str">
            <v>23</v>
          </cell>
          <cell r="J2471" t="str">
            <v xml:space="preserve"> </v>
          </cell>
          <cell r="K2471" t="str">
            <v>BATI</v>
          </cell>
          <cell r="L2471" t="str">
            <v>2016</v>
          </cell>
          <cell r="M2471">
            <v>0</v>
          </cell>
          <cell r="N2471">
            <v>0</v>
          </cell>
          <cell r="O2471">
            <v>8163.2</v>
          </cell>
          <cell r="P2471">
            <v>8163.2</v>
          </cell>
          <cell r="Q2471">
            <v>0</v>
          </cell>
          <cell r="R2471">
            <v>8164.08</v>
          </cell>
          <cell r="S2471">
            <v>0</v>
          </cell>
          <cell r="T2471" t="str">
            <v>2018- -15AI003-020-2313-23- -BATI</v>
          </cell>
        </row>
        <row r="2472">
          <cell r="A2472" t="str">
            <v>21</v>
          </cell>
          <cell r="B2472" t="str">
            <v>D</v>
          </cell>
          <cell r="C2472" t="str">
            <v>R</v>
          </cell>
          <cell r="D2472" t="str">
            <v>I</v>
          </cell>
          <cell r="E2472" t="str">
            <v xml:space="preserve"> </v>
          </cell>
          <cell r="F2472" t="str">
            <v>15AI003</v>
          </cell>
          <cell r="G2472" t="str">
            <v>411</v>
          </cell>
          <cell r="H2472" t="str">
            <v>2313</v>
          </cell>
          <cell r="I2472" t="str">
            <v>23</v>
          </cell>
          <cell r="J2472" t="str">
            <v xml:space="preserve"> </v>
          </cell>
          <cell r="K2472" t="str">
            <v>BATI</v>
          </cell>
          <cell r="L2472" t="str">
            <v>2016</v>
          </cell>
          <cell r="M2472">
            <v>0</v>
          </cell>
          <cell r="N2472">
            <v>0</v>
          </cell>
          <cell r="O2472">
            <v>5523.85</v>
          </cell>
          <cell r="P2472">
            <v>5523.85</v>
          </cell>
          <cell r="Q2472">
            <v>0</v>
          </cell>
          <cell r="R2472">
            <v>5625.7</v>
          </cell>
          <cell r="S2472">
            <v>0</v>
          </cell>
          <cell r="T2472" t="str">
            <v>2018- -15AI003-411-2313-23- -BATI</v>
          </cell>
        </row>
        <row r="2473">
          <cell r="A2473" t="str">
            <v>21</v>
          </cell>
          <cell r="B2473" t="str">
            <v>D</v>
          </cell>
          <cell r="C2473" t="str">
            <v>R</v>
          </cell>
          <cell r="D2473" t="str">
            <v>I</v>
          </cell>
          <cell r="E2473" t="str">
            <v xml:space="preserve"> </v>
          </cell>
          <cell r="F2473" t="str">
            <v>15AI006</v>
          </cell>
          <cell r="G2473" t="str">
            <v>311</v>
          </cell>
          <cell r="H2473" t="str">
            <v>2313</v>
          </cell>
          <cell r="I2473" t="str">
            <v>23</v>
          </cell>
          <cell r="J2473" t="str">
            <v xml:space="preserve"> </v>
          </cell>
          <cell r="K2473" t="str">
            <v>BATI</v>
          </cell>
          <cell r="L2473" t="str">
            <v>2015</v>
          </cell>
          <cell r="M2473">
            <v>0</v>
          </cell>
          <cell r="N2473">
            <v>0</v>
          </cell>
          <cell r="O2473">
            <v>0</v>
          </cell>
          <cell r="P2473">
            <v>0</v>
          </cell>
          <cell r="Q2473">
            <v>0</v>
          </cell>
          <cell r="R2473">
            <v>4286.88</v>
          </cell>
          <cell r="S2473">
            <v>0</v>
          </cell>
          <cell r="T2473" t="str">
            <v>2018- -15AI006-311-2313-23- -BATI</v>
          </cell>
        </row>
        <row r="2474">
          <cell r="A2474" t="str">
            <v>21</v>
          </cell>
          <cell r="B2474" t="str">
            <v>D</v>
          </cell>
          <cell r="C2474" t="str">
            <v>R</v>
          </cell>
          <cell r="D2474" t="str">
            <v>I</v>
          </cell>
          <cell r="E2474" t="str">
            <v xml:space="preserve"> </v>
          </cell>
          <cell r="F2474" t="str">
            <v>15AI006</v>
          </cell>
          <cell r="G2474" t="str">
            <v>311</v>
          </cell>
          <cell r="H2474" t="str">
            <v>2313</v>
          </cell>
          <cell r="I2474" t="str">
            <v>23</v>
          </cell>
          <cell r="J2474" t="str">
            <v xml:space="preserve"> </v>
          </cell>
          <cell r="K2474" t="str">
            <v>BATI</v>
          </cell>
          <cell r="L2474" t="str">
            <v>2016</v>
          </cell>
          <cell r="M2474">
            <v>0</v>
          </cell>
          <cell r="N2474">
            <v>0</v>
          </cell>
          <cell r="O2474">
            <v>9652.23</v>
          </cell>
          <cell r="P2474">
            <v>9652.23</v>
          </cell>
          <cell r="Q2474">
            <v>0</v>
          </cell>
          <cell r="R2474">
            <v>9584.9699999999993</v>
          </cell>
          <cell r="S2474">
            <v>0</v>
          </cell>
          <cell r="T2474" t="str">
            <v>2018- -15AI006-311-2313-23- -BATI</v>
          </cell>
        </row>
        <row r="2475">
          <cell r="A2475" t="str">
            <v>21</v>
          </cell>
          <cell r="B2475" t="str">
            <v>D</v>
          </cell>
          <cell r="C2475" t="str">
            <v>R</v>
          </cell>
          <cell r="D2475" t="str">
            <v>I</v>
          </cell>
          <cell r="E2475" t="str">
            <v xml:space="preserve"> </v>
          </cell>
          <cell r="F2475" t="str">
            <v>15AL001</v>
          </cell>
          <cell r="G2475" t="str">
            <v>324</v>
          </cell>
          <cell r="H2475" t="str">
            <v>2313</v>
          </cell>
          <cell r="I2475" t="str">
            <v>23</v>
          </cell>
          <cell r="J2475" t="str">
            <v xml:space="preserve"> </v>
          </cell>
          <cell r="K2475" t="str">
            <v>BATI</v>
          </cell>
          <cell r="L2475" t="str">
            <v>2015</v>
          </cell>
          <cell r="M2475">
            <v>40000</v>
          </cell>
          <cell r="N2475">
            <v>-10000</v>
          </cell>
          <cell r="O2475">
            <v>0</v>
          </cell>
          <cell r="P2475">
            <v>30000</v>
          </cell>
          <cell r="Q2475">
            <v>0</v>
          </cell>
          <cell r="R2475">
            <v>0</v>
          </cell>
          <cell r="S2475">
            <v>0</v>
          </cell>
          <cell r="T2475" t="str">
            <v>2018- -15AL001-324-2313-23- -BATI</v>
          </cell>
        </row>
        <row r="2476">
          <cell r="A2476" t="str">
            <v>21</v>
          </cell>
          <cell r="B2476" t="str">
            <v>D</v>
          </cell>
          <cell r="C2476" t="str">
            <v>R</v>
          </cell>
          <cell r="D2476" t="str">
            <v>I</v>
          </cell>
          <cell r="E2476" t="str">
            <v xml:space="preserve"> </v>
          </cell>
          <cell r="F2476" t="str">
            <v>15AL001</v>
          </cell>
          <cell r="G2476" t="str">
            <v>324</v>
          </cell>
          <cell r="H2476" t="str">
            <v>2313</v>
          </cell>
          <cell r="I2476" t="str">
            <v>23</v>
          </cell>
          <cell r="J2476" t="str">
            <v xml:space="preserve"> </v>
          </cell>
          <cell r="K2476" t="str">
            <v>BATI</v>
          </cell>
          <cell r="L2476" t="str">
            <v>2016</v>
          </cell>
          <cell r="M2476">
            <v>0</v>
          </cell>
          <cell r="N2476">
            <v>0</v>
          </cell>
          <cell r="O2476">
            <v>17246.400000000001</v>
          </cell>
          <cell r="P2476">
            <v>17246.400000000001</v>
          </cell>
          <cell r="Q2476">
            <v>0</v>
          </cell>
          <cell r="R2476">
            <v>7747.92</v>
          </cell>
          <cell r="S2476">
            <v>0</v>
          </cell>
          <cell r="T2476" t="str">
            <v>2018- -15AL001-324-2313-23- -BATI</v>
          </cell>
        </row>
        <row r="2477">
          <cell r="A2477" t="str">
            <v>21</v>
          </cell>
          <cell r="B2477" t="str">
            <v>D</v>
          </cell>
          <cell r="C2477" t="str">
            <v>R</v>
          </cell>
          <cell r="D2477" t="str">
            <v>I</v>
          </cell>
          <cell r="E2477" t="str">
            <v xml:space="preserve"> </v>
          </cell>
          <cell r="F2477" t="str">
            <v>15AL001</v>
          </cell>
          <cell r="G2477" t="str">
            <v>324</v>
          </cell>
          <cell r="H2477" t="str">
            <v>2313</v>
          </cell>
          <cell r="I2477" t="str">
            <v>23</v>
          </cell>
          <cell r="J2477" t="str">
            <v xml:space="preserve"> </v>
          </cell>
          <cell r="K2477" t="str">
            <v>BATI</v>
          </cell>
          <cell r="L2477" t="str">
            <v>2017</v>
          </cell>
          <cell r="M2477">
            <v>0</v>
          </cell>
          <cell r="N2477">
            <v>0</v>
          </cell>
          <cell r="O2477">
            <v>9498.48</v>
          </cell>
          <cell r="P2477">
            <v>9498.48</v>
          </cell>
          <cell r="Q2477">
            <v>0</v>
          </cell>
          <cell r="R2477">
            <v>0</v>
          </cell>
          <cell r="S2477">
            <v>0</v>
          </cell>
          <cell r="T2477" t="str">
            <v>2018- -15AL001-324-2313-23- -BATI</v>
          </cell>
        </row>
        <row r="2478">
          <cell r="A2478" t="str">
            <v>21</v>
          </cell>
          <cell r="B2478" t="str">
            <v>D</v>
          </cell>
          <cell r="C2478" t="str">
            <v>R</v>
          </cell>
          <cell r="D2478" t="str">
            <v>I</v>
          </cell>
          <cell r="E2478" t="str">
            <v xml:space="preserve"> </v>
          </cell>
          <cell r="F2478" t="str">
            <v>15AL001</v>
          </cell>
          <cell r="G2478" t="str">
            <v>324</v>
          </cell>
          <cell r="H2478" t="str">
            <v>2313</v>
          </cell>
          <cell r="I2478" t="str">
            <v>23</v>
          </cell>
          <cell r="J2478" t="str">
            <v xml:space="preserve"> </v>
          </cell>
          <cell r="K2478" t="str">
            <v>BATI</v>
          </cell>
          <cell r="L2478" t="str">
            <v>2018</v>
          </cell>
          <cell r="M2478">
            <v>0</v>
          </cell>
          <cell r="N2478">
            <v>0</v>
          </cell>
          <cell r="O2478">
            <v>9498.48</v>
          </cell>
          <cell r="P2478">
            <v>9498.48</v>
          </cell>
          <cell r="Q2478">
            <v>0</v>
          </cell>
          <cell r="R2478">
            <v>0</v>
          </cell>
          <cell r="S2478">
            <v>9498.48</v>
          </cell>
          <cell r="T2478" t="str">
            <v>2018- -15AL001-324-2313-23- -BATI</v>
          </cell>
        </row>
        <row r="2479">
          <cell r="A2479" t="str">
            <v>21</v>
          </cell>
          <cell r="B2479" t="str">
            <v>D</v>
          </cell>
          <cell r="C2479" t="str">
            <v>R</v>
          </cell>
          <cell r="D2479" t="str">
            <v>I</v>
          </cell>
          <cell r="E2479" t="str">
            <v xml:space="preserve"> </v>
          </cell>
          <cell r="F2479" t="str">
            <v>15AL002</v>
          </cell>
          <cell r="G2479" t="str">
            <v>324</v>
          </cell>
          <cell r="H2479" t="str">
            <v>2313</v>
          </cell>
          <cell r="I2479" t="str">
            <v>23</v>
          </cell>
          <cell r="J2479" t="str">
            <v xml:space="preserve"> </v>
          </cell>
          <cell r="K2479" t="str">
            <v>BATI</v>
          </cell>
          <cell r="L2479" t="str">
            <v>2015</v>
          </cell>
          <cell r="M2479">
            <v>45000</v>
          </cell>
          <cell r="N2479">
            <v>-30000</v>
          </cell>
          <cell r="O2479">
            <v>0</v>
          </cell>
          <cell r="P2479">
            <v>15000</v>
          </cell>
          <cell r="Q2479">
            <v>0</v>
          </cell>
          <cell r="R2479">
            <v>8882.4</v>
          </cell>
          <cell r="S2479">
            <v>0</v>
          </cell>
          <cell r="T2479" t="str">
            <v>2018- -15AL002-324-2313-23- -BATI</v>
          </cell>
        </row>
        <row r="2480">
          <cell r="A2480" t="str">
            <v>21</v>
          </cell>
          <cell r="B2480" t="str">
            <v>D</v>
          </cell>
          <cell r="C2480" t="str">
            <v>R</v>
          </cell>
          <cell r="D2480" t="str">
            <v>I</v>
          </cell>
          <cell r="E2480" t="str">
            <v xml:space="preserve"> </v>
          </cell>
          <cell r="F2480" t="str">
            <v>15AL003</v>
          </cell>
          <cell r="G2480" t="str">
            <v>324</v>
          </cell>
          <cell r="H2480" t="str">
            <v>2313</v>
          </cell>
          <cell r="I2480" t="str">
            <v>23</v>
          </cell>
          <cell r="J2480" t="str">
            <v xml:space="preserve"> </v>
          </cell>
          <cell r="K2480" t="str">
            <v>BATI</v>
          </cell>
          <cell r="L2480" t="str">
            <v>2015</v>
          </cell>
          <cell r="M2480">
            <v>20000</v>
          </cell>
          <cell r="N2480">
            <v>0</v>
          </cell>
          <cell r="O2480">
            <v>0</v>
          </cell>
          <cell r="P2480">
            <v>20000</v>
          </cell>
          <cell r="Q2480">
            <v>0</v>
          </cell>
          <cell r="R2480">
            <v>0</v>
          </cell>
          <cell r="S2480">
            <v>0</v>
          </cell>
          <cell r="T2480" t="str">
            <v>2018- -15AL003-324-2313-23- -BATI</v>
          </cell>
        </row>
        <row r="2481">
          <cell r="A2481" t="str">
            <v>21</v>
          </cell>
          <cell r="B2481" t="str">
            <v>D</v>
          </cell>
          <cell r="C2481" t="str">
            <v>R</v>
          </cell>
          <cell r="D2481" t="str">
            <v>I</v>
          </cell>
          <cell r="E2481" t="str">
            <v xml:space="preserve"> </v>
          </cell>
          <cell r="F2481" t="str">
            <v>15AL004</v>
          </cell>
          <cell r="G2481" t="str">
            <v>324</v>
          </cell>
          <cell r="H2481" t="str">
            <v>2313</v>
          </cell>
          <cell r="I2481" t="str">
            <v>23</v>
          </cell>
          <cell r="J2481" t="str">
            <v xml:space="preserve"> </v>
          </cell>
          <cell r="K2481" t="str">
            <v>BATI</v>
          </cell>
          <cell r="L2481" t="str">
            <v>2015</v>
          </cell>
          <cell r="M2481">
            <v>40000</v>
          </cell>
          <cell r="N2481">
            <v>-20000</v>
          </cell>
          <cell r="O2481">
            <v>0</v>
          </cell>
          <cell r="P2481">
            <v>20000</v>
          </cell>
          <cell r="Q2481">
            <v>0</v>
          </cell>
          <cell r="R2481">
            <v>9329.77</v>
          </cell>
          <cell r="S2481">
            <v>0</v>
          </cell>
          <cell r="T2481" t="str">
            <v>2018- -15AL004-324-2313-23- -BATI</v>
          </cell>
        </row>
        <row r="2482">
          <cell r="A2482" t="str">
            <v>21</v>
          </cell>
          <cell r="B2482" t="str">
            <v>D</v>
          </cell>
          <cell r="C2482" t="str">
            <v>R</v>
          </cell>
          <cell r="D2482" t="str">
            <v>I</v>
          </cell>
          <cell r="E2482" t="str">
            <v xml:space="preserve"> </v>
          </cell>
          <cell r="F2482" t="str">
            <v>15AL004</v>
          </cell>
          <cell r="G2482" t="str">
            <v>324</v>
          </cell>
          <cell r="H2482" t="str">
            <v>2313</v>
          </cell>
          <cell r="I2482" t="str">
            <v>23</v>
          </cell>
          <cell r="J2482" t="str">
            <v xml:space="preserve"> </v>
          </cell>
          <cell r="K2482" t="str">
            <v>BATI</v>
          </cell>
          <cell r="L2482" t="str">
            <v>2016</v>
          </cell>
          <cell r="M2482">
            <v>0</v>
          </cell>
          <cell r="N2482">
            <v>0</v>
          </cell>
          <cell r="O2482">
            <v>10542.11</v>
          </cell>
          <cell r="P2482">
            <v>10542.11</v>
          </cell>
          <cell r="Q2482">
            <v>0</v>
          </cell>
          <cell r="R2482">
            <v>6241.31</v>
          </cell>
          <cell r="S2482">
            <v>0</v>
          </cell>
          <cell r="T2482" t="str">
            <v>2018- -15AL004-324-2313-23- -BATI</v>
          </cell>
        </row>
        <row r="2483">
          <cell r="A2483" t="str">
            <v>21</v>
          </cell>
          <cell r="B2483" t="str">
            <v>D</v>
          </cell>
          <cell r="C2483" t="str">
            <v>R</v>
          </cell>
          <cell r="D2483" t="str">
            <v>I</v>
          </cell>
          <cell r="E2483" t="str">
            <v xml:space="preserve"> </v>
          </cell>
          <cell r="F2483" t="str">
            <v>15AL004</v>
          </cell>
          <cell r="G2483" t="str">
            <v>324</v>
          </cell>
          <cell r="H2483" t="str">
            <v>2313</v>
          </cell>
          <cell r="I2483" t="str">
            <v>23</v>
          </cell>
          <cell r="J2483" t="str">
            <v xml:space="preserve"> </v>
          </cell>
          <cell r="K2483" t="str">
            <v>BATI</v>
          </cell>
          <cell r="L2483" t="str">
            <v>2017</v>
          </cell>
          <cell r="M2483">
            <v>0</v>
          </cell>
          <cell r="N2483">
            <v>0</v>
          </cell>
          <cell r="O2483">
            <v>4300.8</v>
          </cell>
          <cell r="P2483">
            <v>4300.8</v>
          </cell>
          <cell r="Q2483">
            <v>0</v>
          </cell>
          <cell r="R2483">
            <v>672</v>
          </cell>
          <cell r="S2483">
            <v>0</v>
          </cell>
          <cell r="T2483" t="str">
            <v>2018- -15AL004-324-2313-23- -BATI</v>
          </cell>
        </row>
        <row r="2484">
          <cell r="A2484" t="str">
            <v>21</v>
          </cell>
          <cell r="B2484" t="str">
            <v>D</v>
          </cell>
          <cell r="C2484" t="str">
            <v>R</v>
          </cell>
          <cell r="D2484" t="str">
            <v>I</v>
          </cell>
          <cell r="E2484" t="str">
            <v xml:space="preserve"> </v>
          </cell>
          <cell r="F2484" t="str">
            <v>15AL005</v>
          </cell>
          <cell r="G2484" t="str">
            <v>324</v>
          </cell>
          <cell r="H2484" t="str">
            <v>2313</v>
          </cell>
          <cell r="I2484" t="str">
            <v>23</v>
          </cell>
          <cell r="J2484" t="str">
            <v xml:space="preserve"> </v>
          </cell>
          <cell r="K2484" t="str">
            <v>BATI</v>
          </cell>
          <cell r="L2484" t="str">
            <v>2015</v>
          </cell>
          <cell r="M2484">
            <v>10000</v>
          </cell>
          <cell r="N2484">
            <v>0</v>
          </cell>
          <cell r="O2484">
            <v>0</v>
          </cell>
          <cell r="P2484">
            <v>10000</v>
          </cell>
          <cell r="Q2484">
            <v>0</v>
          </cell>
          <cell r="R2484">
            <v>0</v>
          </cell>
          <cell r="S2484">
            <v>0</v>
          </cell>
          <cell r="T2484" t="str">
            <v>2018- -15AL005-324-2313-23- -BATI</v>
          </cell>
        </row>
        <row r="2485">
          <cell r="A2485" t="str">
            <v>21</v>
          </cell>
          <cell r="B2485" t="str">
            <v>D</v>
          </cell>
          <cell r="C2485" t="str">
            <v>R</v>
          </cell>
          <cell r="D2485" t="str">
            <v>I</v>
          </cell>
          <cell r="E2485" t="str">
            <v xml:space="preserve"> </v>
          </cell>
          <cell r="F2485" t="str">
            <v>15AL005</v>
          </cell>
          <cell r="G2485" t="str">
            <v>324</v>
          </cell>
          <cell r="H2485" t="str">
            <v>2313</v>
          </cell>
          <cell r="I2485" t="str">
            <v>23</v>
          </cell>
          <cell r="J2485" t="str">
            <v xml:space="preserve"> </v>
          </cell>
          <cell r="K2485" t="str">
            <v>BATI</v>
          </cell>
          <cell r="L2485" t="str">
            <v>2016</v>
          </cell>
          <cell r="M2485">
            <v>0</v>
          </cell>
          <cell r="N2485">
            <v>0</v>
          </cell>
          <cell r="O2485">
            <v>9997.34</v>
          </cell>
          <cell r="P2485">
            <v>9997.34</v>
          </cell>
          <cell r="Q2485">
            <v>0</v>
          </cell>
          <cell r="R2485">
            <v>10042.94</v>
          </cell>
          <cell r="S2485">
            <v>0</v>
          </cell>
          <cell r="T2485" t="str">
            <v>2018- -15AL005-324-2313-23- -BATI</v>
          </cell>
        </row>
        <row r="2486">
          <cell r="A2486" t="str">
            <v>21</v>
          </cell>
          <cell r="B2486" t="str">
            <v>D</v>
          </cell>
          <cell r="C2486" t="str">
            <v>R</v>
          </cell>
          <cell r="D2486" t="str">
            <v>I</v>
          </cell>
          <cell r="E2486" t="str">
            <v xml:space="preserve"> </v>
          </cell>
          <cell r="F2486" t="str">
            <v>15AL006</v>
          </cell>
          <cell r="G2486" t="str">
            <v>324</v>
          </cell>
          <cell r="H2486" t="str">
            <v>2313</v>
          </cell>
          <cell r="I2486" t="str">
            <v>23</v>
          </cell>
          <cell r="J2486" t="str">
            <v xml:space="preserve"> </v>
          </cell>
          <cell r="K2486" t="str">
            <v>BATI</v>
          </cell>
          <cell r="L2486" t="str">
            <v>2015</v>
          </cell>
          <cell r="M2486">
            <v>45000</v>
          </cell>
          <cell r="N2486">
            <v>0</v>
          </cell>
          <cell r="O2486">
            <v>0</v>
          </cell>
          <cell r="P2486">
            <v>45000</v>
          </cell>
          <cell r="Q2486">
            <v>0</v>
          </cell>
          <cell r="R2486">
            <v>0</v>
          </cell>
          <cell r="S2486">
            <v>0</v>
          </cell>
          <cell r="T2486" t="str">
            <v>2018- -15AL006-324-2313-23- -BATI</v>
          </cell>
        </row>
        <row r="2487">
          <cell r="A2487" t="str">
            <v>21</v>
          </cell>
          <cell r="B2487" t="str">
            <v>D</v>
          </cell>
          <cell r="C2487" t="str">
            <v>R</v>
          </cell>
          <cell r="D2487" t="str">
            <v>I</v>
          </cell>
          <cell r="E2487" t="str">
            <v xml:space="preserve"> </v>
          </cell>
          <cell r="F2487" t="str">
            <v>15AL006</v>
          </cell>
          <cell r="G2487" t="str">
            <v>324</v>
          </cell>
          <cell r="H2487" t="str">
            <v>2313</v>
          </cell>
          <cell r="I2487" t="str">
            <v>23</v>
          </cell>
          <cell r="J2487" t="str">
            <v xml:space="preserve"> </v>
          </cell>
          <cell r="K2487" t="str">
            <v>BATI</v>
          </cell>
          <cell r="L2487" t="str">
            <v>2016</v>
          </cell>
          <cell r="M2487">
            <v>0</v>
          </cell>
          <cell r="N2487">
            <v>0</v>
          </cell>
          <cell r="O2487">
            <v>44940</v>
          </cell>
          <cell r="P2487">
            <v>44940</v>
          </cell>
          <cell r="Q2487">
            <v>0</v>
          </cell>
          <cell r="R2487">
            <v>0</v>
          </cell>
          <cell r="S2487">
            <v>0</v>
          </cell>
          <cell r="T2487" t="str">
            <v>2018- -15AL006-324-2313-23- -BATI</v>
          </cell>
        </row>
        <row r="2488">
          <cell r="A2488" t="str">
            <v>21</v>
          </cell>
          <cell r="B2488" t="str">
            <v>D</v>
          </cell>
          <cell r="C2488" t="str">
            <v>R</v>
          </cell>
          <cell r="D2488" t="str">
            <v>I</v>
          </cell>
          <cell r="E2488" t="str">
            <v xml:space="preserve"> </v>
          </cell>
          <cell r="F2488" t="str">
            <v>15AL006</v>
          </cell>
          <cell r="G2488" t="str">
            <v>324</v>
          </cell>
          <cell r="H2488" t="str">
            <v>2313</v>
          </cell>
          <cell r="I2488" t="str">
            <v>23</v>
          </cell>
          <cell r="J2488" t="str">
            <v xml:space="preserve"> </v>
          </cell>
          <cell r="K2488" t="str">
            <v>BATI</v>
          </cell>
          <cell r="L2488" t="str">
            <v>2017</v>
          </cell>
          <cell r="M2488">
            <v>0</v>
          </cell>
          <cell r="N2488">
            <v>0</v>
          </cell>
          <cell r="O2488">
            <v>44940</v>
          </cell>
          <cell r="P2488">
            <v>44940</v>
          </cell>
          <cell r="Q2488">
            <v>0</v>
          </cell>
          <cell r="R2488">
            <v>0</v>
          </cell>
          <cell r="S2488">
            <v>0</v>
          </cell>
          <cell r="T2488" t="str">
            <v>2018- -15AL006-324-2313-23- -BATI</v>
          </cell>
        </row>
        <row r="2489">
          <cell r="A2489" t="str">
            <v>21</v>
          </cell>
          <cell r="B2489" t="str">
            <v>D</v>
          </cell>
          <cell r="C2489" t="str">
            <v>R</v>
          </cell>
          <cell r="D2489" t="str">
            <v>I</v>
          </cell>
          <cell r="E2489" t="str">
            <v xml:space="preserve"> </v>
          </cell>
          <cell r="F2489" t="str">
            <v>15AL006</v>
          </cell>
          <cell r="G2489" t="str">
            <v>324</v>
          </cell>
          <cell r="H2489" t="str">
            <v>2313</v>
          </cell>
          <cell r="I2489" t="str">
            <v>23</v>
          </cell>
          <cell r="J2489" t="str">
            <v xml:space="preserve"> </v>
          </cell>
          <cell r="K2489" t="str">
            <v>BATI</v>
          </cell>
          <cell r="L2489" t="str">
            <v>2018</v>
          </cell>
          <cell r="M2489">
            <v>0</v>
          </cell>
          <cell r="N2489">
            <v>0</v>
          </cell>
          <cell r="O2489">
            <v>56940</v>
          </cell>
          <cell r="P2489">
            <v>57211.519999999997</v>
          </cell>
          <cell r="Q2489">
            <v>271.52</v>
          </cell>
          <cell r="R2489">
            <v>56869.88</v>
          </cell>
          <cell r="S2489">
            <v>0</v>
          </cell>
          <cell r="T2489" t="str">
            <v>2018- -15AL006-324-2313-23- -BATI</v>
          </cell>
        </row>
        <row r="2490">
          <cell r="A2490" t="str">
            <v>21</v>
          </cell>
          <cell r="B2490" t="str">
            <v>D</v>
          </cell>
          <cell r="C2490" t="str">
            <v>R</v>
          </cell>
          <cell r="D2490" t="str">
            <v>I</v>
          </cell>
          <cell r="E2490" t="str">
            <v xml:space="preserve"> </v>
          </cell>
          <cell r="F2490" t="str">
            <v>15AL007</v>
          </cell>
          <cell r="G2490" t="str">
            <v>324</v>
          </cell>
          <cell r="H2490" t="str">
            <v>2313</v>
          </cell>
          <cell r="I2490" t="str">
            <v>23</v>
          </cell>
          <cell r="J2490" t="str">
            <v xml:space="preserve"> </v>
          </cell>
          <cell r="K2490" t="str">
            <v>BATI</v>
          </cell>
          <cell r="L2490" t="str">
            <v>2015</v>
          </cell>
          <cell r="M2490">
            <v>8000</v>
          </cell>
          <cell r="N2490">
            <v>0</v>
          </cell>
          <cell r="O2490">
            <v>0</v>
          </cell>
          <cell r="P2490">
            <v>8000</v>
          </cell>
          <cell r="Q2490">
            <v>0</v>
          </cell>
          <cell r="R2490">
            <v>0</v>
          </cell>
          <cell r="S2490">
            <v>0</v>
          </cell>
          <cell r="T2490" t="str">
            <v>2018- -15AL007-324-2313-23- -BATI</v>
          </cell>
        </row>
        <row r="2491">
          <cell r="A2491" t="str">
            <v>21</v>
          </cell>
          <cell r="B2491" t="str">
            <v>D</v>
          </cell>
          <cell r="C2491" t="str">
            <v>R</v>
          </cell>
          <cell r="D2491" t="str">
            <v>I</v>
          </cell>
          <cell r="E2491" t="str">
            <v xml:space="preserve"> </v>
          </cell>
          <cell r="F2491" t="str">
            <v>15AL008</v>
          </cell>
          <cell r="G2491" t="str">
            <v>324</v>
          </cell>
          <cell r="H2491" t="str">
            <v>2313</v>
          </cell>
          <cell r="I2491" t="str">
            <v>23</v>
          </cell>
          <cell r="J2491" t="str">
            <v xml:space="preserve"> </v>
          </cell>
          <cell r="K2491" t="str">
            <v>BATI</v>
          </cell>
          <cell r="L2491" t="str">
            <v>2015</v>
          </cell>
          <cell r="M2491">
            <v>40000</v>
          </cell>
          <cell r="N2491">
            <v>-35000</v>
          </cell>
          <cell r="O2491">
            <v>0</v>
          </cell>
          <cell r="P2491">
            <v>5000</v>
          </cell>
          <cell r="Q2491">
            <v>0</v>
          </cell>
          <cell r="R2491">
            <v>0</v>
          </cell>
          <cell r="S2491">
            <v>0</v>
          </cell>
          <cell r="T2491" t="str">
            <v>2018- -15AL008-324-2313-23- -BATI</v>
          </cell>
        </row>
        <row r="2492">
          <cell r="A2492" t="str">
            <v>21</v>
          </cell>
          <cell r="B2492" t="str">
            <v>D</v>
          </cell>
          <cell r="C2492" t="str">
            <v>R</v>
          </cell>
          <cell r="D2492" t="str">
            <v>I</v>
          </cell>
          <cell r="E2492" t="str">
            <v xml:space="preserve"> </v>
          </cell>
          <cell r="F2492" t="str">
            <v>15AL008</v>
          </cell>
          <cell r="G2492" t="str">
            <v>324</v>
          </cell>
          <cell r="H2492" t="str">
            <v>2313</v>
          </cell>
          <cell r="I2492" t="str">
            <v>23</v>
          </cell>
          <cell r="J2492" t="str">
            <v xml:space="preserve"> </v>
          </cell>
          <cell r="K2492" t="str">
            <v>BATI</v>
          </cell>
          <cell r="L2492" t="str">
            <v>2016</v>
          </cell>
          <cell r="M2492">
            <v>0</v>
          </cell>
          <cell r="N2492">
            <v>0</v>
          </cell>
          <cell r="O2492">
            <v>4740</v>
          </cell>
          <cell r="P2492">
            <v>4740</v>
          </cell>
          <cell r="Q2492">
            <v>0</v>
          </cell>
          <cell r="R2492">
            <v>0</v>
          </cell>
          <cell r="S2492">
            <v>0</v>
          </cell>
          <cell r="T2492" t="str">
            <v>2018- -15AL008-324-2313-23- -BATI</v>
          </cell>
        </row>
        <row r="2493">
          <cell r="A2493" t="str">
            <v>21</v>
          </cell>
          <cell r="B2493" t="str">
            <v>D</v>
          </cell>
          <cell r="C2493" t="str">
            <v>R</v>
          </cell>
          <cell r="D2493" t="str">
            <v>I</v>
          </cell>
          <cell r="E2493" t="str">
            <v xml:space="preserve"> </v>
          </cell>
          <cell r="F2493" t="str">
            <v>15AM001</v>
          </cell>
          <cell r="G2493" t="str">
            <v>820</v>
          </cell>
          <cell r="H2493" t="str">
            <v>2313</v>
          </cell>
          <cell r="I2493" t="str">
            <v>23</v>
          </cell>
          <cell r="J2493" t="str">
            <v xml:space="preserve"> </v>
          </cell>
          <cell r="K2493" t="str">
            <v>BATI</v>
          </cell>
          <cell r="L2493" t="str">
            <v>2015</v>
          </cell>
          <cell r="M2493">
            <v>40000</v>
          </cell>
          <cell r="N2493">
            <v>0</v>
          </cell>
          <cell r="O2493">
            <v>0</v>
          </cell>
          <cell r="P2493">
            <v>40000</v>
          </cell>
          <cell r="Q2493">
            <v>0</v>
          </cell>
          <cell r="R2493">
            <v>5940</v>
          </cell>
          <cell r="S2493">
            <v>0</v>
          </cell>
          <cell r="T2493" t="str">
            <v>2018- -15AM001-820-2313-23- -BATI</v>
          </cell>
        </row>
        <row r="2494">
          <cell r="A2494" t="str">
            <v>21</v>
          </cell>
          <cell r="B2494" t="str">
            <v>D</v>
          </cell>
          <cell r="C2494" t="str">
            <v>R</v>
          </cell>
          <cell r="D2494" t="str">
            <v>I</v>
          </cell>
          <cell r="E2494" t="str">
            <v xml:space="preserve"> </v>
          </cell>
          <cell r="F2494" t="str">
            <v>15AM001</v>
          </cell>
          <cell r="G2494" t="str">
            <v>820</v>
          </cell>
          <cell r="H2494" t="str">
            <v>2313</v>
          </cell>
          <cell r="I2494" t="str">
            <v>23</v>
          </cell>
          <cell r="J2494" t="str">
            <v xml:space="preserve"> </v>
          </cell>
          <cell r="K2494" t="str">
            <v>BATI</v>
          </cell>
          <cell r="L2494" t="str">
            <v>2016</v>
          </cell>
          <cell r="M2494">
            <v>0</v>
          </cell>
          <cell r="N2494">
            <v>0</v>
          </cell>
          <cell r="O2494">
            <v>1464</v>
          </cell>
          <cell r="P2494">
            <v>1464</v>
          </cell>
          <cell r="Q2494">
            <v>0</v>
          </cell>
          <cell r="R2494">
            <v>1965.6</v>
          </cell>
          <cell r="S2494">
            <v>0</v>
          </cell>
          <cell r="T2494" t="str">
            <v>2018- -15AM001-820-2313-23- -BATI</v>
          </cell>
        </row>
        <row r="2495">
          <cell r="A2495" t="str">
            <v>21</v>
          </cell>
          <cell r="B2495" t="str">
            <v>D</v>
          </cell>
          <cell r="C2495" t="str">
            <v>R</v>
          </cell>
          <cell r="D2495" t="str">
            <v>I</v>
          </cell>
          <cell r="E2495" t="str">
            <v xml:space="preserve"> </v>
          </cell>
          <cell r="F2495" t="str">
            <v>15AM002</v>
          </cell>
          <cell r="G2495" t="str">
            <v>820</v>
          </cell>
          <cell r="H2495" t="str">
            <v>2313</v>
          </cell>
          <cell r="I2495" t="str">
            <v>23</v>
          </cell>
          <cell r="J2495" t="str">
            <v xml:space="preserve"> </v>
          </cell>
          <cell r="K2495" t="str">
            <v>BATI</v>
          </cell>
          <cell r="L2495" t="str">
            <v>2015</v>
          </cell>
          <cell r="M2495">
            <v>45000</v>
          </cell>
          <cell r="N2495">
            <v>0</v>
          </cell>
          <cell r="O2495">
            <v>0</v>
          </cell>
          <cell r="P2495">
            <v>45000</v>
          </cell>
          <cell r="Q2495">
            <v>0</v>
          </cell>
          <cell r="R2495">
            <v>2732.22</v>
          </cell>
          <cell r="S2495">
            <v>0</v>
          </cell>
          <cell r="T2495" t="str">
            <v>2018- -15AM002-820-2313-23- -BATI</v>
          </cell>
        </row>
        <row r="2496">
          <cell r="A2496" t="str">
            <v>21</v>
          </cell>
          <cell r="B2496" t="str">
            <v>D</v>
          </cell>
          <cell r="C2496" t="str">
            <v>R</v>
          </cell>
          <cell r="D2496" t="str">
            <v>I</v>
          </cell>
          <cell r="E2496" t="str">
            <v xml:space="preserve"> </v>
          </cell>
          <cell r="F2496" t="str">
            <v>15AM002</v>
          </cell>
          <cell r="G2496" t="str">
            <v>820</v>
          </cell>
          <cell r="H2496" t="str">
            <v>2313</v>
          </cell>
          <cell r="I2496" t="str">
            <v>23</v>
          </cell>
          <cell r="J2496" t="str">
            <v xml:space="preserve"> </v>
          </cell>
          <cell r="K2496" t="str">
            <v>BATI</v>
          </cell>
          <cell r="L2496" t="str">
            <v>2016</v>
          </cell>
          <cell r="M2496">
            <v>0</v>
          </cell>
          <cell r="N2496">
            <v>0</v>
          </cell>
          <cell r="O2496">
            <v>51600</v>
          </cell>
          <cell r="P2496">
            <v>51600</v>
          </cell>
          <cell r="Q2496">
            <v>0</v>
          </cell>
          <cell r="R2496">
            <v>51600</v>
          </cell>
          <cell r="S2496">
            <v>0</v>
          </cell>
          <cell r="T2496" t="str">
            <v>2018- -15AM002-820-2313-23- -BATI</v>
          </cell>
        </row>
        <row r="2497">
          <cell r="A2497" t="str">
            <v>21</v>
          </cell>
          <cell r="B2497" t="str">
            <v>D</v>
          </cell>
          <cell r="C2497" t="str">
            <v>R</v>
          </cell>
          <cell r="D2497" t="str">
            <v>I</v>
          </cell>
          <cell r="E2497" t="str">
            <v xml:space="preserve"> </v>
          </cell>
          <cell r="F2497" t="str">
            <v>15AO001</v>
          </cell>
          <cell r="G2497" t="str">
            <v>020</v>
          </cell>
          <cell r="H2497" t="str">
            <v>2313</v>
          </cell>
          <cell r="I2497" t="str">
            <v>23</v>
          </cell>
          <cell r="J2497" t="str">
            <v xml:space="preserve"> </v>
          </cell>
          <cell r="K2497" t="str">
            <v>BATI</v>
          </cell>
          <cell r="L2497" t="str">
            <v>2015</v>
          </cell>
          <cell r="M2497">
            <v>80000</v>
          </cell>
          <cell r="N2497">
            <v>70000</v>
          </cell>
          <cell r="O2497">
            <v>0</v>
          </cell>
          <cell r="P2497">
            <v>150000</v>
          </cell>
          <cell r="Q2497">
            <v>0</v>
          </cell>
          <cell r="R2497">
            <v>34786.18</v>
          </cell>
          <cell r="S2497">
            <v>0</v>
          </cell>
          <cell r="T2497" t="str">
            <v>2018- -15AO001-020-2313-23- -BATI</v>
          </cell>
        </row>
        <row r="2498">
          <cell r="A2498" t="str">
            <v>21</v>
          </cell>
          <cell r="B2498" t="str">
            <v>D</v>
          </cell>
          <cell r="C2498" t="str">
            <v>R</v>
          </cell>
          <cell r="D2498" t="str">
            <v>I</v>
          </cell>
          <cell r="E2498" t="str">
            <v xml:space="preserve"> </v>
          </cell>
          <cell r="F2498" t="str">
            <v>15AO001</v>
          </cell>
          <cell r="G2498" t="str">
            <v>020</v>
          </cell>
          <cell r="H2498" t="str">
            <v>2313</v>
          </cell>
          <cell r="I2498" t="str">
            <v>23</v>
          </cell>
          <cell r="J2498" t="str">
            <v xml:space="preserve"> </v>
          </cell>
          <cell r="K2498" t="str">
            <v>BATI</v>
          </cell>
          <cell r="L2498" t="str">
            <v>2016</v>
          </cell>
          <cell r="M2498">
            <v>0</v>
          </cell>
          <cell r="N2498">
            <v>0</v>
          </cell>
          <cell r="O2498">
            <v>9324.9500000000007</v>
          </cell>
          <cell r="P2498">
            <v>9324.9500000000007</v>
          </cell>
          <cell r="Q2498">
            <v>0</v>
          </cell>
          <cell r="R2498">
            <v>17581.560000000001</v>
          </cell>
          <cell r="S2498">
            <v>0</v>
          </cell>
          <cell r="T2498" t="str">
            <v>2018- -15AO001-020-2313-23- -BATI</v>
          </cell>
        </row>
        <row r="2499">
          <cell r="A2499" t="str">
            <v>21</v>
          </cell>
          <cell r="B2499" t="str">
            <v>D</v>
          </cell>
          <cell r="C2499" t="str">
            <v>R</v>
          </cell>
          <cell r="D2499" t="str">
            <v>I</v>
          </cell>
          <cell r="E2499" t="str">
            <v xml:space="preserve"> </v>
          </cell>
          <cell r="F2499" t="str">
            <v>15AO001</v>
          </cell>
          <cell r="G2499" t="str">
            <v>211</v>
          </cell>
          <cell r="H2499" t="str">
            <v>2313</v>
          </cell>
          <cell r="I2499" t="str">
            <v>23</v>
          </cell>
          <cell r="J2499" t="str">
            <v xml:space="preserve"> </v>
          </cell>
          <cell r="K2499" t="str">
            <v>BATI</v>
          </cell>
          <cell r="L2499" t="str">
            <v>2016</v>
          </cell>
          <cell r="M2499">
            <v>0</v>
          </cell>
          <cell r="N2499">
            <v>0</v>
          </cell>
          <cell r="O2499">
            <v>3372.54</v>
          </cell>
          <cell r="P2499">
            <v>3372.54</v>
          </cell>
          <cell r="Q2499">
            <v>0</v>
          </cell>
          <cell r="R2499">
            <v>3965.35</v>
          </cell>
          <cell r="S2499">
            <v>0</v>
          </cell>
          <cell r="T2499" t="str">
            <v>2018- -15AO001-211-2313-23- -BATI</v>
          </cell>
        </row>
        <row r="2500">
          <cell r="A2500" t="str">
            <v>21</v>
          </cell>
          <cell r="B2500" t="str">
            <v>D</v>
          </cell>
          <cell r="C2500" t="str">
            <v>R</v>
          </cell>
          <cell r="D2500" t="str">
            <v>I</v>
          </cell>
          <cell r="E2500" t="str">
            <v xml:space="preserve"> </v>
          </cell>
          <cell r="F2500" t="str">
            <v>15AO001</v>
          </cell>
          <cell r="G2500" t="str">
            <v>212</v>
          </cell>
          <cell r="H2500" t="str">
            <v>2313</v>
          </cell>
          <cell r="I2500" t="str">
            <v>23</v>
          </cell>
          <cell r="J2500" t="str">
            <v xml:space="preserve"> </v>
          </cell>
          <cell r="K2500" t="str">
            <v>BATI</v>
          </cell>
          <cell r="L2500" t="str">
            <v>2016</v>
          </cell>
          <cell r="M2500">
            <v>0</v>
          </cell>
          <cell r="N2500">
            <v>0</v>
          </cell>
          <cell r="O2500">
            <v>739.2</v>
          </cell>
          <cell r="P2500">
            <v>739.2</v>
          </cell>
          <cell r="Q2500">
            <v>0</v>
          </cell>
          <cell r="R2500">
            <v>728.9</v>
          </cell>
          <cell r="S2500">
            <v>0</v>
          </cell>
          <cell r="T2500" t="str">
            <v>2018- -15AO001-212-2313-23- -BATI</v>
          </cell>
        </row>
        <row r="2501">
          <cell r="A2501" t="str">
            <v>21</v>
          </cell>
          <cell r="B2501" t="str">
            <v>D</v>
          </cell>
          <cell r="C2501" t="str">
            <v>R</v>
          </cell>
          <cell r="D2501" t="str">
            <v>I</v>
          </cell>
          <cell r="E2501" t="str">
            <v xml:space="preserve"> </v>
          </cell>
          <cell r="F2501" t="str">
            <v>15AO001</v>
          </cell>
          <cell r="G2501" t="str">
            <v>213</v>
          </cell>
          <cell r="H2501" t="str">
            <v>2313</v>
          </cell>
          <cell r="I2501" t="str">
            <v>23</v>
          </cell>
          <cell r="J2501" t="str">
            <v xml:space="preserve"> </v>
          </cell>
          <cell r="K2501" t="str">
            <v>BATI</v>
          </cell>
          <cell r="L2501" t="str">
            <v>2015</v>
          </cell>
          <cell r="M2501">
            <v>0</v>
          </cell>
          <cell r="N2501">
            <v>0</v>
          </cell>
          <cell r="O2501">
            <v>0</v>
          </cell>
          <cell r="P2501">
            <v>0</v>
          </cell>
          <cell r="Q2501">
            <v>0</v>
          </cell>
          <cell r="R2501">
            <v>5418.42</v>
          </cell>
          <cell r="S2501">
            <v>0</v>
          </cell>
          <cell r="T2501" t="str">
            <v>2018- -15AO001-213-2313-23- -BATI</v>
          </cell>
        </row>
        <row r="2502">
          <cell r="A2502" t="str">
            <v>21</v>
          </cell>
          <cell r="B2502" t="str">
            <v>D</v>
          </cell>
          <cell r="C2502" t="str">
            <v>R</v>
          </cell>
          <cell r="D2502" t="str">
            <v>I</v>
          </cell>
          <cell r="E2502" t="str">
            <v xml:space="preserve"> </v>
          </cell>
          <cell r="F2502" t="str">
            <v>15AO001</v>
          </cell>
          <cell r="G2502" t="str">
            <v>213</v>
          </cell>
          <cell r="H2502" t="str">
            <v>2313</v>
          </cell>
          <cell r="I2502" t="str">
            <v>23</v>
          </cell>
          <cell r="J2502" t="str">
            <v xml:space="preserve"> </v>
          </cell>
          <cell r="K2502" t="str">
            <v>BATI</v>
          </cell>
          <cell r="L2502" t="str">
            <v>2016</v>
          </cell>
          <cell r="M2502">
            <v>0</v>
          </cell>
          <cell r="N2502">
            <v>0</v>
          </cell>
          <cell r="O2502">
            <v>2028</v>
          </cell>
          <cell r="P2502">
            <v>2028</v>
          </cell>
          <cell r="Q2502">
            <v>0</v>
          </cell>
          <cell r="R2502">
            <v>960</v>
          </cell>
          <cell r="S2502">
            <v>0</v>
          </cell>
          <cell r="T2502" t="str">
            <v>2018- -15AO001-213-2313-23- -BATI</v>
          </cell>
        </row>
        <row r="2503">
          <cell r="A2503" t="str">
            <v>21</v>
          </cell>
          <cell r="B2503" t="str">
            <v>D</v>
          </cell>
          <cell r="C2503" t="str">
            <v>R</v>
          </cell>
          <cell r="D2503" t="str">
            <v>I</v>
          </cell>
          <cell r="E2503" t="str">
            <v xml:space="preserve"> </v>
          </cell>
          <cell r="F2503" t="str">
            <v>15AO001</v>
          </cell>
          <cell r="G2503" t="str">
            <v>311</v>
          </cell>
          <cell r="H2503" t="str">
            <v>2313</v>
          </cell>
          <cell r="I2503" t="str">
            <v>23</v>
          </cell>
          <cell r="J2503" t="str">
            <v xml:space="preserve"> </v>
          </cell>
          <cell r="K2503" t="str">
            <v>BATI</v>
          </cell>
          <cell r="L2503" t="str">
            <v>2015</v>
          </cell>
          <cell r="M2503">
            <v>0</v>
          </cell>
          <cell r="N2503">
            <v>0</v>
          </cell>
          <cell r="O2503">
            <v>0</v>
          </cell>
          <cell r="P2503">
            <v>0</v>
          </cell>
          <cell r="Q2503">
            <v>0</v>
          </cell>
          <cell r="R2503">
            <v>3535.68</v>
          </cell>
          <cell r="S2503">
            <v>0</v>
          </cell>
          <cell r="T2503" t="str">
            <v>2018- -15AO001-311-2313-23- -BATI</v>
          </cell>
        </row>
        <row r="2504">
          <cell r="A2504" t="str">
            <v>21</v>
          </cell>
          <cell r="B2504" t="str">
            <v>D</v>
          </cell>
          <cell r="C2504" t="str">
            <v>R</v>
          </cell>
          <cell r="D2504" t="str">
            <v>I</v>
          </cell>
          <cell r="E2504" t="str">
            <v xml:space="preserve"> </v>
          </cell>
          <cell r="F2504" t="str">
            <v>15AO001</v>
          </cell>
          <cell r="G2504" t="str">
            <v>311</v>
          </cell>
          <cell r="H2504" t="str">
            <v>2313</v>
          </cell>
          <cell r="I2504" t="str">
            <v>23</v>
          </cell>
          <cell r="J2504" t="str">
            <v xml:space="preserve"> </v>
          </cell>
          <cell r="K2504" t="str">
            <v>BATI</v>
          </cell>
          <cell r="L2504" t="str">
            <v>2016</v>
          </cell>
          <cell r="M2504">
            <v>0</v>
          </cell>
          <cell r="N2504">
            <v>0</v>
          </cell>
          <cell r="O2504">
            <v>847.2</v>
          </cell>
          <cell r="P2504">
            <v>847.2</v>
          </cell>
          <cell r="Q2504">
            <v>0</v>
          </cell>
          <cell r="R2504">
            <v>508</v>
          </cell>
          <cell r="S2504">
            <v>0</v>
          </cell>
          <cell r="T2504" t="str">
            <v>2018- -15AO001-311-2313-23- -BATI</v>
          </cell>
        </row>
        <row r="2505">
          <cell r="A2505" t="str">
            <v>21</v>
          </cell>
          <cell r="B2505" t="str">
            <v>D</v>
          </cell>
          <cell r="C2505" t="str">
            <v>R</v>
          </cell>
          <cell r="D2505" t="str">
            <v>I</v>
          </cell>
          <cell r="E2505" t="str">
            <v xml:space="preserve"> </v>
          </cell>
          <cell r="F2505" t="str">
            <v>15AO001</v>
          </cell>
          <cell r="G2505" t="str">
            <v>313</v>
          </cell>
          <cell r="H2505" t="str">
            <v>2313</v>
          </cell>
          <cell r="I2505" t="str">
            <v>23</v>
          </cell>
          <cell r="J2505" t="str">
            <v xml:space="preserve"> </v>
          </cell>
          <cell r="K2505" t="str">
            <v>BATI</v>
          </cell>
          <cell r="L2505" t="str">
            <v>2016</v>
          </cell>
          <cell r="M2505">
            <v>0</v>
          </cell>
          <cell r="N2505">
            <v>0</v>
          </cell>
          <cell r="O2505">
            <v>600</v>
          </cell>
          <cell r="P2505">
            <v>600</v>
          </cell>
          <cell r="Q2505">
            <v>0</v>
          </cell>
          <cell r="R2505">
            <v>600</v>
          </cell>
          <cell r="S2505">
            <v>0</v>
          </cell>
          <cell r="T2505" t="str">
            <v>2018- -15AO001-313-2313-23- -BATI</v>
          </cell>
        </row>
        <row r="2506">
          <cell r="A2506" t="str">
            <v>21</v>
          </cell>
          <cell r="B2506" t="str">
            <v>D</v>
          </cell>
          <cell r="C2506" t="str">
            <v>R</v>
          </cell>
          <cell r="D2506" t="str">
            <v>I</v>
          </cell>
          <cell r="E2506" t="str">
            <v xml:space="preserve"> </v>
          </cell>
          <cell r="F2506" t="str">
            <v>15AO001</v>
          </cell>
          <cell r="G2506" t="str">
            <v>322</v>
          </cell>
          <cell r="H2506" t="str">
            <v>2313</v>
          </cell>
          <cell r="I2506" t="str">
            <v>23</v>
          </cell>
          <cell r="J2506" t="str">
            <v xml:space="preserve"> </v>
          </cell>
          <cell r="K2506" t="str">
            <v>BATI</v>
          </cell>
          <cell r="L2506" t="str">
            <v>2015</v>
          </cell>
          <cell r="M2506">
            <v>0</v>
          </cell>
          <cell r="N2506">
            <v>0</v>
          </cell>
          <cell r="O2506">
            <v>0</v>
          </cell>
          <cell r="P2506">
            <v>0</v>
          </cell>
          <cell r="Q2506">
            <v>0</v>
          </cell>
          <cell r="R2506">
            <v>4110.67</v>
          </cell>
          <cell r="S2506">
            <v>0</v>
          </cell>
          <cell r="T2506" t="str">
            <v>2018- -15AO001-322-2313-23- -BATI</v>
          </cell>
        </row>
        <row r="2507">
          <cell r="A2507" t="str">
            <v>21</v>
          </cell>
          <cell r="B2507" t="str">
            <v>D</v>
          </cell>
          <cell r="C2507" t="str">
            <v>R</v>
          </cell>
          <cell r="D2507" t="str">
            <v>I</v>
          </cell>
          <cell r="E2507" t="str">
            <v xml:space="preserve"> </v>
          </cell>
          <cell r="F2507" t="str">
            <v>15AO001</v>
          </cell>
          <cell r="G2507" t="str">
            <v>40</v>
          </cell>
          <cell r="H2507" t="str">
            <v>2313</v>
          </cell>
          <cell r="I2507" t="str">
            <v>23</v>
          </cell>
          <cell r="J2507" t="str">
            <v xml:space="preserve"> </v>
          </cell>
          <cell r="K2507" t="str">
            <v>BATI</v>
          </cell>
          <cell r="L2507" t="str">
            <v>2015</v>
          </cell>
          <cell r="M2507">
            <v>0</v>
          </cell>
          <cell r="N2507">
            <v>0</v>
          </cell>
          <cell r="O2507">
            <v>0</v>
          </cell>
          <cell r="P2507">
            <v>0</v>
          </cell>
          <cell r="Q2507">
            <v>0</v>
          </cell>
          <cell r="R2507">
            <v>1211.57</v>
          </cell>
          <cell r="S2507">
            <v>0</v>
          </cell>
          <cell r="T2507" t="str">
            <v>2018- -15AO001-40-2313-23- -BATI</v>
          </cell>
        </row>
        <row r="2508">
          <cell r="A2508" t="str">
            <v>21</v>
          </cell>
          <cell r="B2508" t="str">
            <v>D</v>
          </cell>
          <cell r="C2508" t="str">
            <v>R</v>
          </cell>
          <cell r="D2508" t="str">
            <v>I</v>
          </cell>
          <cell r="E2508" t="str">
            <v xml:space="preserve"> </v>
          </cell>
          <cell r="F2508" t="str">
            <v>15AO001</v>
          </cell>
          <cell r="G2508" t="str">
            <v>411</v>
          </cell>
          <cell r="H2508" t="str">
            <v>2313</v>
          </cell>
          <cell r="I2508" t="str">
            <v>23</v>
          </cell>
          <cell r="J2508" t="str">
            <v xml:space="preserve"> </v>
          </cell>
          <cell r="K2508" t="str">
            <v>BATI</v>
          </cell>
          <cell r="L2508" t="str">
            <v>2015</v>
          </cell>
          <cell r="M2508">
            <v>0</v>
          </cell>
          <cell r="N2508">
            <v>0</v>
          </cell>
          <cell r="O2508">
            <v>0</v>
          </cell>
          <cell r="P2508">
            <v>0</v>
          </cell>
          <cell r="Q2508">
            <v>0</v>
          </cell>
          <cell r="R2508">
            <v>915.07</v>
          </cell>
          <cell r="S2508">
            <v>0</v>
          </cell>
          <cell r="T2508" t="str">
            <v>2018- -15AO001-411-2313-23- -BATI</v>
          </cell>
        </row>
        <row r="2509">
          <cell r="A2509" t="str">
            <v>21</v>
          </cell>
          <cell r="B2509" t="str">
            <v>D</v>
          </cell>
          <cell r="C2509" t="str">
            <v>R</v>
          </cell>
          <cell r="D2509" t="str">
            <v>I</v>
          </cell>
          <cell r="E2509" t="str">
            <v xml:space="preserve"> </v>
          </cell>
          <cell r="F2509" t="str">
            <v>15AO001</v>
          </cell>
          <cell r="G2509" t="str">
            <v>411</v>
          </cell>
          <cell r="H2509" t="str">
            <v>2313</v>
          </cell>
          <cell r="I2509" t="str">
            <v>23</v>
          </cell>
          <cell r="J2509" t="str">
            <v xml:space="preserve"> </v>
          </cell>
          <cell r="K2509" t="str">
            <v>BATI</v>
          </cell>
          <cell r="L2509" t="str">
            <v>2016</v>
          </cell>
          <cell r="M2509">
            <v>0</v>
          </cell>
          <cell r="N2509">
            <v>0</v>
          </cell>
          <cell r="O2509">
            <v>18000</v>
          </cell>
          <cell r="P2509">
            <v>18000</v>
          </cell>
          <cell r="Q2509">
            <v>0</v>
          </cell>
          <cell r="R2509">
            <v>19917.419999999998</v>
          </cell>
          <cell r="S2509">
            <v>0</v>
          </cell>
          <cell r="T2509" t="str">
            <v>2018- -15AO001-411-2313-23- -BATI</v>
          </cell>
        </row>
        <row r="2510">
          <cell r="A2510" t="str">
            <v>21</v>
          </cell>
          <cell r="B2510" t="str">
            <v>D</v>
          </cell>
          <cell r="C2510" t="str">
            <v>R</v>
          </cell>
          <cell r="D2510" t="str">
            <v>I</v>
          </cell>
          <cell r="E2510" t="str">
            <v xml:space="preserve"> </v>
          </cell>
          <cell r="F2510" t="str">
            <v>15AO001</v>
          </cell>
          <cell r="G2510" t="str">
            <v>412</v>
          </cell>
          <cell r="H2510" t="str">
            <v>2313</v>
          </cell>
          <cell r="I2510" t="str">
            <v>23</v>
          </cell>
          <cell r="J2510" t="str">
            <v xml:space="preserve"> </v>
          </cell>
          <cell r="K2510" t="str">
            <v>BATI</v>
          </cell>
          <cell r="L2510" t="str">
            <v>2015</v>
          </cell>
          <cell r="M2510">
            <v>0</v>
          </cell>
          <cell r="N2510">
            <v>0</v>
          </cell>
          <cell r="O2510">
            <v>0</v>
          </cell>
          <cell r="P2510">
            <v>0</v>
          </cell>
          <cell r="Q2510">
            <v>0</v>
          </cell>
          <cell r="R2510">
            <v>34309.42</v>
          </cell>
          <cell r="S2510">
            <v>0</v>
          </cell>
          <cell r="T2510" t="str">
            <v>2018- -15AO001-412-2313-23- -BATI</v>
          </cell>
        </row>
        <row r="2511">
          <cell r="A2511" t="str">
            <v>21</v>
          </cell>
          <cell r="B2511" t="str">
            <v>D</v>
          </cell>
          <cell r="C2511" t="str">
            <v>R</v>
          </cell>
          <cell r="D2511" t="str">
            <v>I</v>
          </cell>
          <cell r="E2511" t="str">
            <v xml:space="preserve"> </v>
          </cell>
          <cell r="F2511" t="str">
            <v>15AO001</v>
          </cell>
          <cell r="G2511" t="str">
            <v>412</v>
          </cell>
          <cell r="H2511" t="str">
            <v>2313</v>
          </cell>
          <cell r="I2511" t="str">
            <v>23</v>
          </cell>
          <cell r="J2511" t="str">
            <v xml:space="preserve"> </v>
          </cell>
          <cell r="K2511" t="str">
            <v>BATI</v>
          </cell>
          <cell r="L2511" t="str">
            <v>2016</v>
          </cell>
          <cell r="M2511">
            <v>0</v>
          </cell>
          <cell r="N2511">
            <v>0</v>
          </cell>
          <cell r="O2511">
            <v>921.6</v>
          </cell>
          <cell r="P2511">
            <v>921.6</v>
          </cell>
          <cell r="Q2511">
            <v>0</v>
          </cell>
          <cell r="R2511">
            <v>1308.1600000000001</v>
          </cell>
          <cell r="S2511">
            <v>0</v>
          </cell>
          <cell r="T2511" t="str">
            <v>2018- -15AO001-412-2313-23- -BATI</v>
          </cell>
        </row>
        <row r="2512">
          <cell r="A2512" t="str">
            <v>21</v>
          </cell>
          <cell r="B2512" t="str">
            <v>D</v>
          </cell>
          <cell r="C2512" t="str">
            <v>R</v>
          </cell>
          <cell r="D2512" t="str">
            <v>I</v>
          </cell>
          <cell r="E2512" t="str">
            <v xml:space="preserve"> </v>
          </cell>
          <cell r="F2512" t="str">
            <v>15AO001</v>
          </cell>
          <cell r="G2512" t="str">
            <v>422</v>
          </cell>
          <cell r="H2512" t="str">
            <v>2313</v>
          </cell>
          <cell r="I2512" t="str">
            <v>23</v>
          </cell>
          <cell r="J2512" t="str">
            <v xml:space="preserve"> </v>
          </cell>
          <cell r="K2512" t="str">
            <v>BATI</v>
          </cell>
          <cell r="L2512" t="str">
            <v>2015</v>
          </cell>
          <cell r="M2512">
            <v>0</v>
          </cell>
          <cell r="N2512">
            <v>0</v>
          </cell>
          <cell r="O2512">
            <v>0</v>
          </cell>
          <cell r="P2512">
            <v>0</v>
          </cell>
          <cell r="Q2512">
            <v>0</v>
          </cell>
          <cell r="R2512">
            <v>14529.59</v>
          </cell>
          <cell r="S2512">
            <v>0</v>
          </cell>
          <cell r="T2512" t="str">
            <v>2018- -15AO001-422-2313-23- -BATI</v>
          </cell>
        </row>
        <row r="2513">
          <cell r="A2513" t="str">
            <v>21</v>
          </cell>
          <cell r="B2513" t="str">
            <v>D</v>
          </cell>
          <cell r="C2513" t="str">
            <v>R</v>
          </cell>
          <cell r="D2513" t="str">
            <v>I</v>
          </cell>
          <cell r="E2513" t="str">
            <v xml:space="preserve"> </v>
          </cell>
          <cell r="F2513" t="str">
            <v>15AO001</v>
          </cell>
          <cell r="G2513" t="str">
            <v>422</v>
          </cell>
          <cell r="H2513" t="str">
            <v>2313</v>
          </cell>
          <cell r="I2513" t="str">
            <v>23</v>
          </cell>
          <cell r="J2513" t="str">
            <v xml:space="preserve"> </v>
          </cell>
          <cell r="K2513" t="str">
            <v>BATI</v>
          </cell>
          <cell r="L2513" t="str">
            <v>2016</v>
          </cell>
          <cell r="M2513">
            <v>0</v>
          </cell>
          <cell r="N2513">
            <v>0</v>
          </cell>
          <cell r="O2513">
            <v>720</v>
          </cell>
          <cell r="P2513">
            <v>720</v>
          </cell>
          <cell r="Q2513">
            <v>0</v>
          </cell>
          <cell r="R2513">
            <v>2965.2</v>
          </cell>
          <cell r="S2513">
            <v>0</v>
          </cell>
          <cell r="T2513" t="str">
            <v>2018- -15AO001-422-2313-23- -BATI</v>
          </cell>
        </row>
        <row r="2514">
          <cell r="A2514" t="str">
            <v>21</v>
          </cell>
          <cell r="B2514" t="str">
            <v>D</v>
          </cell>
          <cell r="C2514" t="str">
            <v>R</v>
          </cell>
          <cell r="D2514" t="str">
            <v>I</v>
          </cell>
          <cell r="E2514" t="str">
            <v xml:space="preserve"> </v>
          </cell>
          <cell r="F2514" t="str">
            <v>15AO001</v>
          </cell>
          <cell r="G2514" t="str">
            <v>64</v>
          </cell>
          <cell r="H2514" t="str">
            <v>2313</v>
          </cell>
          <cell r="I2514" t="str">
            <v>23</v>
          </cell>
          <cell r="J2514" t="str">
            <v xml:space="preserve"> </v>
          </cell>
          <cell r="K2514" t="str">
            <v>BATI</v>
          </cell>
          <cell r="L2514" t="str">
            <v>2016</v>
          </cell>
          <cell r="M2514">
            <v>0</v>
          </cell>
          <cell r="N2514">
            <v>0</v>
          </cell>
          <cell r="O2514">
            <v>1982.4</v>
          </cell>
          <cell r="P2514">
            <v>1982.4</v>
          </cell>
          <cell r="Q2514">
            <v>0</v>
          </cell>
          <cell r="R2514">
            <v>1667.26</v>
          </cell>
          <cell r="S2514">
            <v>0</v>
          </cell>
          <cell r="T2514" t="str">
            <v>2018- -15AO001-64-2313-23- -BATI</v>
          </cell>
        </row>
        <row r="2515">
          <cell r="A2515" t="str">
            <v>21</v>
          </cell>
          <cell r="B2515" t="str">
            <v>D</v>
          </cell>
          <cell r="C2515" t="str">
            <v>R</v>
          </cell>
          <cell r="D2515" t="str">
            <v>I</v>
          </cell>
          <cell r="E2515" t="str">
            <v xml:space="preserve"> </v>
          </cell>
          <cell r="F2515" t="str">
            <v>15AO001</v>
          </cell>
          <cell r="G2515" t="str">
            <v>71</v>
          </cell>
          <cell r="H2515" t="str">
            <v>2313</v>
          </cell>
          <cell r="I2515" t="str">
            <v>23</v>
          </cell>
          <cell r="J2515" t="str">
            <v xml:space="preserve"> </v>
          </cell>
          <cell r="K2515" t="str">
            <v>BATI</v>
          </cell>
          <cell r="L2515" t="str">
            <v>2015</v>
          </cell>
          <cell r="M2515">
            <v>0</v>
          </cell>
          <cell r="N2515">
            <v>0</v>
          </cell>
          <cell r="O2515">
            <v>0</v>
          </cell>
          <cell r="P2515">
            <v>0</v>
          </cell>
          <cell r="Q2515">
            <v>0</v>
          </cell>
          <cell r="R2515">
            <v>1445.3</v>
          </cell>
          <cell r="S2515">
            <v>0</v>
          </cell>
          <cell r="T2515" t="str">
            <v>2018- -15AO001-71-2313-23- -BATI</v>
          </cell>
        </row>
        <row r="2516">
          <cell r="A2516" t="str">
            <v>21</v>
          </cell>
          <cell r="B2516" t="str">
            <v>D</v>
          </cell>
          <cell r="C2516" t="str">
            <v>R</v>
          </cell>
          <cell r="D2516" t="str">
            <v>I</v>
          </cell>
          <cell r="E2516" t="str">
            <v xml:space="preserve"> </v>
          </cell>
          <cell r="F2516" t="str">
            <v>15AO001</v>
          </cell>
          <cell r="G2516" t="str">
            <v>71</v>
          </cell>
          <cell r="H2516" t="str">
            <v>2313</v>
          </cell>
          <cell r="I2516" t="str">
            <v>23</v>
          </cell>
          <cell r="J2516" t="str">
            <v xml:space="preserve"> </v>
          </cell>
          <cell r="K2516" t="str">
            <v>BATI</v>
          </cell>
          <cell r="L2516" t="str">
            <v>2016</v>
          </cell>
          <cell r="M2516">
            <v>0</v>
          </cell>
          <cell r="N2516">
            <v>0</v>
          </cell>
          <cell r="O2516">
            <v>3129.5</v>
          </cell>
          <cell r="P2516">
            <v>3129.5</v>
          </cell>
          <cell r="Q2516">
            <v>0</v>
          </cell>
          <cell r="R2516">
            <v>2644.09</v>
          </cell>
          <cell r="S2516">
            <v>0</v>
          </cell>
          <cell r="T2516" t="str">
            <v>2018- -15AO001-71-2313-23- -BATI</v>
          </cell>
        </row>
        <row r="2517">
          <cell r="A2517" t="str">
            <v>21</v>
          </cell>
          <cell r="B2517" t="str">
            <v>D</v>
          </cell>
          <cell r="C2517" t="str">
            <v>R</v>
          </cell>
          <cell r="D2517" t="str">
            <v>I</v>
          </cell>
          <cell r="E2517" t="str">
            <v xml:space="preserve"> </v>
          </cell>
          <cell r="F2517" t="str">
            <v>15AO001</v>
          </cell>
          <cell r="G2517" t="str">
            <v>820</v>
          </cell>
          <cell r="H2517" t="str">
            <v>2313</v>
          </cell>
          <cell r="I2517" t="str">
            <v>23</v>
          </cell>
          <cell r="J2517" t="str">
            <v xml:space="preserve"> </v>
          </cell>
          <cell r="K2517" t="str">
            <v>BATI</v>
          </cell>
          <cell r="L2517" t="str">
            <v>2016</v>
          </cell>
          <cell r="M2517">
            <v>0</v>
          </cell>
          <cell r="N2517">
            <v>0</v>
          </cell>
          <cell r="O2517">
            <v>921.6</v>
          </cell>
          <cell r="P2517">
            <v>921.6</v>
          </cell>
          <cell r="Q2517">
            <v>0</v>
          </cell>
          <cell r="R2517">
            <v>800.58</v>
          </cell>
          <cell r="S2517">
            <v>0</v>
          </cell>
          <cell r="T2517" t="str">
            <v>2018- -15AO001-820-2313-23- -BATI</v>
          </cell>
        </row>
        <row r="2518">
          <cell r="A2518" t="str">
            <v>21</v>
          </cell>
          <cell r="B2518" t="str">
            <v>D</v>
          </cell>
          <cell r="C2518" t="str">
            <v>R</v>
          </cell>
          <cell r="D2518" t="str">
            <v>I</v>
          </cell>
          <cell r="E2518" t="str">
            <v xml:space="preserve"> </v>
          </cell>
          <cell r="F2518" t="str">
            <v>15AO002</v>
          </cell>
          <cell r="G2518" t="str">
            <v>020</v>
          </cell>
          <cell r="H2518" t="str">
            <v>2313</v>
          </cell>
          <cell r="I2518" t="str">
            <v>23</v>
          </cell>
          <cell r="J2518" t="str">
            <v xml:space="preserve"> </v>
          </cell>
          <cell r="K2518" t="str">
            <v>BATI</v>
          </cell>
          <cell r="L2518" t="str">
            <v>2015</v>
          </cell>
          <cell r="M2518">
            <v>16000</v>
          </cell>
          <cell r="N2518">
            <v>-1500</v>
          </cell>
          <cell r="O2518">
            <v>0</v>
          </cell>
          <cell r="P2518">
            <v>14500</v>
          </cell>
          <cell r="Q2518">
            <v>0</v>
          </cell>
          <cell r="R2518">
            <v>0</v>
          </cell>
          <cell r="S2518">
            <v>0</v>
          </cell>
          <cell r="T2518" t="str">
            <v>2018- -15AO002-020-2313-23- -BATI</v>
          </cell>
        </row>
        <row r="2519">
          <cell r="A2519" t="str">
            <v>21</v>
          </cell>
          <cell r="B2519" t="str">
            <v>D</v>
          </cell>
          <cell r="C2519" t="str">
            <v>R</v>
          </cell>
          <cell r="D2519" t="str">
            <v>I</v>
          </cell>
          <cell r="E2519" t="str">
            <v xml:space="preserve"> </v>
          </cell>
          <cell r="F2519" t="str">
            <v>15AO002</v>
          </cell>
          <cell r="G2519" t="str">
            <v>313</v>
          </cell>
          <cell r="H2519" t="str">
            <v>2313</v>
          </cell>
          <cell r="I2519" t="str">
            <v>23</v>
          </cell>
          <cell r="J2519" t="str">
            <v xml:space="preserve"> </v>
          </cell>
          <cell r="K2519" t="str">
            <v>BATI</v>
          </cell>
          <cell r="L2519" t="str">
            <v>2016</v>
          </cell>
          <cell r="M2519">
            <v>0</v>
          </cell>
          <cell r="N2519">
            <v>0</v>
          </cell>
          <cell r="O2519">
            <v>2160</v>
          </cell>
          <cell r="P2519">
            <v>2160</v>
          </cell>
          <cell r="Q2519">
            <v>0</v>
          </cell>
          <cell r="R2519">
            <v>0</v>
          </cell>
          <cell r="S2519">
            <v>0</v>
          </cell>
          <cell r="T2519" t="str">
            <v>2018- -15AO002-313-2313-23- -BATI</v>
          </cell>
        </row>
        <row r="2520">
          <cell r="A2520" t="str">
            <v>21</v>
          </cell>
          <cell r="B2520" t="str">
            <v>D</v>
          </cell>
          <cell r="C2520" t="str">
            <v>R</v>
          </cell>
          <cell r="D2520" t="str">
            <v>I</v>
          </cell>
          <cell r="E2520" t="str">
            <v xml:space="preserve"> </v>
          </cell>
          <cell r="F2520" t="str">
            <v>15AO002</v>
          </cell>
          <cell r="G2520" t="str">
            <v>322</v>
          </cell>
          <cell r="H2520" t="str">
            <v>2313</v>
          </cell>
          <cell r="I2520" t="str">
            <v>23</v>
          </cell>
          <cell r="J2520" t="str">
            <v xml:space="preserve"> </v>
          </cell>
          <cell r="K2520" t="str">
            <v>BATI</v>
          </cell>
          <cell r="L2520" t="str">
            <v>2016</v>
          </cell>
          <cell r="M2520">
            <v>0</v>
          </cell>
          <cell r="N2520">
            <v>0</v>
          </cell>
          <cell r="O2520">
            <v>2160</v>
          </cell>
          <cell r="P2520">
            <v>2160</v>
          </cell>
          <cell r="Q2520">
            <v>0</v>
          </cell>
          <cell r="R2520">
            <v>0</v>
          </cell>
          <cell r="S2520">
            <v>0</v>
          </cell>
          <cell r="T2520" t="str">
            <v>2018- -15AO002-322-2313-23- -BATI</v>
          </cell>
        </row>
        <row r="2521">
          <cell r="A2521" t="str">
            <v>21</v>
          </cell>
          <cell r="B2521" t="str">
            <v>D</v>
          </cell>
          <cell r="C2521" t="str">
            <v>R</v>
          </cell>
          <cell r="D2521" t="str">
            <v>I</v>
          </cell>
          <cell r="E2521" t="str">
            <v xml:space="preserve"> </v>
          </cell>
          <cell r="F2521" t="str">
            <v>15AO002</v>
          </cell>
          <cell r="G2521" t="str">
            <v>40</v>
          </cell>
          <cell r="H2521" t="str">
            <v>2313</v>
          </cell>
          <cell r="I2521" t="str">
            <v>23</v>
          </cell>
          <cell r="J2521" t="str">
            <v xml:space="preserve"> </v>
          </cell>
          <cell r="K2521" t="str">
            <v>BATI</v>
          </cell>
          <cell r="L2521" t="str">
            <v>2016</v>
          </cell>
          <cell r="M2521">
            <v>0</v>
          </cell>
          <cell r="N2521">
            <v>0</v>
          </cell>
          <cell r="O2521">
            <v>2400</v>
          </cell>
          <cell r="P2521">
            <v>2400</v>
          </cell>
          <cell r="Q2521">
            <v>0</v>
          </cell>
          <cell r="R2521">
            <v>2400</v>
          </cell>
          <cell r="S2521">
            <v>0</v>
          </cell>
          <cell r="T2521" t="str">
            <v>2018- -15AO002-40-2313-23- -BATI</v>
          </cell>
        </row>
        <row r="2522">
          <cell r="A2522" t="str">
            <v>21</v>
          </cell>
          <cell r="B2522" t="str">
            <v>D</v>
          </cell>
          <cell r="C2522" t="str">
            <v>R</v>
          </cell>
          <cell r="D2522" t="str">
            <v>I</v>
          </cell>
          <cell r="E2522" t="str">
            <v xml:space="preserve"> </v>
          </cell>
          <cell r="F2522" t="str">
            <v>15AO002</v>
          </cell>
          <cell r="G2522" t="str">
            <v>422</v>
          </cell>
          <cell r="H2522" t="str">
            <v>2313</v>
          </cell>
          <cell r="I2522" t="str">
            <v>23</v>
          </cell>
          <cell r="J2522" t="str">
            <v xml:space="preserve"> </v>
          </cell>
          <cell r="K2522" t="str">
            <v>BATI</v>
          </cell>
          <cell r="L2522" t="str">
            <v>2016</v>
          </cell>
          <cell r="M2522">
            <v>0</v>
          </cell>
          <cell r="N2522">
            <v>0</v>
          </cell>
          <cell r="O2522">
            <v>2160</v>
          </cell>
          <cell r="P2522">
            <v>2160</v>
          </cell>
          <cell r="Q2522">
            <v>0</v>
          </cell>
          <cell r="R2522">
            <v>2160</v>
          </cell>
          <cell r="S2522">
            <v>0</v>
          </cell>
          <cell r="T2522" t="str">
            <v>2018- -15AO002-422-2313-23- -BATI</v>
          </cell>
        </row>
        <row r="2523">
          <cell r="A2523" t="str">
            <v>21</v>
          </cell>
          <cell r="B2523" t="str">
            <v>D</v>
          </cell>
          <cell r="C2523" t="str">
            <v>R</v>
          </cell>
          <cell r="D2523" t="str">
            <v>I</v>
          </cell>
          <cell r="E2523" t="str">
            <v xml:space="preserve"> </v>
          </cell>
          <cell r="F2523" t="str">
            <v>15BA001</v>
          </cell>
          <cell r="G2523" t="str">
            <v>821</v>
          </cell>
          <cell r="H2523" t="str">
            <v>2315</v>
          </cell>
          <cell r="I2523" t="str">
            <v>23</v>
          </cell>
          <cell r="J2523" t="str">
            <v xml:space="preserve"> </v>
          </cell>
          <cell r="K2523" t="str">
            <v>EXTE</v>
          </cell>
          <cell r="L2523" t="str">
            <v>2015</v>
          </cell>
          <cell r="M2523">
            <v>40000</v>
          </cell>
          <cell r="N2523">
            <v>0</v>
          </cell>
          <cell r="O2523">
            <v>0</v>
          </cell>
          <cell r="P2523">
            <v>40000</v>
          </cell>
          <cell r="Q2523">
            <v>0</v>
          </cell>
          <cell r="R2523">
            <v>19978.52</v>
          </cell>
          <cell r="S2523">
            <v>0</v>
          </cell>
          <cell r="T2523" t="str">
            <v>2018- -15BA001-821-2315-23- -EXTE</v>
          </cell>
        </row>
        <row r="2524">
          <cell r="A2524" t="str">
            <v>21</v>
          </cell>
          <cell r="B2524" t="str">
            <v>D</v>
          </cell>
          <cell r="C2524" t="str">
            <v>R</v>
          </cell>
          <cell r="D2524" t="str">
            <v>I</v>
          </cell>
          <cell r="E2524" t="str">
            <v xml:space="preserve"> </v>
          </cell>
          <cell r="F2524" t="str">
            <v>15BA001</v>
          </cell>
          <cell r="G2524" t="str">
            <v>821</v>
          </cell>
          <cell r="H2524" t="str">
            <v>2315</v>
          </cell>
          <cell r="I2524" t="str">
            <v>23</v>
          </cell>
          <cell r="J2524" t="str">
            <v xml:space="preserve"> </v>
          </cell>
          <cell r="K2524" t="str">
            <v>EXTE</v>
          </cell>
          <cell r="L2524" t="str">
            <v>2016</v>
          </cell>
          <cell r="M2524">
            <v>0</v>
          </cell>
          <cell r="N2524">
            <v>0</v>
          </cell>
          <cell r="O2524">
            <v>18881.62</v>
          </cell>
          <cell r="P2524">
            <v>18881.62</v>
          </cell>
          <cell r="Q2524">
            <v>0</v>
          </cell>
          <cell r="R2524">
            <v>17321.62</v>
          </cell>
          <cell r="S2524">
            <v>0</v>
          </cell>
          <cell r="T2524" t="str">
            <v>2018- -15BA001-821-2315-23- -EXTE</v>
          </cell>
        </row>
        <row r="2525">
          <cell r="A2525" t="str">
            <v>21</v>
          </cell>
          <cell r="B2525" t="str">
            <v>D</v>
          </cell>
          <cell r="C2525" t="str">
            <v>R</v>
          </cell>
          <cell r="D2525" t="str">
            <v>I</v>
          </cell>
          <cell r="E2525" t="str">
            <v xml:space="preserve"> </v>
          </cell>
          <cell r="F2525" t="str">
            <v>15BA001</v>
          </cell>
          <cell r="G2525" t="str">
            <v>821</v>
          </cell>
          <cell r="H2525" t="str">
            <v>2315</v>
          </cell>
          <cell r="I2525" t="str">
            <v>23</v>
          </cell>
          <cell r="J2525" t="str">
            <v xml:space="preserve"> </v>
          </cell>
          <cell r="K2525" t="str">
            <v>EXTE</v>
          </cell>
          <cell r="L2525" t="str">
            <v>2017</v>
          </cell>
          <cell r="M2525">
            <v>0</v>
          </cell>
          <cell r="N2525">
            <v>0</v>
          </cell>
          <cell r="O2525">
            <v>1560</v>
          </cell>
          <cell r="P2525">
            <v>1560</v>
          </cell>
          <cell r="Q2525">
            <v>0</v>
          </cell>
          <cell r="R2525">
            <v>0</v>
          </cell>
          <cell r="S2525">
            <v>0</v>
          </cell>
          <cell r="T2525" t="str">
            <v>2018- -15BA001-821-2315-23- -EXTE</v>
          </cell>
        </row>
        <row r="2526">
          <cell r="A2526" t="str">
            <v>21</v>
          </cell>
          <cell r="B2526" t="str">
            <v>D</v>
          </cell>
          <cell r="C2526" t="str">
            <v>R</v>
          </cell>
          <cell r="D2526" t="str">
            <v>I</v>
          </cell>
          <cell r="E2526" t="str">
            <v xml:space="preserve"> </v>
          </cell>
          <cell r="F2526" t="str">
            <v>15BA001</v>
          </cell>
          <cell r="G2526" t="str">
            <v>821</v>
          </cell>
          <cell r="H2526" t="str">
            <v>2315</v>
          </cell>
          <cell r="I2526" t="str">
            <v>23</v>
          </cell>
          <cell r="J2526" t="str">
            <v xml:space="preserve"> </v>
          </cell>
          <cell r="K2526" t="str">
            <v>EXTE</v>
          </cell>
          <cell r="L2526" t="str">
            <v>2018</v>
          </cell>
          <cell r="M2526">
            <v>0</v>
          </cell>
          <cell r="N2526">
            <v>0</v>
          </cell>
          <cell r="O2526">
            <v>1560</v>
          </cell>
          <cell r="P2526">
            <v>1560</v>
          </cell>
          <cell r="Q2526">
            <v>0</v>
          </cell>
          <cell r="R2526">
            <v>0</v>
          </cell>
          <cell r="S2526">
            <v>1560</v>
          </cell>
          <cell r="T2526" t="str">
            <v>2018- -15BA001-821-2315-23- -EXTE</v>
          </cell>
        </row>
        <row r="2527">
          <cell r="A2527" t="str">
            <v>21</v>
          </cell>
          <cell r="B2527" t="str">
            <v>D</v>
          </cell>
          <cell r="C2527" t="str">
            <v>R</v>
          </cell>
          <cell r="D2527" t="str">
            <v>I</v>
          </cell>
          <cell r="E2527" t="str">
            <v xml:space="preserve"> </v>
          </cell>
          <cell r="F2527" t="str">
            <v>15BA002</v>
          </cell>
          <cell r="G2527" t="str">
            <v>821</v>
          </cell>
          <cell r="H2527" t="str">
            <v>2315</v>
          </cell>
          <cell r="I2527" t="str">
            <v>23</v>
          </cell>
          <cell r="J2527" t="str">
            <v xml:space="preserve"> </v>
          </cell>
          <cell r="K2527" t="str">
            <v>EXTE</v>
          </cell>
          <cell r="L2527" t="str">
            <v>2015</v>
          </cell>
          <cell r="M2527">
            <v>30000</v>
          </cell>
          <cell r="N2527">
            <v>-5000</v>
          </cell>
          <cell r="O2527">
            <v>0</v>
          </cell>
          <cell r="P2527">
            <v>25000</v>
          </cell>
          <cell r="Q2527">
            <v>0</v>
          </cell>
          <cell r="R2527">
            <v>6950.4</v>
          </cell>
          <cell r="S2527">
            <v>0</v>
          </cell>
          <cell r="T2527" t="str">
            <v>2018- -15BA002-821-2315-23- -EXTE</v>
          </cell>
        </row>
        <row r="2528">
          <cell r="A2528" t="str">
            <v>21</v>
          </cell>
          <cell r="B2528" t="str">
            <v>D</v>
          </cell>
          <cell r="C2528" t="str">
            <v>R</v>
          </cell>
          <cell r="D2528" t="str">
            <v>I</v>
          </cell>
          <cell r="E2528" t="str">
            <v xml:space="preserve"> </v>
          </cell>
          <cell r="F2528" t="str">
            <v>15BA002</v>
          </cell>
          <cell r="G2528" t="str">
            <v>821</v>
          </cell>
          <cell r="H2528" t="str">
            <v>2315</v>
          </cell>
          <cell r="I2528" t="str">
            <v>23</v>
          </cell>
          <cell r="J2528" t="str">
            <v xml:space="preserve"> </v>
          </cell>
          <cell r="K2528" t="str">
            <v>EXTE</v>
          </cell>
          <cell r="L2528" t="str">
            <v>2016</v>
          </cell>
          <cell r="M2528">
            <v>0</v>
          </cell>
          <cell r="N2528">
            <v>0</v>
          </cell>
          <cell r="O2528">
            <v>23096.400000000001</v>
          </cell>
          <cell r="P2528">
            <v>23096.400000000001</v>
          </cell>
          <cell r="Q2528">
            <v>0</v>
          </cell>
          <cell r="R2528">
            <v>21672</v>
          </cell>
          <cell r="S2528">
            <v>0</v>
          </cell>
          <cell r="T2528" t="str">
            <v>2018- -15BA002-821-2315-23- -EXTE</v>
          </cell>
        </row>
        <row r="2529">
          <cell r="A2529" t="str">
            <v>21</v>
          </cell>
          <cell r="B2529" t="str">
            <v>D</v>
          </cell>
          <cell r="C2529" t="str">
            <v>R</v>
          </cell>
          <cell r="D2529" t="str">
            <v>I</v>
          </cell>
          <cell r="E2529" t="str">
            <v xml:space="preserve"> </v>
          </cell>
          <cell r="F2529" t="str">
            <v>15BA002</v>
          </cell>
          <cell r="G2529" t="str">
            <v>821</v>
          </cell>
          <cell r="H2529" t="str">
            <v>2315</v>
          </cell>
          <cell r="I2529" t="str">
            <v>23</v>
          </cell>
          <cell r="J2529" t="str">
            <v xml:space="preserve"> </v>
          </cell>
          <cell r="K2529" t="str">
            <v>EXTE</v>
          </cell>
          <cell r="L2529" t="str">
            <v>2017</v>
          </cell>
          <cell r="M2529">
            <v>0</v>
          </cell>
          <cell r="N2529">
            <v>0</v>
          </cell>
          <cell r="O2529">
            <v>1424.4</v>
          </cell>
          <cell r="P2529">
            <v>1424.4</v>
          </cell>
          <cell r="Q2529">
            <v>0</v>
          </cell>
          <cell r="R2529">
            <v>1424.4</v>
          </cell>
          <cell r="S2529">
            <v>0</v>
          </cell>
          <cell r="T2529" t="str">
            <v>2018- -15BA002-821-2315-23- -EXTE</v>
          </cell>
        </row>
        <row r="2530">
          <cell r="A2530" t="str">
            <v>21</v>
          </cell>
          <cell r="B2530" t="str">
            <v>D</v>
          </cell>
          <cell r="C2530" t="str">
            <v>R</v>
          </cell>
          <cell r="D2530" t="str">
            <v>I</v>
          </cell>
          <cell r="E2530" t="str">
            <v xml:space="preserve"> </v>
          </cell>
          <cell r="F2530" t="str">
            <v>15BA003</v>
          </cell>
          <cell r="G2530" t="str">
            <v>821</v>
          </cell>
          <cell r="H2530" t="str">
            <v>2315</v>
          </cell>
          <cell r="I2530" t="str">
            <v>23</v>
          </cell>
          <cell r="J2530" t="str">
            <v xml:space="preserve"> </v>
          </cell>
          <cell r="K2530" t="str">
            <v>EXTE</v>
          </cell>
          <cell r="L2530" t="str">
            <v>2015</v>
          </cell>
          <cell r="M2530">
            <v>15000</v>
          </cell>
          <cell r="N2530">
            <v>0</v>
          </cell>
          <cell r="O2530">
            <v>0</v>
          </cell>
          <cell r="P2530">
            <v>15000</v>
          </cell>
          <cell r="Q2530">
            <v>0</v>
          </cell>
          <cell r="R2530">
            <v>12897.6</v>
          </cell>
          <cell r="S2530">
            <v>0</v>
          </cell>
          <cell r="T2530" t="str">
            <v>2018- -15BA003-821-2315-23- -EXTE</v>
          </cell>
        </row>
        <row r="2531">
          <cell r="A2531" t="str">
            <v>21</v>
          </cell>
          <cell r="B2531" t="str">
            <v>D</v>
          </cell>
          <cell r="C2531" t="str">
            <v>R</v>
          </cell>
          <cell r="D2531" t="str">
            <v>I</v>
          </cell>
          <cell r="E2531" t="str">
            <v xml:space="preserve"> </v>
          </cell>
          <cell r="F2531" t="str">
            <v>15BA003</v>
          </cell>
          <cell r="G2531" t="str">
            <v>821</v>
          </cell>
          <cell r="H2531" t="str">
            <v>2315</v>
          </cell>
          <cell r="I2531" t="str">
            <v>23</v>
          </cell>
          <cell r="J2531" t="str">
            <v xml:space="preserve"> </v>
          </cell>
          <cell r="K2531" t="str">
            <v>EXTE</v>
          </cell>
          <cell r="L2531" t="str">
            <v>2016</v>
          </cell>
          <cell r="M2531">
            <v>0</v>
          </cell>
          <cell r="N2531">
            <v>0</v>
          </cell>
          <cell r="O2531">
            <v>7149.6</v>
          </cell>
          <cell r="P2531">
            <v>7149.6</v>
          </cell>
          <cell r="Q2531">
            <v>0</v>
          </cell>
          <cell r="R2531">
            <v>0</v>
          </cell>
          <cell r="S2531">
            <v>0</v>
          </cell>
          <cell r="T2531" t="str">
            <v>2018- -15BA003-821-2315-23- -EXTE</v>
          </cell>
        </row>
        <row r="2532">
          <cell r="A2532" t="str">
            <v>21</v>
          </cell>
          <cell r="B2532" t="str">
            <v>D</v>
          </cell>
          <cell r="C2532" t="str">
            <v>R</v>
          </cell>
          <cell r="D2532" t="str">
            <v>I</v>
          </cell>
          <cell r="E2532" t="str">
            <v xml:space="preserve"> </v>
          </cell>
          <cell r="F2532" t="str">
            <v>15BA004</v>
          </cell>
          <cell r="G2532" t="str">
            <v>821</v>
          </cell>
          <cell r="H2532" t="str">
            <v>2315</v>
          </cell>
          <cell r="I2532" t="str">
            <v>23</v>
          </cell>
          <cell r="J2532" t="str">
            <v xml:space="preserve"> </v>
          </cell>
          <cell r="K2532" t="str">
            <v>EXTE</v>
          </cell>
          <cell r="L2532" t="str">
            <v>2015</v>
          </cell>
          <cell r="M2532">
            <v>12000</v>
          </cell>
          <cell r="N2532">
            <v>0</v>
          </cell>
          <cell r="O2532">
            <v>0</v>
          </cell>
          <cell r="P2532">
            <v>12000</v>
          </cell>
          <cell r="Q2532">
            <v>0</v>
          </cell>
          <cell r="R2532">
            <v>6456.31</v>
          </cell>
          <cell r="S2532">
            <v>0</v>
          </cell>
          <cell r="T2532" t="str">
            <v>2018- -15BA004-821-2315-23- -EXTE</v>
          </cell>
        </row>
        <row r="2533">
          <cell r="A2533" t="str">
            <v>21</v>
          </cell>
          <cell r="B2533" t="str">
            <v>D</v>
          </cell>
          <cell r="C2533" t="str">
            <v>R</v>
          </cell>
          <cell r="D2533" t="str">
            <v>I</v>
          </cell>
          <cell r="E2533" t="str">
            <v xml:space="preserve"> </v>
          </cell>
          <cell r="F2533" t="str">
            <v>15BA005</v>
          </cell>
          <cell r="G2533" t="str">
            <v>821</v>
          </cell>
          <cell r="H2533" t="str">
            <v>2315</v>
          </cell>
          <cell r="I2533" t="str">
            <v>23</v>
          </cell>
          <cell r="J2533" t="str">
            <v xml:space="preserve"> </v>
          </cell>
          <cell r="K2533" t="str">
            <v>EXTE</v>
          </cell>
          <cell r="L2533" t="str">
            <v>2015</v>
          </cell>
          <cell r="M2533">
            <v>15000</v>
          </cell>
          <cell r="N2533">
            <v>0</v>
          </cell>
          <cell r="O2533">
            <v>0</v>
          </cell>
          <cell r="P2533">
            <v>15000</v>
          </cell>
          <cell r="Q2533">
            <v>0</v>
          </cell>
          <cell r="R2533">
            <v>0</v>
          </cell>
          <cell r="S2533">
            <v>0</v>
          </cell>
          <cell r="T2533" t="str">
            <v>2018- -15BA005-821-2315-23- -EXTE</v>
          </cell>
        </row>
        <row r="2534">
          <cell r="A2534" t="str">
            <v>21</v>
          </cell>
          <cell r="B2534" t="str">
            <v>D</v>
          </cell>
          <cell r="C2534" t="str">
            <v>R</v>
          </cell>
          <cell r="D2534" t="str">
            <v>I</v>
          </cell>
          <cell r="E2534" t="str">
            <v xml:space="preserve"> </v>
          </cell>
          <cell r="F2534" t="str">
            <v>15BA007</v>
          </cell>
          <cell r="G2534" t="str">
            <v>821</v>
          </cell>
          <cell r="H2534" t="str">
            <v>2315</v>
          </cell>
          <cell r="I2534" t="str">
            <v>23</v>
          </cell>
          <cell r="J2534" t="str">
            <v xml:space="preserve"> </v>
          </cell>
          <cell r="K2534" t="str">
            <v>EXTE</v>
          </cell>
          <cell r="L2534" t="str">
            <v>2015</v>
          </cell>
          <cell r="M2534">
            <v>8000</v>
          </cell>
          <cell r="N2534">
            <v>0</v>
          </cell>
          <cell r="O2534">
            <v>0</v>
          </cell>
          <cell r="P2534">
            <v>8000</v>
          </cell>
          <cell r="Q2534">
            <v>0</v>
          </cell>
          <cell r="R2534">
            <v>0</v>
          </cell>
          <cell r="S2534">
            <v>0</v>
          </cell>
          <cell r="T2534" t="str">
            <v>2018- -15BA007-821-2315-23- -EXTE</v>
          </cell>
        </row>
        <row r="2535">
          <cell r="A2535" t="str">
            <v>21</v>
          </cell>
          <cell r="B2535" t="str">
            <v>D</v>
          </cell>
          <cell r="C2535" t="str">
            <v>R</v>
          </cell>
          <cell r="D2535" t="str">
            <v>I</v>
          </cell>
          <cell r="E2535" t="str">
            <v xml:space="preserve"> </v>
          </cell>
          <cell r="F2535" t="str">
            <v>15BA007</v>
          </cell>
          <cell r="G2535" t="str">
            <v>821</v>
          </cell>
          <cell r="H2535" t="str">
            <v>2315</v>
          </cell>
          <cell r="I2535" t="str">
            <v>23</v>
          </cell>
          <cell r="J2535" t="str">
            <v xml:space="preserve"> </v>
          </cell>
          <cell r="K2535" t="str">
            <v>EXTE</v>
          </cell>
          <cell r="L2535" t="str">
            <v>2016</v>
          </cell>
          <cell r="M2535">
            <v>0</v>
          </cell>
          <cell r="N2535">
            <v>0</v>
          </cell>
          <cell r="O2535">
            <v>7991.4</v>
          </cell>
          <cell r="P2535">
            <v>7991.4</v>
          </cell>
          <cell r="Q2535">
            <v>0</v>
          </cell>
          <cell r="R2535">
            <v>949.8</v>
          </cell>
          <cell r="S2535">
            <v>0</v>
          </cell>
          <cell r="T2535" t="str">
            <v>2018- -15BA007-821-2315-23- -EXTE</v>
          </cell>
        </row>
        <row r="2536">
          <cell r="A2536" t="str">
            <v>21</v>
          </cell>
          <cell r="B2536" t="str">
            <v>D</v>
          </cell>
          <cell r="C2536" t="str">
            <v>R</v>
          </cell>
          <cell r="D2536" t="str">
            <v>I</v>
          </cell>
          <cell r="E2536" t="str">
            <v xml:space="preserve"> </v>
          </cell>
          <cell r="F2536" t="str">
            <v>15BA008</v>
          </cell>
          <cell r="G2536" t="str">
            <v>821</v>
          </cell>
          <cell r="H2536" t="str">
            <v>2315</v>
          </cell>
          <cell r="I2536" t="str">
            <v>23</v>
          </cell>
          <cell r="J2536" t="str">
            <v xml:space="preserve"> </v>
          </cell>
          <cell r="K2536" t="str">
            <v>EXTE</v>
          </cell>
          <cell r="L2536" t="str">
            <v>2015</v>
          </cell>
          <cell r="M2536">
            <v>16000</v>
          </cell>
          <cell r="N2536">
            <v>0</v>
          </cell>
          <cell r="O2536">
            <v>0</v>
          </cell>
          <cell r="P2536">
            <v>16000</v>
          </cell>
          <cell r="Q2536">
            <v>0</v>
          </cell>
          <cell r="R2536">
            <v>11354.4</v>
          </cell>
          <cell r="S2536">
            <v>0</v>
          </cell>
          <cell r="T2536" t="str">
            <v>2018- -15BA008-821-2315-23- -EXTE</v>
          </cell>
        </row>
        <row r="2537">
          <cell r="A2537" t="str">
            <v>21</v>
          </cell>
          <cell r="B2537" t="str">
            <v>D</v>
          </cell>
          <cell r="C2537" t="str">
            <v>R</v>
          </cell>
          <cell r="D2537" t="str">
            <v>I</v>
          </cell>
          <cell r="E2537" t="str">
            <v xml:space="preserve"> </v>
          </cell>
          <cell r="F2537" t="str">
            <v>15BA010</v>
          </cell>
          <cell r="G2537" t="str">
            <v>814</v>
          </cell>
          <cell r="H2537" t="str">
            <v>2315</v>
          </cell>
          <cell r="I2537" t="str">
            <v>23</v>
          </cell>
          <cell r="J2537" t="str">
            <v xml:space="preserve"> </v>
          </cell>
          <cell r="K2537" t="str">
            <v>EXTE</v>
          </cell>
          <cell r="L2537" t="str">
            <v>2015</v>
          </cell>
          <cell r="M2537">
            <v>40000</v>
          </cell>
          <cell r="N2537">
            <v>0</v>
          </cell>
          <cell r="O2537">
            <v>0</v>
          </cell>
          <cell r="P2537">
            <v>40000</v>
          </cell>
          <cell r="Q2537">
            <v>0</v>
          </cell>
          <cell r="R2537">
            <v>0</v>
          </cell>
          <cell r="S2537">
            <v>0</v>
          </cell>
          <cell r="T2537" t="str">
            <v>2018- -15BA010-814-2315-23- -EXTE</v>
          </cell>
        </row>
        <row r="2538">
          <cell r="A2538" t="str">
            <v>21</v>
          </cell>
          <cell r="B2538" t="str">
            <v>D</v>
          </cell>
          <cell r="C2538" t="str">
            <v>R</v>
          </cell>
          <cell r="D2538" t="str">
            <v>I</v>
          </cell>
          <cell r="E2538" t="str">
            <v xml:space="preserve"> </v>
          </cell>
          <cell r="F2538" t="str">
            <v>15BA010</v>
          </cell>
          <cell r="G2538" t="str">
            <v>814</v>
          </cell>
          <cell r="H2538" t="str">
            <v>2315</v>
          </cell>
          <cell r="I2538" t="str">
            <v>23</v>
          </cell>
          <cell r="J2538" t="str">
            <v xml:space="preserve"> </v>
          </cell>
          <cell r="K2538" t="str">
            <v>EXTE</v>
          </cell>
          <cell r="L2538" t="str">
            <v>2016</v>
          </cell>
          <cell r="M2538">
            <v>0</v>
          </cell>
          <cell r="N2538">
            <v>0</v>
          </cell>
          <cell r="O2538">
            <v>4365.55</v>
          </cell>
          <cell r="P2538">
            <v>4365.55</v>
          </cell>
          <cell r="Q2538">
            <v>0</v>
          </cell>
          <cell r="R2538">
            <v>9081.74</v>
          </cell>
          <cell r="S2538">
            <v>0</v>
          </cell>
          <cell r="T2538" t="str">
            <v>2018- -15BA010-814-2315-23- -EXTE</v>
          </cell>
        </row>
        <row r="2539">
          <cell r="A2539" t="str">
            <v>21</v>
          </cell>
          <cell r="B2539" t="str">
            <v>D</v>
          </cell>
          <cell r="C2539" t="str">
            <v>R</v>
          </cell>
          <cell r="D2539" t="str">
            <v>I</v>
          </cell>
          <cell r="E2539" t="str">
            <v xml:space="preserve"> </v>
          </cell>
          <cell r="F2539" t="str">
            <v>15BB001</v>
          </cell>
          <cell r="G2539" t="str">
            <v>814</v>
          </cell>
          <cell r="H2539" t="str">
            <v>2315</v>
          </cell>
          <cell r="I2539" t="str">
            <v>23</v>
          </cell>
          <cell r="J2539" t="str">
            <v xml:space="preserve"> </v>
          </cell>
          <cell r="K2539" t="str">
            <v>EXTE</v>
          </cell>
          <cell r="L2539" t="str">
            <v>2015</v>
          </cell>
          <cell r="M2539">
            <v>687500</v>
          </cell>
          <cell r="N2539">
            <v>0</v>
          </cell>
          <cell r="O2539">
            <v>0</v>
          </cell>
          <cell r="P2539">
            <v>687500</v>
          </cell>
          <cell r="Q2539">
            <v>0</v>
          </cell>
          <cell r="R2539">
            <v>451981.65</v>
          </cell>
          <cell r="S2539">
            <v>0</v>
          </cell>
          <cell r="T2539" t="str">
            <v>2018- -15BB001-814-2315-23- -EXTE</v>
          </cell>
        </row>
        <row r="2540">
          <cell r="A2540" t="str">
            <v>21</v>
          </cell>
          <cell r="B2540" t="str">
            <v>D</v>
          </cell>
          <cell r="C2540" t="str">
            <v>R</v>
          </cell>
          <cell r="D2540" t="str">
            <v>I</v>
          </cell>
          <cell r="E2540" t="str">
            <v xml:space="preserve"> </v>
          </cell>
          <cell r="F2540" t="str">
            <v>15BB001</v>
          </cell>
          <cell r="G2540" t="str">
            <v>814</v>
          </cell>
          <cell r="H2540" t="str">
            <v>2315</v>
          </cell>
          <cell r="I2540" t="str">
            <v>23</v>
          </cell>
          <cell r="J2540" t="str">
            <v xml:space="preserve"> </v>
          </cell>
          <cell r="K2540" t="str">
            <v>EXTE</v>
          </cell>
          <cell r="L2540" t="str">
            <v>2016</v>
          </cell>
          <cell r="M2540">
            <v>0</v>
          </cell>
          <cell r="N2540">
            <v>0</v>
          </cell>
          <cell r="O2540">
            <v>197941.67</v>
          </cell>
          <cell r="P2540">
            <v>197941.67</v>
          </cell>
          <cell r="Q2540">
            <v>0</v>
          </cell>
          <cell r="R2540">
            <v>186401.68</v>
          </cell>
          <cell r="S2540">
            <v>0</v>
          </cell>
          <cell r="T2540" t="str">
            <v>2018- -15BB001-814-2315-23- -EXTE</v>
          </cell>
        </row>
        <row r="2541">
          <cell r="A2541" t="str">
            <v>21</v>
          </cell>
          <cell r="B2541" t="str">
            <v>D</v>
          </cell>
          <cell r="C2541" t="str">
            <v>R</v>
          </cell>
          <cell r="D2541" t="str">
            <v>I</v>
          </cell>
          <cell r="E2541" t="str">
            <v xml:space="preserve"> </v>
          </cell>
          <cell r="F2541" t="str">
            <v>15BB001</v>
          </cell>
          <cell r="G2541" t="str">
            <v>814</v>
          </cell>
          <cell r="H2541" t="str">
            <v>2315</v>
          </cell>
          <cell r="I2541" t="str">
            <v>23</v>
          </cell>
          <cell r="J2541" t="str">
            <v xml:space="preserve"> </v>
          </cell>
          <cell r="K2541" t="str">
            <v>EXTE</v>
          </cell>
          <cell r="L2541" t="str">
            <v>2017</v>
          </cell>
          <cell r="M2541">
            <v>0</v>
          </cell>
          <cell r="N2541">
            <v>0</v>
          </cell>
          <cell r="O2541">
            <v>11539.99</v>
          </cell>
          <cell r="P2541">
            <v>11539.99</v>
          </cell>
          <cell r="Q2541">
            <v>0</v>
          </cell>
          <cell r="R2541">
            <v>4900.22</v>
          </cell>
          <cell r="S2541">
            <v>0</v>
          </cell>
          <cell r="T2541" t="str">
            <v>2018- -15BB001-814-2315-23- -EXTE</v>
          </cell>
        </row>
        <row r="2542">
          <cell r="A2542" t="str">
            <v>21</v>
          </cell>
          <cell r="B2542" t="str">
            <v>D</v>
          </cell>
          <cell r="C2542" t="str">
            <v>R</v>
          </cell>
          <cell r="D2542" t="str">
            <v>I</v>
          </cell>
          <cell r="E2542" t="str">
            <v xml:space="preserve"> </v>
          </cell>
          <cell r="F2542" t="str">
            <v>15BB004</v>
          </cell>
          <cell r="G2542" t="str">
            <v>814</v>
          </cell>
          <cell r="H2542" t="str">
            <v>2315</v>
          </cell>
          <cell r="I2542" t="str">
            <v>23</v>
          </cell>
          <cell r="J2542" t="str">
            <v xml:space="preserve"> </v>
          </cell>
          <cell r="K2542" t="str">
            <v>EXTE</v>
          </cell>
          <cell r="L2542" t="str">
            <v>2015</v>
          </cell>
          <cell r="M2542">
            <v>30000</v>
          </cell>
          <cell r="N2542">
            <v>0</v>
          </cell>
          <cell r="O2542">
            <v>0</v>
          </cell>
          <cell r="P2542">
            <v>30000</v>
          </cell>
          <cell r="Q2542">
            <v>0</v>
          </cell>
          <cell r="R2542">
            <v>0</v>
          </cell>
          <cell r="S2542">
            <v>0</v>
          </cell>
          <cell r="T2542" t="str">
            <v>2018- -15BB004-814-2315-23- -EXTE</v>
          </cell>
        </row>
        <row r="2543">
          <cell r="A2543" t="str">
            <v>21</v>
          </cell>
          <cell r="B2543" t="str">
            <v>D</v>
          </cell>
          <cell r="C2543" t="str">
            <v>R</v>
          </cell>
          <cell r="D2543" t="str">
            <v>I</v>
          </cell>
          <cell r="E2543" t="str">
            <v xml:space="preserve"> </v>
          </cell>
          <cell r="F2543" t="str">
            <v>15BB004</v>
          </cell>
          <cell r="G2543" t="str">
            <v>814</v>
          </cell>
          <cell r="H2543" t="str">
            <v>2315</v>
          </cell>
          <cell r="I2543" t="str">
            <v>23</v>
          </cell>
          <cell r="J2543" t="str">
            <v xml:space="preserve"> </v>
          </cell>
          <cell r="K2543" t="str">
            <v>EXTE</v>
          </cell>
          <cell r="L2543" t="str">
            <v>2016</v>
          </cell>
          <cell r="M2543">
            <v>0</v>
          </cell>
          <cell r="N2543">
            <v>0</v>
          </cell>
          <cell r="O2543">
            <v>4475.75</v>
          </cell>
          <cell r="P2543">
            <v>4475.75</v>
          </cell>
          <cell r="Q2543">
            <v>0</v>
          </cell>
          <cell r="R2543">
            <v>4475.75</v>
          </cell>
          <cell r="S2543">
            <v>0</v>
          </cell>
          <cell r="T2543" t="str">
            <v>2018- -15BB004-814-2315-23- -EXTE</v>
          </cell>
        </row>
        <row r="2544">
          <cell r="A2544" t="str">
            <v>21</v>
          </cell>
          <cell r="B2544" t="str">
            <v>D</v>
          </cell>
          <cell r="C2544" t="str">
            <v>R</v>
          </cell>
          <cell r="D2544" t="str">
            <v>I</v>
          </cell>
          <cell r="E2544" t="str">
            <v xml:space="preserve"> </v>
          </cell>
          <cell r="F2544" t="str">
            <v>15BB005</v>
          </cell>
          <cell r="G2544" t="str">
            <v>411</v>
          </cell>
          <cell r="H2544" t="str">
            <v>2315</v>
          </cell>
          <cell r="I2544" t="str">
            <v>23</v>
          </cell>
          <cell r="J2544" t="str">
            <v xml:space="preserve"> </v>
          </cell>
          <cell r="K2544" t="str">
            <v>EXTE</v>
          </cell>
          <cell r="L2544" t="str">
            <v>2015</v>
          </cell>
          <cell r="M2544">
            <v>0</v>
          </cell>
          <cell r="N2544">
            <v>0</v>
          </cell>
          <cell r="O2544">
            <v>0</v>
          </cell>
          <cell r="P2544">
            <v>0</v>
          </cell>
          <cell r="Q2544">
            <v>0</v>
          </cell>
          <cell r="R2544">
            <v>4764</v>
          </cell>
          <cell r="S2544">
            <v>0</v>
          </cell>
          <cell r="T2544" t="str">
            <v>2018- -15BB005-411-2315-23- -EXTE</v>
          </cell>
        </row>
        <row r="2545">
          <cell r="A2545" t="str">
            <v>21</v>
          </cell>
          <cell r="B2545" t="str">
            <v>D</v>
          </cell>
          <cell r="C2545" t="str">
            <v>R</v>
          </cell>
          <cell r="D2545" t="str">
            <v>I</v>
          </cell>
          <cell r="E2545" t="str">
            <v xml:space="preserve"> </v>
          </cell>
          <cell r="F2545" t="str">
            <v>15BB005</v>
          </cell>
          <cell r="G2545" t="str">
            <v>411</v>
          </cell>
          <cell r="H2545" t="str">
            <v>2315</v>
          </cell>
          <cell r="I2545" t="str">
            <v>23</v>
          </cell>
          <cell r="J2545" t="str">
            <v xml:space="preserve"> </v>
          </cell>
          <cell r="K2545" t="str">
            <v>EXTE</v>
          </cell>
          <cell r="L2545" t="str">
            <v>2016</v>
          </cell>
          <cell r="M2545">
            <v>0</v>
          </cell>
          <cell r="N2545">
            <v>0</v>
          </cell>
          <cell r="O2545">
            <v>10946.88</v>
          </cell>
          <cell r="P2545">
            <v>10946.88</v>
          </cell>
          <cell r="Q2545">
            <v>0</v>
          </cell>
          <cell r="R2545">
            <v>10946.88</v>
          </cell>
          <cell r="S2545">
            <v>0</v>
          </cell>
          <cell r="T2545" t="str">
            <v>2018- -15BB005-411-2315-23- -EXTE</v>
          </cell>
        </row>
        <row r="2546">
          <cell r="A2546" t="str">
            <v>21</v>
          </cell>
          <cell r="B2546" t="str">
            <v>D</v>
          </cell>
          <cell r="C2546" t="str">
            <v>R</v>
          </cell>
          <cell r="D2546" t="str">
            <v>I</v>
          </cell>
          <cell r="E2546" t="str">
            <v xml:space="preserve"> </v>
          </cell>
          <cell r="F2546" t="str">
            <v>15BE001</v>
          </cell>
          <cell r="G2546" t="str">
            <v>823</v>
          </cell>
          <cell r="H2546" t="str">
            <v>2312</v>
          </cell>
          <cell r="I2546" t="str">
            <v>23</v>
          </cell>
          <cell r="J2546" t="str">
            <v xml:space="preserve"> </v>
          </cell>
          <cell r="K2546" t="str">
            <v>EV</v>
          </cell>
          <cell r="L2546" t="str">
            <v>2015</v>
          </cell>
          <cell r="M2546">
            <v>0</v>
          </cell>
          <cell r="N2546">
            <v>0</v>
          </cell>
          <cell r="O2546">
            <v>0</v>
          </cell>
          <cell r="P2546">
            <v>0</v>
          </cell>
          <cell r="Q2546">
            <v>0</v>
          </cell>
          <cell r="R2546">
            <v>2192.85</v>
          </cell>
          <cell r="S2546">
            <v>0</v>
          </cell>
          <cell r="T2546" t="str">
            <v>2018- -15BE001-823-2312-23- -EV</v>
          </cell>
        </row>
        <row r="2547">
          <cell r="A2547" t="str">
            <v>21</v>
          </cell>
          <cell r="B2547" t="str">
            <v>D</v>
          </cell>
          <cell r="C2547" t="str">
            <v>R</v>
          </cell>
          <cell r="D2547" t="str">
            <v>I</v>
          </cell>
          <cell r="E2547" t="str">
            <v xml:space="preserve"> </v>
          </cell>
          <cell r="F2547" t="str">
            <v>15BE001</v>
          </cell>
          <cell r="G2547" t="str">
            <v>823</v>
          </cell>
          <cell r="H2547" t="str">
            <v>2312</v>
          </cell>
          <cell r="I2547" t="str">
            <v>23</v>
          </cell>
          <cell r="J2547" t="str">
            <v xml:space="preserve"> </v>
          </cell>
          <cell r="K2547" t="str">
            <v>EV</v>
          </cell>
          <cell r="L2547" t="str">
            <v>2016</v>
          </cell>
          <cell r="M2547">
            <v>0</v>
          </cell>
          <cell r="N2547">
            <v>0</v>
          </cell>
          <cell r="O2547">
            <v>26192.77</v>
          </cell>
          <cell r="P2547">
            <v>26192.77</v>
          </cell>
          <cell r="Q2547">
            <v>0</v>
          </cell>
          <cell r="R2547">
            <v>24721.93</v>
          </cell>
          <cell r="S2547">
            <v>0</v>
          </cell>
          <cell r="T2547" t="str">
            <v>2018- -15BE001-823-2312-23- -EV</v>
          </cell>
        </row>
        <row r="2548">
          <cell r="A2548" t="str">
            <v>21</v>
          </cell>
          <cell r="B2548" t="str">
            <v>D</v>
          </cell>
          <cell r="C2548" t="str">
            <v>R</v>
          </cell>
          <cell r="D2548" t="str">
            <v>I</v>
          </cell>
          <cell r="E2548" t="str">
            <v xml:space="preserve"> </v>
          </cell>
          <cell r="F2548" t="str">
            <v>15BE001</v>
          </cell>
          <cell r="G2548" t="str">
            <v>823</v>
          </cell>
          <cell r="H2548" t="str">
            <v>2318</v>
          </cell>
          <cell r="I2548" t="str">
            <v>23</v>
          </cell>
          <cell r="J2548" t="str">
            <v xml:space="preserve"> </v>
          </cell>
          <cell r="K2548" t="str">
            <v>EV</v>
          </cell>
          <cell r="L2548" t="str">
            <v>2015</v>
          </cell>
          <cell r="M2548">
            <v>15000</v>
          </cell>
          <cell r="N2548">
            <v>0</v>
          </cell>
          <cell r="O2548">
            <v>0</v>
          </cell>
          <cell r="P2548">
            <v>15000</v>
          </cell>
          <cell r="Q2548">
            <v>0</v>
          </cell>
          <cell r="R2548">
            <v>7938</v>
          </cell>
          <cell r="S2548">
            <v>0</v>
          </cell>
          <cell r="T2548" t="str">
            <v>2018- -15BE001-823-2318-23- -EV</v>
          </cell>
        </row>
        <row r="2549">
          <cell r="A2549" t="str">
            <v>21</v>
          </cell>
          <cell r="B2549" t="str">
            <v>D</v>
          </cell>
          <cell r="C2549" t="str">
            <v>R</v>
          </cell>
          <cell r="D2549" t="str">
            <v>I</v>
          </cell>
          <cell r="E2549" t="str">
            <v xml:space="preserve"> </v>
          </cell>
          <cell r="F2549" t="str">
            <v>15BE001</v>
          </cell>
          <cell r="G2549" t="str">
            <v>823</v>
          </cell>
          <cell r="H2549" t="str">
            <v>2318</v>
          </cell>
          <cell r="I2549" t="str">
            <v>23</v>
          </cell>
          <cell r="J2549" t="str">
            <v xml:space="preserve"> </v>
          </cell>
          <cell r="K2549" t="str">
            <v>EV</v>
          </cell>
          <cell r="L2549" t="str">
            <v>2016</v>
          </cell>
          <cell r="M2549">
            <v>0</v>
          </cell>
          <cell r="N2549">
            <v>0</v>
          </cell>
          <cell r="O2549">
            <v>6896.4</v>
          </cell>
          <cell r="P2549">
            <v>6896.4</v>
          </cell>
          <cell r="Q2549">
            <v>0</v>
          </cell>
          <cell r="R2549">
            <v>10210.35</v>
          </cell>
          <cell r="S2549">
            <v>0</v>
          </cell>
          <cell r="T2549" t="str">
            <v>2018- -15BE001-823-2318-23- -EV</v>
          </cell>
        </row>
        <row r="2550">
          <cell r="A2550" t="str">
            <v>21</v>
          </cell>
          <cell r="B2550" t="str">
            <v>D</v>
          </cell>
          <cell r="C2550" t="str">
            <v>R</v>
          </cell>
          <cell r="D2550" t="str">
            <v>I</v>
          </cell>
          <cell r="E2550" t="str">
            <v xml:space="preserve"> </v>
          </cell>
          <cell r="F2550" t="str">
            <v>15BE003</v>
          </cell>
          <cell r="G2550" t="str">
            <v>823</v>
          </cell>
          <cell r="H2550" t="str">
            <v>2318</v>
          </cell>
          <cell r="I2550" t="str">
            <v>23</v>
          </cell>
          <cell r="J2550" t="str">
            <v xml:space="preserve"> </v>
          </cell>
          <cell r="K2550" t="str">
            <v>EV</v>
          </cell>
          <cell r="L2550" t="str">
            <v>2015</v>
          </cell>
          <cell r="M2550">
            <v>0</v>
          </cell>
          <cell r="N2550">
            <v>0</v>
          </cell>
          <cell r="O2550">
            <v>0</v>
          </cell>
          <cell r="P2550">
            <v>0</v>
          </cell>
          <cell r="Q2550">
            <v>0</v>
          </cell>
          <cell r="R2550">
            <v>943.5</v>
          </cell>
          <cell r="S2550">
            <v>0</v>
          </cell>
          <cell r="T2550" t="str">
            <v>2018- -15BE003-823-2318-23- -EV</v>
          </cell>
        </row>
        <row r="2551">
          <cell r="A2551" t="str">
            <v>21</v>
          </cell>
          <cell r="B2551" t="str">
            <v>D</v>
          </cell>
          <cell r="C2551" t="str">
            <v>R</v>
          </cell>
          <cell r="D2551" t="str">
            <v>I</v>
          </cell>
          <cell r="E2551" t="str">
            <v xml:space="preserve"> </v>
          </cell>
          <cell r="F2551" t="str">
            <v>15BE003</v>
          </cell>
          <cell r="G2551" t="str">
            <v>823</v>
          </cell>
          <cell r="H2551" t="str">
            <v>2318</v>
          </cell>
          <cell r="I2551" t="str">
            <v>23</v>
          </cell>
          <cell r="J2551" t="str">
            <v xml:space="preserve"> </v>
          </cell>
          <cell r="K2551" t="str">
            <v>EXTE</v>
          </cell>
          <cell r="L2551" t="str">
            <v>2015</v>
          </cell>
          <cell r="M2551">
            <v>40000</v>
          </cell>
          <cell r="N2551">
            <v>30000</v>
          </cell>
          <cell r="O2551">
            <v>0</v>
          </cell>
          <cell r="P2551">
            <v>70000</v>
          </cell>
          <cell r="Q2551">
            <v>0</v>
          </cell>
          <cell r="R2551">
            <v>39708.54</v>
          </cell>
          <cell r="S2551">
            <v>0</v>
          </cell>
          <cell r="T2551" t="str">
            <v>2018- -15BE003-823-2318-23- -EXTE</v>
          </cell>
        </row>
        <row r="2552">
          <cell r="A2552" t="str">
            <v>21</v>
          </cell>
          <cell r="B2552" t="str">
            <v>D</v>
          </cell>
          <cell r="C2552" t="str">
            <v>R</v>
          </cell>
          <cell r="D2552" t="str">
            <v>I</v>
          </cell>
          <cell r="E2552" t="str">
            <v xml:space="preserve"> </v>
          </cell>
          <cell r="F2552" t="str">
            <v>15BH001</v>
          </cell>
          <cell r="G2552" t="str">
            <v>821</v>
          </cell>
          <cell r="H2552" t="str">
            <v>2318</v>
          </cell>
          <cell r="I2552" t="str">
            <v>23</v>
          </cell>
          <cell r="J2552" t="str">
            <v xml:space="preserve"> </v>
          </cell>
          <cell r="K2552" t="str">
            <v>EXTE</v>
          </cell>
          <cell r="L2552" t="str">
            <v>2015</v>
          </cell>
          <cell r="M2552">
            <v>40000</v>
          </cell>
          <cell r="N2552">
            <v>0</v>
          </cell>
          <cell r="O2552">
            <v>0</v>
          </cell>
          <cell r="P2552">
            <v>40000</v>
          </cell>
          <cell r="Q2552">
            <v>0</v>
          </cell>
          <cell r="R2552">
            <v>33873.78</v>
          </cell>
          <cell r="S2552">
            <v>0</v>
          </cell>
          <cell r="T2552" t="str">
            <v>2018- -15BH001-821-2318-23- -EXTE</v>
          </cell>
        </row>
        <row r="2553">
          <cell r="A2553" t="str">
            <v>21</v>
          </cell>
          <cell r="B2553" t="str">
            <v>D</v>
          </cell>
          <cell r="C2553" t="str">
            <v>R</v>
          </cell>
          <cell r="D2553" t="str">
            <v>I</v>
          </cell>
          <cell r="E2553" t="str">
            <v xml:space="preserve"> </v>
          </cell>
          <cell r="F2553" t="str">
            <v>15BH001</v>
          </cell>
          <cell r="G2553" t="str">
            <v>821</v>
          </cell>
          <cell r="H2553" t="str">
            <v>2318</v>
          </cell>
          <cell r="I2553" t="str">
            <v>23</v>
          </cell>
          <cell r="J2553" t="str">
            <v xml:space="preserve"> </v>
          </cell>
          <cell r="K2553" t="str">
            <v>EXTE</v>
          </cell>
          <cell r="L2553" t="str">
            <v>2016</v>
          </cell>
          <cell r="M2553">
            <v>0</v>
          </cell>
          <cell r="N2553">
            <v>0</v>
          </cell>
          <cell r="O2553">
            <v>6103.5</v>
          </cell>
          <cell r="P2553">
            <v>6103.5</v>
          </cell>
          <cell r="Q2553">
            <v>0</v>
          </cell>
          <cell r="R2553">
            <v>3951.24</v>
          </cell>
          <cell r="S2553">
            <v>0</v>
          </cell>
          <cell r="T2553" t="str">
            <v>2018- -15BH001-821-2318-23- -EXTE</v>
          </cell>
        </row>
        <row r="2554">
          <cell r="A2554" t="str">
            <v>21</v>
          </cell>
          <cell r="B2554" t="str">
            <v>D</v>
          </cell>
          <cell r="C2554" t="str">
            <v>R</v>
          </cell>
          <cell r="D2554" t="str">
            <v>I</v>
          </cell>
          <cell r="E2554" t="str">
            <v xml:space="preserve"> </v>
          </cell>
          <cell r="F2554" t="str">
            <v>15BH001</v>
          </cell>
          <cell r="G2554" t="str">
            <v>821</v>
          </cell>
          <cell r="H2554" t="str">
            <v>2318</v>
          </cell>
          <cell r="I2554" t="str">
            <v>23</v>
          </cell>
          <cell r="J2554" t="str">
            <v xml:space="preserve"> </v>
          </cell>
          <cell r="K2554" t="str">
            <v>EXTE</v>
          </cell>
          <cell r="L2554" t="str">
            <v>2017</v>
          </cell>
          <cell r="M2554">
            <v>0</v>
          </cell>
          <cell r="N2554">
            <v>0</v>
          </cell>
          <cell r="O2554">
            <v>2152.2600000000002</v>
          </cell>
          <cell r="P2554">
            <v>2152.2600000000002</v>
          </cell>
          <cell r="Q2554">
            <v>0</v>
          </cell>
          <cell r="R2554">
            <v>0</v>
          </cell>
          <cell r="S2554">
            <v>0</v>
          </cell>
          <cell r="T2554" t="str">
            <v>2018- -15BH001-821-2318-23- -EXTE</v>
          </cell>
        </row>
        <row r="2555">
          <cell r="A2555" t="str">
            <v>21</v>
          </cell>
          <cell r="B2555" t="str">
            <v>D</v>
          </cell>
          <cell r="C2555" t="str">
            <v>R</v>
          </cell>
          <cell r="D2555" t="str">
            <v>I</v>
          </cell>
          <cell r="E2555" t="str">
            <v xml:space="preserve"> </v>
          </cell>
          <cell r="F2555" t="str">
            <v>15BH001</v>
          </cell>
          <cell r="G2555" t="str">
            <v>821</v>
          </cell>
          <cell r="H2555" t="str">
            <v>2318</v>
          </cell>
          <cell r="I2555" t="str">
            <v>23</v>
          </cell>
          <cell r="J2555" t="str">
            <v xml:space="preserve"> </v>
          </cell>
          <cell r="K2555" t="str">
            <v>EXTE</v>
          </cell>
          <cell r="L2555" t="str">
            <v>2018</v>
          </cell>
          <cell r="M2555">
            <v>0</v>
          </cell>
          <cell r="N2555">
            <v>0</v>
          </cell>
          <cell r="O2555">
            <v>2152.2600000000002</v>
          </cell>
          <cell r="P2555">
            <v>2152.2600000000002</v>
          </cell>
          <cell r="Q2555">
            <v>0</v>
          </cell>
          <cell r="R2555">
            <v>0</v>
          </cell>
          <cell r="S2555">
            <v>2152.2600000000002</v>
          </cell>
          <cell r="T2555" t="str">
            <v>2018- -15BH001-821-2318-23- -EXTE</v>
          </cell>
        </row>
        <row r="2556">
          <cell r="A2556" t="str">
            <v>21</v>
          </cell>
          <cell r="B2556" t="str">
            <v>D</v>
          </cell>
          <cell r="C2556" t="str">
            <v>R</v>
          </cell>
          <cell r="D2556" t="str">
            <v>I</v>
          </cell>
          <cell r="E2556" t="str">
            <v xml:space="preserve"> </v>
          </cell>
          <cell r="F2556" t="str">
            <v>15EA001</v>
          </cell>
          <cell r="G2556" t="str">
            <v>321</v>
          </cell>
          <cell r="H2556" t="str">
            <v>2316</v>
          </cell>
          <cell r="I2556" t="str">
            <v>23</v>
          </cell>
          <cell r="J2556" t="str">
            <v xml:space="preserve"> </v>
          </cell>
          <cell r="K2556" t="str">
            <v>BIBL</v>
          </cell>
          <cell r="L2556" t="str">
            <v>2015</v>
          </cell>
          <cell r="M2556">
            <v>4500</v>
          </cell>
          <cell r="N2556">
            <v>0</v>
          </cell>
          <cell r="O2556">
            <v>0</v>
          </cell>
          <cell r="P2556">
            <v>4500</v>
          </cell>
          <cell r="Q2556">
            <v>0</v>
          </cell>
          <cell r="R2556">
            <v>3072.43</v>
          </cell>
          <cell r="S2556">
            <v>0</v>
          </cell>
          <cell r="T2556" t="str">
            <v>2018- -15EA001-321-2316-23- -BIBL</v>
          </cell>
        </row>
        <row r="2557">
          <cell r="A2557" t="str">
            <v>21</v>
          </cell>
          <cell r="B2557" t="str">
            <v>D</v>
          </cell>
          <cell r="C2557" t="str">
            <v>R</v>
          </cell>
          <cell r="D2557" t="str">
            <v>I</v>
          </cell>
          <cell r="E2557" t="str">
            <v xml:space="preserve"> </v>
          </cell>
          <cell r="F2557" t="str">
            <v>15EA001</v>
          </cell>
          <cell r="G2557" t="str">
            <v>321</v>
          </cell>
          <cell r="H2557" t="str">
            <v>2316</v>
          </cell>
          <cell r="I2557" t="str">
            <v>23</v>
          </cell>
          <cell r="J2557" t="str">
            <v xml:space="preserve"> </v>
          </cell>
          <cell r="K2557" t="str">
            <v>BIBL</v>
          </cell>
          <cell r="L2557" t="str">
            <v>2016</v>
          </cell>
          <cell r="M2557">
            <v>0</v>
          </cell>
          <cell r="N2557">
            <v>0</v>
          </cell>
          <cell r="O2557">
            <v>912.6</v>
          </cell>
          <cell r="P2557">
            <v>912.6</v>
          </cell>
          <cell r="Q2557">
            <v>0</v>
          </cell>
          <cell r="R2557">
            <v>912.6</v>
          </cell>
          <cell r="S2557">
            <v>0</v>
          </cell>
          <cell r="T2557" t="str">
            <v>2018- -15EA001-321-2316-23- -BIBL</v>
          </cell>
        </row>
        <row r="2558">
          <cell r="A2558" t="str">
            <v>21</v>
          </cell>
          <cell r="B2558" t="str">
            <v>D</v>
          </cell>
          <cell r="C2558" t="str">
            <v>R</v>
          </cell>
          <cell r="D2558" t="str">
            <v>I</v>
          </cell>
          <cell r="E2558" t="str">
            <v xml:space="preserve"> </v>
          </cell>
          <cell r="F2558" t="str">
            <v>15EA004</v>
          </cell>
          <cell r="G2558" t="str">
            <v>321</v>
          </cell>
          <cell r="H2558" t="str">
            <v>2316</v>
          </cell>
          <cell r="I2558" t="str">
            <v>23</v>
          </cell>
          <cell r="J2558" t="str">
            <v xml:space="preserve"> </v>
          </cell>
          <cell r="K2558" t="str">
            <v>BIBL</v>
          </cell>
          <cell r="L2558" t="str">
            <v>2015</v>
          </cell>
          <cell r="M2558">
            <v>10000</v>
          </cell>
          <cell r="N2558">
            <v>0</v>
          </cell>
          <cell r="O2558">
            <v>0</v>
          </cell>
          <cell r="P2558">
            <v>10000</v>
          </cell>
          <cell r="Q2558">
            <v>0</v>
          </cell>
          <cell r="R2558">
            <v>2237.36</v>
          </cell>
          <cell r="S2558">
            <v>0</v>
          </cell>
          <cell r="T2558" t="str">
            <v>2018- -15EA004-321-2316-23- -BIBL</v>
          </cell>
        </row>
        <row r="2559">
          <cell r="A2559" t="str">
            <v>21</v>
          </cell>
          <cell r="B2559" t="str">
            <v>D</v>
          </cell>
          <cell r="C2559" t="str">
            <v>R</v>
          </cell>
          <cell r="D2559" t="str">
            <v>I</v>
          </cell>
          <cell r="E2559" t="str">
            <v xml:space="preserve"> </v>
          </cell>
          <cell r="F2559" t="str">
            <v>15EA004</v>
          </cell>
          <cell r="G2559" t="str">
            <v>321</v>
          </cell>
          <cell r="H2559" t="str">
            <v>2316</v>
          </cell>
          <cell r="I2559" t="str">
            <v>23</v>
          </cell>
          <cell r="J2559" t="str">
            <v xml:space="preserve"> </v>
          </cell>
          <cell r="K2559" t="str">
            <v>BIBL</v>
          </cell>
          <cell r="L2559" t="str">
            <v>2016</v>
          </cell>
          <cell r="M2559">
            <v>0</v>
          </cell>
          <cell r="N2559">
            <v>0</v>
          </cell>
          <cell r="O2559">
            <v>7461.89</v>
          </cell>
          <cell r="P2559">
            <v>7461.89</v>
          </cell>
          <cell r="Q2559">
            <v>0</v>
          </cell>
          <cell r="R2559">
            <v>7461.89</v>
          </cell>
          <cell r="S2559">
            <v>0</v>
          </cell>
          <cell r="T2559" t="str">
            <v>2018- -15EA004-321-2316-23- -BIBL</v>
          </cell>
        </row>
        <row r="2560">
          <cell r="A2560" t="str">
            <v>21</v>
          </cell>
          <cell r="B2560" t="str">
            <v>D</v>
          </cell>
          <cell r="C2560" t="str">
            <v>R</v>
          </cell>
          <cell r="D2560" t="str">
            <v>I</v>
          </cell>
          <cell r="E2560" t="str">
            <v xml:space="preserve"> </v>
          </cell>
          <cell r="F2560" t="str">
            <v>15ED001</v>
          </cell>
          <cell r="G2560" t="str">
            <v>322</v>
          </cell>
          <cell r="H2560" t="str">
            <v>2316</v>
          </cell>
          <cell r="I2560" t="str">
            <v>23</v>
          </cell>
          <cell r="J2560" t="str">
            <v xml:space="preserve"> </v>
          </cell>
          <cell r="K2560" t="str">
            <v>MBA</v>
          </cell>
          <cell r="L2560" t="str">
            <v>2015</v>
          </cell>
          <cell r="M2560">
            <v>33000</v>
          </cell>
          <cell r="N2560">
            <v>0</v>
          </cell>
          <cell r="O2560">
            <v>0</v>
          </cell>
          <cell r="P2560">
            <v>0</v>
          </cell>
          <cell r="Q2560">
            <v>0</v>
          </cell>
          <cell r="R2560">
            <v>0</v>
          </cell>
          <cell r="S2560">
            <v>0</v>
          </cell>
          <cell r="T2560" t="str">
            <v>2018- -15ED001-322-2316-23- -MBA</v>
          </cell>
        </row>
        <row r="2561">
          <cell r="A2561" t="str">
            <v>21</v>
          </cell>
          <cell r="B2561" t="str">
            <v>D</v>
          </cell>
          <cell r="C2561" t="str">
            <v>R</v>
          </cell>
          <cell r="D2561" t="str">
            <v>I</v>
          </cell>
          <cell r="E2561" t="str">
            <v xml:space="preserve"> </v>
          </cell>
          <cell r="F2561" t="str">
            <v>15ED002</v>
          </cell>
          <cell r="G2561" t="str">
            <v>322</v>
          </cell>
          <cell r="H2561" t="str">
            <v>2316</v>
          </cell>
          <cell r="I2561" t="str">
            <v>23</v>
          </cell>
          <cell r="J2561" t="str">
            <v xml:space="preserve"> </v>
          </cell>
          <cell r="K2561" t="str">
            <v>MBA</v>
          </cell>
          <cell r="L2561" t="str">
            <v>2015</v>
          </cell>
          <cell r="M2561">
            <v>28000</v>
          </cell>
          <cell r="N2561">
            <v>-28000</v>
          </cell>
          <cell r="O2561">
            <v>0</v>
          </cell>
          <cell r="P2561">
            <v>0</v>
          </cell>
          <cell r="Q2561">
            <v>0</v>
          </cell>
          <cell r="R2561">
            <v>0</v>
          </cell>
          <cell r="S2561">
            <v>0</v>
          </cell>
          <cell r="T2561" t="str">
            <v>2018- -15ED002-322-2316-23- -MBA</v>
          </cell>
        </row>
        <row r="2562">
          <cell r="A2562" t="str">
            <v>21</v>
          </cell>
          <cell r="B2562" t="str">
            <v>D</v>
          </cell>
          <cell r="C2562" t="str">
            <v>R</v>
          </cell>
          <cell r="D2562" t="str">
            <v>I</v>
          </cell>
          <cell r="E2562" t="str">
            <v xml:space="preserve"> </v>
          </cell>
          <cell r="F2562" t="str">
            <v>15ED004</v>
          </cell>
          <cell r="G2562" t="str">
            <v>322</v>
          </cell>
          <cell r="H2562" t="str">
            <v>2316</v>
          </cell>
          <cell r="I2562" t="str">
            <v>23</v>
          </cell>
          <cell r="J2562" t="str">
            <v xml:space="preserve"> </v>
          </cell>
          <cell r="K2562" t="str">
            <v>MBA</v>
          </cell>
          <cell r="L2562" t="str">
            <v>2015</v>
          </cell>
          <cell r="M2562">
            <v>5000</v>
          </cell>
          <cell r="N2562">
            <v>-5000</v>
          </cell>
          <cell r="O2562">
            <v>0</v>
          </cell>
          <cell r="P2562">
            <v>0</v>
          </cell>
          <cell r="Q2562">
            <v>0</v>
          </cell>
          <cell r="R2562">
            <v>0</v>
          </cell>
          <cell r="S2562">
            <v>0</v>
          </cell>
          <cell r="T2562" t="str">
            <v>2018- -15ED004-322-2316-23- -MBA</v>
          </cell>
        </row>
        <row r="2563">
          <cell r="A2563" t="str">
            <v>21</v>
          </cell>
          <cell r="B2563" t="str">
            <v>D</v>
          </cell>
          <cell r="C2563" t="str">
            <v>R</v>
          </cell>
          <cell r="D2563" t="str">
            <v>I</v>
          </cell>
          <cell r="E2563" t="str">
            <v xml:space="preserve"> </v>
          </cell>
          <cell r="F2563" t="str">
            <v>15EL001</v>
          </cell>
          <cell r="G2563" t="str">
            <v>020</v>
          </cell>
          <cell r="H2563" t="str">
            <v>2316</v>
          </cell>
          <cell r="I2563" t="str">
            <v>23</v>
          </cell>
          <cell r="J2563" t="str">
            <v xml:space="preserve"> </v>
          </cell>
          <cell r="K2563" t="str">
            <v>FORA</v>
          </cell>
          <cell r="L2563" t="str">
            <v>2015</v>
          </cell>
          <cell r="M2563">
            <v>2500</v>
          </cell>
          <cell r="N2563">
            <v>0</v>
          </cell>
          <cell r="O2563">
            <v>0</v>
          </cell>
          <cell r="P2563">
            <v>2500</v>
          </cell>
          <cell r="Q2563">
            <v>0</v>
          </cell>
          <cell r="R2563">
            <v>0</v>
          </cell>
          <cell r="S2563">
            <v>0</v>
          </cell>
          <cell r="T2563" t="str">
            <v>2018- -15EL001-020-2316-23- -FORA</v>
          </cell>
        </row>
        <row r="2564">
          <cell r="A2564" t="str">
            <v>21</v>
          </cell>
          <cell r="B2564" t="str">
            <v>D</v>
          </cell>
          <cell r="C2564" t="str">
            <v>R</v>
          </cell>
          <cell r="D2564" t="str">
            <v>I</v>
          </cell>
          <cell r="E2564" t="str">
            <v xml:space="preserve"> </v>
          </cell>
          <cell r="F2564" t="str">
            <v>15EL001</v>
          </cell>
          <cell r="G2564" t="str">
            <v>020</v>
          </cell>
          <cell r="H2564" t="str">
            <v>2316</v>
          </cell>
          <cell r="I2564" t="str">
            <v>23</v>
          </cell>
          <cell r="J2564" t="str">
            <v xml:space="preserve"> </v>
          </cell>
          <cell r="K2564" t="str">
            <v>FORA</v>
          </cell>
          <cell r="L2564" t="str">
            <v>2016</v>
          </cell>
          <cell r="M2564">
            <v>0</v>
          </cell>
          <cell r="N2564">
            <v>0</v>
          </cell>
          <cell r="O2564">
            <v>1521</v>
          </cell>
          <cell r="P2564">
            <v>1521</v>
          </cell>
          <cell r="Q2564">
            <v>0</v>
          </cell>
          <cell r="R2564">
            <v>1521</v>
          </cell>
          <cell r="S2564">
            <v>0</v>
          </cell>
          <cell r="T2564" t="str">
            <v>2018- -15EL001-020-2316-23- -FORA</v>
          </cell>
        </row>
        <row r="2565">
          <cell r="A2565" t="str">
            <v>21</v>
          </cell>
          <cell r="B2565" t="str">
            <v>D</v>
          </cell>
          <cell r="C2565" t="str">
            <v>R</v>
          </cell>
          <cell r="D2565" t="str">
            <v>I</v>
          </cell>
          <cell r="E2565" t="str">
            <v xml:space="preserve"> </v>
          </cell>
          <cell r="F2565" t="str">
            <v>15FA001</v>
          </cell>
          <cell r="G2565" t="str">
            <v>020</v>
          </cell>
          <cell r="H2565" t="str">
            <v>2315</v>
          </cell>
          <cell r="I2565" t="str">
            <v>23</v>
          </cell>
          <cell r="J2565" t="str">
            <v xml:space="preserve"> </v>
          </cell>
          <cell r="K2565" t="str">
            <v>DSI</v>
          </cell>
          <cell r="L2565" t="str">
            <v>2015</v>
          </cell>
          <cell r="M2565">
            <v>15000</v>
          </cell>
          <cell r="N2565">
            <v>0</v>
          </cell>
          <cell r="O2565">
            <v>0</v>
          </cell>
          <cell r="P2565">
            <v>15000</v>
          </cell>
          <cell r="Q2565">
            <v>0</v>
          </cell>
          <cell r="R2565">
            <v>5147.1000000000004</v>
          </cell>
          <cell r="S2565">
            <v>0</v>
          </cell>
          <cell r="T2565" t="str">
            <v>2018- -15FA001-020-2315-23- -DSI</v>
          </cell>
        </row>
        <row r="2566">
          <cell r="A2566" t="str">
            <v>21</v>
          </cell>
          <cell r="B2566" t="str">
            <v>D</v>
          </cell>
          <cell r="C2566" t="str">
            <v>R</v>
          </cell>
          <cell r="D2566" t="str">
            <v>I</v>
          </cell>
          <cell r="E2566" t="str">
            <v xml:space="preserve"> </v>
          </cell>
          <cell r="F2566" t="str">
            <v>15FA001</v>
          </cell>
          <cell r="G2566" t="str">
            <v>020</v>
          </cell>
          <cell r="H2566" t="str">
            <v>2315</v>
          </cell>
          <cell r="I2566" t="str">
            <v>23</v>
          </cell>
          <cell r="J2566" t="str">
            <v xml:space="preserve"> </v>
          </cell>
          <cell r="K2566" t="str">
            <v>DSI</v>
          </cell>
          <cell r="L2566" t="str">
            <v>2016</v>
          </cell>
          <cell r="M2566">
            <v>0</v>
          </cell>
          <cell r="N2566">
            <v>0</v>
          </cell>
          <cell r="O2566">
            <v>16351.55</v>
          </cell>
          <cell r="P2566">
            <v>16351.55</v>
          </cell>
          <cell r="Q2566">
            <v>0</v>
          </cell>
          <cell r="R2566">
            <v>16351.55</v>
          </cell>
          <cell r="S2566">
            <v>0</v>
          </cell>
          <cell r="T2566" t="str">
            <v>2018- -15FA001-020-2315-23- -DSI</v>
          </cell>
        </row>
        <row r="2567">
          <cell r="A2567" t="str">
            <v>21</v>
          </cell>
          <cell r="B2567" t="str">
            <v>D</v>
          </cell>
          <cell r="C2567" t="str">
            <v>R</v>
          </cell>
          <cell r="D2567" t="str">
            <v>I</v>
          </cell>
          <cell r="E2567" t="str">
            <v xml:space="preserve"> </v>
          </cell>
          <cell r="F2567" t="str">
            <v>15JA001</v>
          </cell>
          <cell r="G2567" t="str">
            <v>822</v>
          </cell>
          <cell r="H2567" t="str">
            <v>2315</v>
          </cell>
          <cell r="I2567" t="str">
            <v>23</v>
          </cell>
          <cell r="J2567" t="str">
            <v xml:space="preserve"> </v>
          </cell>
          <cell r="K2567" t="str">
            <v>BATI</v>
          </cell>
          <cell r="L2567" t="str">
            <v>2015</v>
          </cell>
          <cell r="M2567">
            <v>320000</v>
          </cell>
          <cell r="N2567">
            <v>0</v>
          </cell>
          <cell r="O2567">
            <v>0</v>
          </cell>
          <cell r="P2567">
            <v>320000</v>
          </cell>
          <cell r="Q2567">
            <v>0</v>
          </cell>
          <cell r="R2567">
            <v>0</v>
          </cell>
          <cell r="S2567">
            <v>0</v>
          </cell>
          <cell r="T2567" t="str">
            <v>2018- -15JA001-822-2315-23- -BATI</v>
          </cell>
        </row>
        <row r="2568">
          <cell r="A2568" t="str">
            <v>21</v>
          </cell>
          <cell r="B2568" t="str">
            <v>D</v>
          </cell>
          <cell r="C2568" t="str">
            <v>R</v>
          </cell>
          <cell r="D2568" t="str">
            <v>I</v>
          </cell>
          <cell r="E2568" t="str">
            <v xml:space="preserve"> </v>
          </cell>
          <cell r="F2568" t="str">
            <v>15JA001</v>
          </cell>
          <cell r="G2568" t="str">
            <v>822</v>
          </cell>
          <cell r="H2568" t="str">
            <v>2315</v>
          </cell>
          <cell r="I2568" t="str">
            <v>23</v>
          </cell>
          <cell r="J2568" t="str">
            <v xml:space="preserve"> </v>
          </cell>
          <cell r="K2568" t="str">
            <v>EXTE</v>
          </cell>
          <cell r="L2568" t="str">
            <v>2015</v>
          </cell>
          <cell r="M2568">
            <v>0</v>
          </cell>
          <cell r="N2568">
            <v>0</v>
          </cell>
          <cell r="O2568">
            <v>0</v>
          </cell>
          <cell r="P2568">
            <v>0</v>
          </cell>
          <cell r="Q2568">
            <v>0</v>
          </cell>
          <cell r="R2568">
            <v>337504.24</v>
          </cell>
          <cell r="S2568">
            <v>0</v>
          </cell>
          <cell r="T2568" t="str">
            <v>2018- -15JA001-822-2315-23- -EXTE</v>
          </cell>
        </row>
        <row r="2569">
          <cell r="A2569" t="str">
            <v>21</v>
          </cell>
          <cell r="B2569" t="str">
            <v>D</v>
          </cell>
          <cell r="C2569" t="str">
            <v>R</v>
          </cell>
          <cell r="D2569" t="str">
            <v>I</v>
          </cell>
          <cell r="E2569" t="str">
            <v xml:space="preserve"> </v>
          </cell>
          <cell r="F2569" t="str">
            <v>15JA002</v>
          </cell>
          <cell r="G2569" t="str">
            <v>822</v>
          </cell>
          <cell r="H2569" t="str">
            <v>2315</v>
          </cell>
          <cell r="I2569" t="str">
            <v>23</v>
          </cell>
          <cell r="J2569" t="str">
            <v xml:space="preserve"> </v>
          </cell>
          <cell r="K2569" t="str">
            <v>EXTE</v>
          </cell>
          <cell r="L2569" t="str">
            <v>2015</v>
          </cell>
          <cell r="M2569">
            <v>0</v>
          </cell>
          <cell r="N2569">
            <v>0</v>
          </cell>
          <cell r="O2569">
            <v>0</v>
          </cell>
          <cell r="P2569">
            <v>0</v>
          </cell>
          <cell r="Q2569">
            <v>0</v>
          </cell>
          <cell r="R2569">
            <v>45484.37</v>
          </cell>
          <cell r="S2569">
            <v>0</v>
          </cell>
          <cell r="T2569" t="str">
            <v>2018- -15JA002-822-2315-23- -EXTE</v>
          </cell>
        </row>
        <row r="2570">
          <cell r="A2570" t="str">
            <v>21</v>
          </cell>
          <cell r="B2570" t="str">
            <v>D</v>
          </cell>
          <cell r="C2570" t="str">
            <v>R</v>
          </cell>
          <cell r="D2570" t="str">
            <v>I</v>
          </cell>
          <cell r="E2570" t="str">
            <v xml:space="preserve"> </v>
          </cell>
          <cell r="F2570" t="str">
            <v>15JA002</v>
          </cell>
          <cell r="G2570" t="str">
            <v>822</v>
          </cell>
          <cell r="H2570" t="str">
            <v>2315</v>
          </cell>
          <cell r="I2570" t="str">
            <v>23</v>
          </cell>
          <cell r="J2570" t="str">
            <v xml:space="preserve"> </v>
          </cell>
          <cell r="K2570" t="str">
            <v>EXTE</v>
          </cell>
          <cell r="L2570" t="str">
            <v>2016</v>
          </cell>
          <cell r="M2570">
            <v>2100000</v>
          </cell>
          <cell r="N2570">
            <v>0</v>
          </cell>
          <cell r="O2570">
            <v>561671.66</v>
          </cell>
          <cell r="P2570">
            <v>2661671.66</v>
          </cell>
          <cell r="Q2570">
            <v>0</v>
          </cell>
          <cell r="R2570">
            <v>2526773.17</v>
          </cell>
          <cell r="S2570">
            <v>0</v>
          </cell>
          <cell r="T2570" t="str">
            <v>2018- -15JA002-822-2315-23- -EXTE</v>
          </cell>
        </row>
        <row r="2571">
          <cell r="A2571" t="str">
            <v>21</v>
          </cell>
          <cell r="B2571" t="str">
            <v>D</v>
          </cell>
          <cell r="C2571" t="str">
            <v>R</v>
          </cell>
          <cell r="D2571" t="str">
            <v>I</v>
          </cell>
          <cell r="E2571" t="str">
            <v xml:space="preserve"> </v>
          </cell>
          <cell r="F2571" t="str">
            <v>15JA002</v>
          </cell>
          <cell r="G2571" t="str">
            <v>822</v>
          </cell>
          <cell r="H2571" t="str">
            <v>2315</v>
          </cell>
          <cell r="I2571" t="str">
            <v>23</v>
          </cell>
          <cell r="J2571" t="str">
            <v xml:space="preserve"> </v>
          </cell>
          <cell r="K2571" t="str">
            <v>EXTE</v>
          </cell>
          <cell r="L2571" t="str">
            <v>2017</v>
          </cell>
          <cell r="M2571">
            <v>0</v>
          </cell>
          <cell r="N2571">
            <v>0</v>
          </cell>
          <cell r="O2571">
            <v>29291.47</v>
          </cell>
          <cell r="P2571">
            <v>29291.47</v>
          </cell>
          <cell r="Q2571">
            <v>0</v>
          </cell>
          <cell r="R2571">
            <v>2795.28</v>
          </cell>
          <cell r="S2571">
            <v>0</v>
          </cell>
          <cell r="T2571" t="str">
            <v>2018- -15JA002-822-2315-23- -EXTE</v>
          </cell>
        </row>
        <row r="2572">
          <cell r="A2572" t="str">
            <v>21</v>
          </cell>
          <cell r="B2572" t="str">
            <v>D</v>
          </cell>
          <cell r="C2572" t="str">
            <v>R</v>
          </cell>
          <cell r="D2572" t="str">
            <v>I</v>
          </cell>
          <cell r="E2572" t="str">
            <v xml:space="preserve"> </v>
          </cell>
          <cell r="F2572" t="str">
            <v>15JA002</v>
          </cell>
          <cell r="G2572" t="str">
            <v>822</v>
          </cell>
          <cell r="H2572" t="str">
            <v>2315</v>
          </cell>
          <cell r="I2572" t="str">
            <v>23</v>
          </cell>
          <cell r="J2572" t="str">
            <v xml:space="preserve"> </v>
          </cell>
          <cell r="K2572" t="str">
            <v>EXTE</v>
          </cell>
          <cell r="L2572" t="str">
            <v>2018</v>
          </cell>
          <cell r="M2572">
            <v>0</v>
          </cell>
          <cell r="N2572">
            <v>0</v>
          </cell>
          <cell r="O2572">
            <v>22221.79</v>
          </cell>
          <cell r="P2572">
            <v>22221.79</v>
          </cell>
          <cell r="Q2572">
            <v>0</v>
          </cell>
          <cell r="R2572">
            <v>0</v>
          </cell>
          <cell r="S2572">
            <v>22221.79</v>
          </cell>
          <cell r="T2572" t="str">
            <v>2018- -15JA002-822-2315-23- -EXTE</v>
          </cell>
        </row>
        <row r="2573">
          <cell r="A2573" t="str">
            <v>21</v>
          </cell>
          <cell r="B2573" t="str">
            <v>D</v>
          </cell>
          <cell r="C2573" t="str">
            <v>R</v>
          </cell>
          <cell r="D2573" t="str">
            <v>I</v>
          </cell>
          <cell r="E2573" t="str">
            <v xml:space="preserve"> </v>
          </cell>
          <cell r="F2573" t="str">
            <v>15JB001</v>
          </cell>
          <cell r="G2573" t="str">
            <v>324</v>
          </cell>
          <cell r="H2573" t="str">
            <v>2313</v>
          </cell>
          <cell r="I2573" t="str">
            <v>23</v>
          </cell>
          <cell r="J2573" t="str">
            <v xml:space="preserve"> </v>
          </cell>
          <cell r="K2573" t="str">
            <v>BATI</v>
          </cell>
          <cell r="L2573" t="str">
            <v>2015</v>
          </cell>
          <cell r="M2573">
            <v>120000</v>
          </cell>
          <cell r="N2573">
            <v>-100000</v>
          </cell>
          <cell r="O2573">
            <v>0</v>
          </cell>
          <cell r="P2573">
            <v>20000</v>
          </cell>
          <cell r="Q2573">
            <v>0</v>
          </cell>
          <cell r="R2573">
            <v>0</v>
          </cell>
          <cell r="S2573">
            <v>0</v>
          </cell>
          <cell r="T2573" t="str">
            <v>2018- -15JB001-324-2313-23- -BATI</v>
          </cell>
        </row>
        <row r="2574">
          <cell r="A2574" t="str">
            <v>21</v>
          </cell>
          <cell r="B2574" t="str">
            <v>D</v>
          </cell>
          <cell r="C2574" t="str">
            <v>R</v>
          </cell>
          <cell r="D2574" t="str">
            <v>I</v>
          </cell>
          <cell r="E2574" t="str">
            <v xml:space="preserve"> </v>
          </cell>
          <cell r="F2574" t="str">
            <v>15JB002</v>
          </cell>
          <cell r="G2574" t="str">
            <v>324</v>
          </cell>
          <cell r="H2574" t="str">
            <v>2313</v>
          </cell>
          <cell r="I2574" t="str">
            <v>23</v>
          </cell>
          <cell r="J2574" t="str">
            <v xml:space="preserve"> </v>
          </cell>
          <cell r="K2574" t="str">
            <v>BATI</v>
          </cell>
          <cell r="L2574" t="str">
            <v>2015</v>
          </cell>
          <cell r="M2574">
            <v>80000</v>
          </cell>
          <cell r="N2574">
            <v>0</v>
          </cell>
          <cell r="O2574">
            <v>0</v>
          </cell>
          <cell r="P2574">
            <v>80000</v>
          </cell>
          <cell r="Q2574">
            <v>0</v>
          </cell>
          <cell r="R2574">
            <v>0</v>
          </cell>
          <cell r="S2574">
            <v>0</v>
          </cell>
          <cell r="T2574" t="str">
            <v>2018- -15JB002-324-2313-23- -BATI</v>
          </cell>
        </row>
        <row r="2575">
          <cell r="A2575" t="str">
            <v>21</v>
          </cell>
          <cell r="B2575" t="str">
            <v>D</v>
          </cell>
          <cell r="C2575" t="str">
            <v>R</v>
          </cell>
          <cell r="D2575" t="str">
            <v>I</v>
          </cell>
          <cell r="E2575" t="str">
            <v xml:space="preserve"> </v>
          </cell>
          <cell r="F2575" t="str">
            <v>15JC001</v>
          </cell>
          <cell r="G2575" t="str">
            <v>324</v>
          </cell>
          <cell r="H2575" t="str">
            <v>2313</v>
          </cell>
          <cell r="I2575" t="str">
            <v>23</v>
          </cell>
          <cell r="J2575" t="str">
            <v xml:space="preserve"> </v>
          </cell>
          <cell r="K2575" t="str">
            <v>BATI</v>
          </cell>
          <cell r="L2575" t="str">
            <v>2015</v>
          </cell>
          <cell r="M2575">
            <v>288000</v>
          </cell>
          <cell r="N2575">
            <v>0</v>
          </cell>
          <cell r="O2575">
            <v>0</v>
          </cell>
          <cell r="P2575">
            <v>288000</v>
          </cell>
          <cell r="Q2575">
            <v>0</v>
          </cell>
          <cell r="R2575">
            <v>0</v>
          </cell>
          <cell r="S2575">
            <v>0</v>
          </cell>
          <cell r="T2575" t="str">
            <v>2018- -15JC001-324-2313-23- -BATI</v>
          </cell>
        </row>
        <row r="2576">
          <cell r="A2576" t="str">
            <v>21</v>
          </cell>
          <cell r="B2576" t="str">
            <v>D</v>
          </cell>
          <cell r="C2576" t="str">
            <v>R</v>
          </cell>
          <cell r="D2576" t="str">
            <v>I</v>
          </cell>
          <cell r="E2576" t="str">
            <v xml:space="preserve"> </v>
          </cell>
          <cell r="F2576" t="str">
            <v>15JD001</v>
          </cell>
          <cell r="G2576" t="str">
            <v>324</v>
          </cell>
          <cell r="H2576" t="str">
            <v>2313</v>
          </cell>
          <cell r="I2576" t="str">
            <v>23</v>
          </cell>
          <cell r="J2576" t="str">
            <v xml:space="preserve"> </v>
          </cell>
          <cell r="K2576" t="str">
            <v>BATI</v>
          </cell>
          <cell r="L2576" t="str">
            <v>2015</v>
          </cell>
          <cell r="M2576">
            <v>40000</v>
          </cell>
          <cell r="N2576">
            <v>0</v>
          </cell>
          <cell r="O2576">
            <v>0</v>
          </cell>
          <cell r="P2576">
            <v>40000</v>
          </cell>
          <cell r="Q2576">
            <v>0</v>
          </cell>
          <cell r="R2576">
            <v>0</v>
          </cell>
          <cell r="S2576">
            <v>0</v>
          </cell>
          <cell r="T2576" t="str">
            <v>2018- -15JD001-324-2313-23- -BATI</v>
          </cell>
        </row>
        <row r="2577">
          <cell r="A2577" t="str">
            <v>21</v>
          </cell>
          <cell r="B2577" t="str">
            <v>D</v>
          </cell>
          <cell r="C2577" t="str">
            <v>R</v>
          </cell>
          <cell r="D2577" t="str">
            <v>I</v>
          </cell>
          <cell r="E2577" t="str">
            <v xml:space="preserve"> </v>
          </cell>
          <cell r="F2577" t="str">
            <v>15JD002</v>
          </cell>
          <cell r="G2577" t="str">
            <v>324</v>
          </cell>
          <cell r="H2577" t="str">
            <v>2313</v>
          </cell>
          <cell r="I2577" t="str">
            <v>23</v>
          </cell>
          <cell r="J2577" t="str">
            <v xml:space="preserve"> </v>
          </cell>
          <cell r="K2577" t="str">
            <v>BATI</v>
          </cell>
          <cell r="L2577" t="str">
            <v>2015</v>
          </cell>
          <cell r="M2577">
            <v>4800</v>
          </cell>
          <cell r="N2577">
            <v>0</v>
          </cell>
          <cell r="O2577">
            <v>0</v>
          </cell>
          <cell r="P2577">
            <v>4800</v>
          </cell>
          <cell r="Q2577">
            <v>0</v>
          </cell>
          <cell r="R2577">
            <v>0</v>
          </cell>
          <cell r="S2577">
            <v>0</v>
          </cell>
          <cell r="T2577" t="str">
            <v>2018- -15JD002-324-2313-23- -BATI</v>
          </cell>
        </row>
        <row r="2578">
          <cell r="A2578" t="str">
            <v>21</v>
          </cell>
          <cell r="B2578" t="str">
            <v>D</v>
          </cell>
          <cell r="C2578" t="str">
            <v>R</v>
          </cell>
          <cell r="D2578" t="str">
            <v>I</v>
          </cell>
          <cell r="E2578" t="str">
            <v xml:space="preserve"> </v>
          </cell>
          <cell r="F2578" t="str">
            <v>15JD002</v>
          </cell>
          <cell r="G2578" t="str">
            <v>324</v>
          </cell>
          <cell r="H2578" t="str">
            <v>2313</v>
          </cell>
          <cell r="I2578" t="str">
            <v>23</v>
          </cell>
          <cell r="J2578" t="str">
            <v xml:space="preserve"> </v>
          </cell>
          <cell r="K2578" t="str">
            <v>BATI</v>
          </cell>
          <cell r="L2578" t="str">
            <v>2016</v>
          </cell>
          <cell r="M2578">
            <v>0</v>
          </cell>
          <cell r="N2578">
            <v>0</v>
          </cell>
          <cell r="O2578">
            <v>2709.6</v>
          </cell>
          <cell r="P2578">
            <v>2709.6</v>
          </cell>
          <cell r="Q2578">
            <v>0</v>
          </cell>
          <cell r="R2578">
            <v>0</v>
          </cell>
          <cell r="S2578">
            <v>0</v>
          </cell>
          <cell r="T2578" t="str">
            <v>2018- -15JD002-324-2313-23- -BATI</v>
          </cell>
        </row>
        <row r="2579">
          <cell r="A2579" t="str">
            <v>21</v>
          </cell>
          <cell r="B2579" t="str">
            <v>D</v>
          </cell>
          <cell r="C2579" t="str">
            <v>R</v>
          </cell>
          <cell r="D2579" t="str">
            <v>I</v>
          </cell>
          <cell r="E2579" t="str">
            <v xml:space="preserve"> </v>
          </cell>
          <cell r="F2579" t="str">
            <v>15JD002</v>
          </cell>
          <cell r="G2579" t="str">
            <v>324</v>
          </cell>
          <cell r="H2579" t="str">
            <v>2313</v>
          </cell>
          <cell r="I2579" t="str">
            <v>23</v>
          </cell>
          <cell r="J2579" t="str">
            <v xml:space="preserve"> </v>
          </cell>
          <cell r="K2579" t="str">
            <v>BATI</v>
          </cell>
          <cell r="L2579" t="str">
            <v>2017</v>
          </cell>
          <cell r="M2579">
            <v>0</v>
          </cell>
          <cell r="N2579">
            <v>0</v>
          </cell>
          <cell r="O2579">
            <v>2709.6</v>
          </cell>
          <cell r="P2579">
            <v>2709.6</v>
          </cell>
          <cell r="Q2579">
            <v>0</v>
          </cell>
          <cell r="R2579">
            <v>0</v>
          </cell>
          <cell r="S2579">
            <v>0</v>
          </cell>
          <cell r="T2579" t="str">
            <v>2018- -15JD002-324-2313-23- -BATI</v>
          </cell>
        </row>
        <row r="2580">
          <cell r="A2580" t="str">
            <v>21</v>
          </cell>
          <cell r="B2580" t="str">
            <v>D</v>
          </cell>
          <cell r="C2580" t="str">
            <v>R</v>
          </cell>
          <cell r="D2580" t="str">
            <v>I</v>
          </cell>
          <cell r="E2580" t="str">
            <v xml:space="preserve"> </v>
          </cell>
          <cell r="F2580" t="str">
            <v>15JE001</v>
          </cell>
          <cell r="G2580" t="str">
            <v>313</v>
          </cell>
          <cell r="H2580" t="str">
            <v>2313</v>
          </cell>
          <cell r="I2580" t="str">
            <v>23</v>
          </cell>
          <cell r="J2580" t="str">
            <v xml:space="preserve"> </v>
          </cell>
          <cell r="K2580" t="str">
            <v>BATI</v>
          </cell>
          <cell r="L2580" t="str">
            <v>2015</v>
          </cell>
          <cell r="M2580">
            <v>200000</v>
          </cell>
          <cell r="N2580">
            <v>0</v>
          </cell>
          <cell r="O2580">
            <v>0</v>
          </cell>
          <cell r="P2580">
            <v>200000</v>
          </cell>
          <cell r="Q2580">
            <v>0</v>
          </cell>
          <cell r="R2580">
            <v>70414.350000000006</v>
          </cell>
          <cell r="S2580">
            <v>0</v>
          </cell>
          <cell r="T2580" t="str">
            <v>2018- -15JE001-313-2313-23- -BATI</v>
          </cell>
        </row>
        <row r="2581">
          <cell r="A2581" t="str">
            <v>21</v>
          </cell>
          <cell r="B2581" t="str">
            <v>D</v>
          </cell>
          <cell r="C2581" t="str">
            <v>R</v>
          </cell>
          <cell r="D2581" t="str">
            <v>I</v>
          </cell>
          <cell r="E2581" t="str">
            <v xml:space="preserve"> </v>
          </cell>
          <cell r="F2581" t="str">
            <v>15JE001</v>
          </cell>
          <cell r="G2581" t="str">
            <v>313</v>
          </cell>
          <cell r="H2581" t="str">
            <v>2313</v>
          </cell>
          <cell r="I2581" t="str">
            <v>23</v>
          </cell>
          <cell r="J2581" t="str">
            <v xml:space="preserve"> </v>
          </cell>
          <cell r="K2581" t="str">
            <v>BATI</v>
          </cell>
          <cell r="L2581" t="str">
            <v>2016</v>
          </cell>
          <cell r="M2581">
            <v>0</v>
          </cell>
          <cell r="N2581">
            <v>0</v>
          </cell>
          <cell r="O2581">
            <v>178364.64</v>
          </cell>
          <cell r="P2581">
            <v>178364.64</v>
          </cell>
          <cell r="Q2581">
            <v>0</v>
          </cell>
          <cell r="R2581">
            <v>74791.56</v>
          </cell>
          <cell r="S2581">
            <v>0</v>
          </cell>
          <cell r="T2581" t="str">
            <v>2018- -15JE001-313-2313-23- -BATI</v>
          </cell>
        </row>
        <row r="2582">
          <cell r="A2582" t="str">
            <v>21</v>
          </cell>
          <cell r="B2582" t="str">
            <v>D</v>
          </cell>
          <cell r="C2582" t="str">
            <v>R</v>
          </cell>
          <cell r="D2582" t="str">
            <v>I</v>
          </cell>
          <cell r="E2582" t="str">
            <v xml:space="preserve"> </v>
          </cell>
          <cell r="F2582" t="str">
            <v>15JE001</v>
          </cell>
          <cell r="G2582" t="str">
            <v>313</v>
          </cell>
          <cell r="H2582" t="str">
            <v>2313</v>
          </cell>
          <cell r="I2582" t="str">
            <v>23</v>
          </cell>
          <cell r="J2582" t="str">
            <v xml:space="preserve"> </v>
          </cell>
          <cell r="K2582" t="str">
            <v>BATI</v>
          </cell>
          <cell r="L2582" t="str">
            <v>2017</v>
          </cell>
          <cell r="M2582">
            <v>0</v>
          </cell>
          <cell r="N2582">
            <v>0</v>
          </cell>
          <cell r="O2582">
            <v>116400.56</v>
          </cell>
          <cell r="P2582">
            <v>116400.56</v>
          </cell>
          <cell r="Q2582">
            <v>0</v>
          </cell>
          <cell r="R2582">
            <v>71912.009999999995</v>
          </cell>
          <cell r="S2582">
            <v>0</v>
          </cell>
          <cell r="T2582" t="str">
            <v>2018- -15JE001-313-2313-23- -BATI</v>
          </cell>
        </row>
        <row r="2583">
          <cell r="A2583" t="str">
            <v>21</v>
          </cell>
          <cell r="B2583" t="str">
            <v>D</v>
          </cell>
          <cell r="C2583" t="str">
            <v>R</v>
          </cell>
          <cell r="D2583" t="str">
            <v>I</v>
          </cell>
          <cell r="E2583" t="str">
            <v xml:space="preserve"> </v>
          </cell>
          <cell r="F2583" t="str">
            <v>15JE001</v>
          </cell>
          <cell r="G2583" t="str">
            <v>313</v>
          </cell>
          <cell r="H2583" t="str">
            <v>2313</v>
          </cell>
          <cell r="I2583" t="str">
            <v>23</v>
          </cell>
          <cell r="J2583" t="str">
            <v xml:space="preserve"> </v>
          </cell>
          <cell r="K2583" t="str">
            <v>BATI</v>
          </cell>
          <cell r="L2583" t="str">
            <v>2018</v>
          </cell>
          <cell r="M2583">
            <v>0</v>
          </cell>
          <cell r="N2583">
            <v>0</v>
          </cell>
          <cell r="O2583">
            <v>44488.55</v>
          </cell>
          <cell r="P2583">
            <v>44488.55</v>
          </cell>
          <cell r="Q2583">
            <v>0</v>
          </cell>
          <cell r="R2583">
            <v>1972.8</v>
          </cell>
          <cell r="S2583">
            <v>42767.75</v>
          </cell>
          <cell r="T2583" t="str">
            <v>2018- -15JE001-313-2313-23- -BATI</v>
          </cell>
        </row>
        <row r="2584">
          <cell r="A2584" t="str">
            <v>21</v>
          </cell>
          <cell r="B2584" t="str">
            <v>D</v>
          </cell>
          <cell r="C2584" t="str">
            <v>R</v>
          </cell>
          <cell r="D2584" t="str">
            <v>I</v>
          </cell>
          <cell r="E2584" t="str">
            <v xml:space="preserve"> </v>
          </cell>
          <cell r="F2584" t="str">
            <v>15JF001</v>
          </cell>
          <cell r="G2584" t="str">
            <v>213</v>
          </cell>
          <cell r="H2584" t="str">
            <v>2313</v>
          </cell>
          <cell r="I2584" t="str">
            <v>23</v>
          </cell>
          <cell r="J2584" t="str">
            <v xml:space="preserve"> </v>
          </cell>
          <cell r="K2584" t="str">
            <v>BATI</v>
          </cell>
          <cell r="L2584" t="str">
            <v>2015</v>
          </cell>
          <cell r="M2584">
            <v>136000</v>
          </cell>
          <cell r="N2584">
            <v>0</v>
          </cell>
          <cell r="O2584">
            <v>0</v>
          </cell>
          <cell r="P2584">
            <v>136000</v>
          </cell>
          <cell r="Q2584">
            <v>0</v>
          </cell>
          <cell r="R2584">
            <v>130909.43</v>
          </cell>
          <cell r="S2584">
            <v>0</v>
          </cell>
          <cell r="T2584" t="str">
            <v>2018- -15JF001-213-2313-23- -BATI</v>
          </cell>
        </row>
        <row r="2585">
          <cell r="A2585" t="str">
            <v>21</v>
          </cell>
          <cell r="B2585" t="str">
            <v>D</v>
          </cell>
          <cell r="C2585" t="str">
            <v>R</v>
          </cell>
          <cell r="D2585" t="str">
            <v>I</v>
          </cell>
          <cell r="E2585" t="str">
            <v xml:space="preserve"> </v>
          </cell>
          <cell r="F2585" t="str">
            <v>15JF001</v>
          </cell>
          <cell r="G2585" t="str">
            <v>213</v>
          </cell>
          <cell r="H2585" t="str">
            <v>2313</v>
          </cell>
          <cell r="I2585" t="str">
            <v>23</v>
          </cell>
          <cell r="J2585" t="str">
            <v xml:space="preserve"> </v>
          </cell>
          <cell r="K2585" t="str">
            <v>BATI</v>
          </cell>
          <cell r="L2585" t="str">
            <v>2016</v>
          </cell>
          <cell r="M2585">
            <v>0</v>
          </cell>
          <cell r="N2585">
            <v>0</v>
          </cell>
          <cell r="O2585">
            <v>3811</v>
          </cell>
          <cell r="P2585">
            <v>3811</v>
          </cell>
          <cell r="Q2585">
            <v>0</v>
          </cell>
          <cell r="R2585">
            <v>4641.6000000000004</v>
          </cell>
          <cell r="S2585">
            <v>0</v>
          </cell>
          <cell r="T2585" t="str">
            <v>2018- -15JF001-213-2313-23- -BATI</v>
          </cell>
        </row>
        <row r="2586">
          <cell r="A2586" t="str">
            <v>21</v>
          </cell>
          <cell r="B2586" t="str">
            <v>D</v>
          </cell>
          <cell r="C2586" t="str">
            <v>R</v>
          </cell>
          <cell r="D2586" t="str">
            <v>I</v>
          </cell>
          <cell r="E2586" t="str">
            <v xml:space="preserve"> </v>
          </cell>
          <cell r="F2586" t="str">
            <v>15JG001</v>
          </cell>
          <cell r="G2586" t="str">
            <v>324</v>
          </cell>
          <cell r="H2586" t="str">
            <v>2313</v>
          </cell>
          <cell r="I2586" t="str">
            <v>23</v>
          </cell>
          <cell r="J2586" t="str">
            <v xml:space="preserve"> </v>
          </cell>
          <cell r="K2586" t="str">
            <v>BATI</v>
          </cell>
          <cell r="L2586" t="str">
            <v>2015</v>
          </cell>
          <cell r="M2586">
            <v>64000</v>
          </cell>
          <cell r="N2586">
            <v>0</v>
          </cell>
          <cell r="O2586">
            <v>0</v>
          </cell>
          <cell r="P2586">
            <v>64000</v>
          </cell>
          <cell r="Q2586">
            <v>0</v>
          </cell>
          <cell r="R2586">
            <v>0</v>
          </cell>
          <cell r="S2586">
            <v>0</v>
          </cell>
          <cell r="T2586" t="str">
            <v>2018- -15JG001-324-2313-23- -BATI</v>
          </cell>
        </row>
        <row r="2587">
          <cell r="A2587" t="str">
            <v>21</v>
          </cell>
          <cell r="B2587" t="str">
            <v>D</v>
          </cell>
          <cell r="C2587" t="str">
            <v>R</v>
          </cell>
          <cell r="D2587" t="str">
            <v>I</v>
          </cell>
          <cell r="E2587" t="str">
            <v xml:space="preserve"> </v>
          </cell>
          <cell r="F2587" t="str">
            <v>15JG002</v>
          </cell>
          <cell r="G2587" t="str">
            <v>324</v>
          </cell>
          <cell r="H2587" t="str">
            <v>2313</v>
          </cell>
          <cell r="I2587" t="str">
            <v>23</v>
          </cell>
          <cell r="J2587" t="str">
            <v xml:space="preserve"> </v>
          </cell>
          <cell r="K2587" t="str">
            <v>BATI</v>
          </cell>
          <cell r="L2587" t="str">
            <v>2015</v>
          </cell>
          <cell r="M2587">
            <v>32000</v>
          </cell>
          <cell r="N2587">
            <v>0</v>
          </cell>
          <cell r="O2587">
            <v>0</v>
          </cell>
          <cell r="P2587">
            <v>32000</v>
          </cell>
          <cell r="Q2587">
            <v>0</v>
          </cell>
          <cell r="R2587">
            <v>0</v>
          </cell>
          <cell r="S2587">
            <v>0</v>
          </cell>
          <cell r="T2587" t="str">
            <v>2018- -15JG002-324-2313-23- -BATI</v>
          </cell>
        </row>
        <row r="2588">
          <cell r="A2588" t="str">
            <v>21</v>
          </cell>
          <cell r="B2588" t="str">
            <v>D</v>
          </cell>
          <cell r="C2588" t="str">
            <v>R</v>
          </cell>
          <cell r="D2588" t="str">
            <v>I</v>
          </cell>
          <cell r="E2588" t="str">
            <v xml:space="preserve"> </v>
          </cell>
          <cell r="F2588" t="str">
            <v>15JG003</v>
          </cell>
          <cell r="G2588" t="str">
            <v>324</v>
          </cell>
          <cell r="H2588" t="str">
            <v>2318</v>
          </cell>
          <cell r="I2588" t="str">
            <v>23</v>
          </cell>
          <cell r="J2588" t="str">
            <v xml:space="preserve"> </v>
          </cell>
          <cell r="K2588" t="str">
            <v>BATI</v>
          </cell>
          <cell r="L2588" t="str">
            <v>2015</v>
          </cell>
          <cell r="M2588">
            <v>16000</v>
          </cell>
          <cell r="N2588">
            <v>0</v>
          </cell>
          <cell r="O2588">
            <v>0</v>
          </cell>
          <cell r="P2588">
            <v>16000</v>
          </cell>
          <cell r="Q2588">
            <v>0</v>
          </cell>
          <cell r="R2588">
            <v>0</v>
          </cell>
          <cell r="S2588">
            <v>0</v>
          </cell>
          <cell r="T2588" t="str">
            <v>2018- -15JG003-324-2318-23- -BATI</v>
          </cell>
        </row>
        <row r="2589">
          <cell r="A2589" t="str">
            <v>21</v>
          </cell>
          <cell r="B2589" t="str">
            <v>D</v>
          </cell>
          <cell r="C2589" t="str">
            <v>R</v>
          </cell>
          <cell r="D2589" t="str">
            <v>I</v>
          </cell>
          <cell r="E2589" t="str">
            <v xml:space="preserve"> </v>
          </cell>
          <cell r="F2589" t="str">
            <v>15JH003</v>
          </cell>
          <cell r="G2589" t="str">
            <v>324</v>
          </cell>
          <cell r="H2589" t="str">
            <v>2313</v>
          </cell>
          <cell r="I2589" t="str">
            <v>23</v>
          </cell>
          <cell r="J2589" t="str">
            <v xml:space="preserve"> </v>
          </cell>
          <cell r="K2589" t="str">
            <v>BATI</v>
          </cell>
          <cell r="L2589" t="str">
            <v>2016</v>
          </cell>
          <cell r="M2589">
            <v>0</v>
          </cell>
          <cell r="N2589">
            <v>0</v>
          </cell>
          <cell r="O2589">
            <v>42604.12</v>
          </cell>
          <cell r="P2589">
            <v>42604.12</v>
          </cell>
          <cell r="Q2589">
            <v>0</v>
          </cell>
          <cell r="R2589">
            <v>57962.52</v>
          </cell>
          <cell r="S2589">
            <v>0</v>
          </cell>
          <cell r="T2589" t="str">
            <v>2018- -15JH003-324-2313-23- -BATI</v>
          </cell>
        </row>
        <row r="2590">
          <cell r="A2590" t="str">
            <v>21</v>
          </cell>
          <cell r="B2590" t="str">
            <v>D</v>
          </cell>
          <cell r="C2590" t="str">
            <v>R</v>
          </cell>
          <cell r="D2590" t="str">
            <v>I</v>
          </cell>
          <cell r="E2590" t="str">
            <v xml:space="preserve"> </v>
          </cell>
          <cell r="F2590" t="str">
            <v>15JH003</v>
          </cell>
          <cell r="G2590" t="str">
            <v>324</v>
          </cell>
          <cell r="H2590" t="str">
            <v>2313</v>
          </cell>
          <cell r="I2590" t="str">
            <v>23</v>
          </cell>
          <cell r="J2590" t="str">
            <v xml:space="preserve"> </v>
          </cell>
          <cell r="K2590" t="str">
            <v>BATI</v>
          </cell>
          <cell r="L2590" t="str">
            <v>2017</v>
          </cell>
          <cell r="M2590">
            <v>0</v>
          </cell>
          <cell r="N2590">
            <v>0</v>
          </cell>
          <cell r="O2590">
            <v>1152</v>
          </cell>
          <cell r="P2590">
            <v>1152</v>
          </cell>
          <cell r="Q2590">
            <v>0</v>
          </cell>
          <cell r="R2590">
            <v>1152</v>
          </cell>
          <cell r="S2590">
            <v>0</v>
          </cell>
          <cell r="T2590" t="str">
            <v>2018- -15JH003-324-2313-23- -BATI</v>
          </cell>
        </row>
        <row r="2591">
          <cell r="A2591" t="str">
            <v>21</v>
          </cell>
          <cell r="B2591" t="str">
            <v>D</v>
          </cell>
          <cell r="C2591" t="str">
            <v>R</v>
          </cell>
          <cell r="D2591" t="str">
            <v>I</v>
          </cell>
          <cell r="E2591" t="str">
            <v xml:space="preserve"> </v>
          </cell>
          <cell r="F2591" t="str">
            <v>15JI001</v>
          </cell>
          <cell r="G2591" t="str">
            <v>412</v>
          </cell>
          <cell r="H2591" t="str">
            <v>2318</v>
          </cell>
          <cell r="I2591" t="str">
            <v>23</v>
          </cell>
          <cell r="J2591" t="str">
            <v xml:space="preserve"> </v>
          </cell>
          <cell r="K2591" t="str">
            <v>BATI</v>
          </cell>
          <cell r="L2591" t="str">
            <v>2015</v>
          </cell>
          <cell r="M2591">
            <v>400000</v>
          </cell>
          <cell r="N2591">
            <v>125000</v>
          </cell>
          <cell r="O2591">
            <v>0</v>
          </cell>
          <cell r="P2591">
            <v>525000</v>
          </cell>
          <cell r="Q2591">
            <v>0</v>
          </cell>
          <cell r="R2591">
            <v>648</v>
          </cell>
          <cell r="S2591">
            <v>0</v>
          </cell>
          <cell r="T2591" t="str">
            <v>2018- -15JI001-412-2318-23- -BATI</v>
          </cell>
        </row>
        <row r="2592">
          <cell r="A2592" t="str">
            <v>21</v>
          </cell>
          <cell r="B2592" t="str">
            <v>D</v>
          </cell>
          <cell r="C2592" t="str">
            <v>R</v>
          </cell>
          <cell r="D2592" t="str">
            <v>I</v>
          </cell>
          <cell r="E2592" t="str">
            <v xml:space="preserve"> </v>
          </cell>
          <cell r="F2592" t="str">
            <v>15JI001</v>
          </cell>
          <cell r="G2592" t="str">
            <v>412</v>
          </cell>
          <cell r="H2592" t="str">
            <v>2318</v>
          </cell>
          <cell r="I2592" t="str">
            <v>23</v>
          </cell>
          <cell r="J2592" t="str">
            <v xml:space="preserve"> </v>
          </cell>
          <cell r="K2592" t="str">
            <v>BATI</v>
          </cell>
          <cell r="L2592" t="str">
            <v>2016</v>
          </cell>
          <cell r="M2592">
            <v>0</v>
          </cell>
          <cell r="N2592">
            <v>0</v>
          </cell>
          <cell r="O2592">
            <v>751352</v>
          </cell>
          <cell r="P2592">
            <v>751352</v>
          </cell>
          <cell r="Q2592">
            <v>0</v>
          </cell>
          <cell r="R2592">
            <v>798991.27</v>
          </cell>
          <cell r="S2592">
            <v>0</v>
          </cell>
          <cell r="T2592" t="str">
            <v>2018- -15JI001-412-2318-23- -BATI</v>
          </cell>
        </row>
        <row r="2593">
          <cell r="A2593" t="str">
            <v>21</v>
          </cell>
          <cell r="B2593" t="str">
            <v>D</v>
          </cell>
          <cell r="C2593" t="str">
            <v>R</v>
          </cell>
          <cell r="D2593" t="str">
            <v>I</v>
          </cell>
          <cell r="E2593" t="str">
            <v xml:space="preserve"> </v>
          </cell>
          <cell r="F2593" t="str">
            <v>15JI001</v>
          </cell>
          <cell r="G2593" t="str">
            <v>412</v>
          </cell>
          <cell r="H2593" t="str">
            <v>2318</v>
          </cell>
          <cell r="I2593" t="str">
            <v>23</v>
          </cell>
          <cell r="J2593" t="str">
            <v xml:space="preserve"> </v>
          </cell>
          <cell r="K2593" t="str">
            <v>BATI</v>
          </cell>
          <cell r="L2593" t="str">
            <v>2017</v>
          </cell>
          <cell r="M2593">
            <v>0</v>
          </cell>
          <cell r="N2593">
            <v>0</v>
          </cell>
          <cell r="O2593">
            <v>29827.69</v>
          </cell>
          <cell r="P2593">
            <v>29827.69</v>
          </cell>
          <cell r="Q2593">
            <v>0</v>
          </cell>
          <cell r="R2593">
            <v>29167.87</v>
          </cell>
          <cell r="S2593">
            <v>0</v>
          </cell>
          <cell r="T2593" t="str">
            <v>2018- -15JI001-412-2318-23- -BATI</v>
          </cell>
        </row>
        <row r="2594">
          <cell r="A2594" t="str">
            <v>21</v>
          </cell>
          <cell r="B2594" t="str">
            <v>D</v>
          </cell>
          <cell r="C2594" t="str">
            <v>R</v>
          </cell>
          <cell r="D2594" t="str">
            <v>I</v>
          </cell>
          <cell r="E2594" t="str">
            <v xml:space="preserve"> </v>
          </cell>
          <cell r="F2594" t="str">
            <v>15JI001</v>
          </cell>
          <cell r="G2594" t="str">
            <v>412</v>
          </cell>
          <cell r="H2594" t="str">
            <v>2318</v>
          </cell>
          <cell r="I2594" t="str">
            <v>23</v>
          </cell>
          <cell r="J2594" t="str">
            <v xml:space="preserve"> </v>
          </cell>
          <cell r="K2594" t="str">
            <v>BATI</v>
          </cell>
          <cell r="L2594" t="str">
            <v>2018</v>
          </cell>
          <cell r="M2594">
            <v>0</v>
          </cell>
          <cell r="N2594">
            <v>0</v>
          </cell>
          <cell r="O2594">
            <v>659.82</v>
          </cell>
          <cell r="P2594">
            <v>659.82</v>
          </cell>
          <cell r="Q2594">
            <v>0</v>
          </cell>
          <cell r="R2594">
            <v>0</v>
          </cell>
          <cell r="S2594">
            <v>659.82</v>
          </cell>
          <cell r="T2594" t="str">
            <v>2018- -15JI001-412-2318-23- -BATI</v>
          </cell>
        </row>
        <row r="2595">
          <cell r="A2595" t="str">
            <v>21</v>
          </cell>
          <cell r="B2595" t="str">
            <v>D</v>
          </cell>
          <cell r="C2595" t="str">
            <v>R</v>
          </cell>
          <cell r="D2595" t="str">
            <v>I</v>
          </cell>
          <cell r="E2595" t="str">
            <v xml:space="preserve"> </v>
          </cell>
          <cell r="F2595" t="str">
            <v>15JI002</v>
          </cell>
          <cell r="G2595" t="str">
            <v>414</v>
          </cell>
          <cell r="H2595" t="str">
            <v>2318</v>
          </cell>
          <cell r="I2595" t="str">
            <v>23</v>
          </cell>
          <cell r="J2595" t="str">
            <v xml:space="preserve"> </v>
          </cell>
          <cell r="K2595" t="str">
            <v>EXTE</v>
          </cell>
          <cell r="L2595" t="str">
            <v>2015</v>
          </cell>
          <cell r="M2595">
            <v>108000</v>
          </cell>
          <cell r="N2595">
            <v>0</v>
          </cell>
          <cell r="O2595">
            <v>0</v>
          </cell>
          <cell r="P2595">
            <v>108000</v>
          </cell>
          <cell r="Q2595">
            <v>0</v>
          </cell>
          <cell r="R2595">
            <v>90791.52</v>
          </cell>
          <cell r="S2595">
            <v>0</v>
          </cell>
          <cell r="T2595" t="str">
            <v>2018- -15JI002-414-2318-23- -EXTE</v>
          </cell>
        </row>
        <row r="2596">
          <cell r="A2596" t="str">
            <v>21</v>
          </cell>
          <cell r="B2596" t="str">
            <v>D</v>
          </cell>
          <cell r="C2596" t="str">
            <v>R</v>
          </cell>
          <cell r="D2596" t="str">
            <v>I</v>
          </cell>
          <cell r="E2596" t="str">
            <v xml:space="preserve"> </v>
          </cell>
          <cell r="F2596" t="str">
            <v>15JI003</v>
          </cell>
          <cell r="G2596" t="str">
            <v>412</v>
          </cell>
          <cell r="H2596" t="str">
            <v>2313</v>
          </cell>
          <cell r="I2596" t="str">
            <v>23</v>
          </cell>
          <cell r="J2596" t="str">
            <v xml:space="preserve"> </v>
          </cell>
          <cell r="K2596" t="str">
            <v>BATI</v>
          </cell>
          <cell r="L2596" t="str">
            <v>2015</v>
          </cell>
          <cell r="M2596">
            <v>160000</v>
          </cell>
          <cell r="N2596">
            <v>-160000</v>
          </cell>
          <cell r="O2596">
            <v>0</v>
          </cell>
          <cell r="P2596">
            <v>0</v>
          </cell>
          <cell r="Q2596">
            <v>0</v>
          </cell>
          <cell r="R2596">
            <v>0</v>
          </cell>
          <cell r="S2596">
            <v>0</v>
          </cell>
          <cell r="T2596" t="str">
            <v>2018- -15JI003-412-2313-23- -BATI</v>
          </cell>
        </row>
        <row r="2597">
          <cell r="A2597" t="str">
            <v>21</v>
          </cell>
          <cell r="B2597" t="str">
            <v>D</v>
          </cell>
          <cell r="C2597" t="str">
            <v>R</v>
          </cell>
          <cell r="D2597" t="str">
            <v>I</v>
          </cell>
          <cell r="E2597" t="str">
            <v xml:space="preserve"> </v>
          </cell>
          <cell r="F2597" t="str">
            <v>15JI004</v>
          </cell>
          <cell r="G2597" t="str">
            <v>412</v>
          </cell>
          <cell r="H2597" t="str">
            <v>2313</v>
          </cell>
          <cell r="I2597" t="str">
            <v>23</v>
          </cell>
          <cell r="J2597" t="str">
            <v xml:space="preserve"> </v>
          </cell>
          <cell r="K2597" t="str">
            <v>BATI</v>
          </cell>
          <cell r="L2597" t="str">
            <v>2015</v>
          </cell>
          <cell r="M2597">
            <v>68000</v>
          </cell>
          <cell r="N2597">
            <v>0</v>
          </cell>
          <cell r="O2597">
            <v>0</v>
          </cell>
          <cell r="P2597">
            <v>68000</v>
          </cell>
          <cell r="Q2597">
            <v>0</v>
          </cell>
          <cell r="R2597">
            <v>71889.3</v>
          </cell>
          <cell r="S2597">
            <v>0</v>
          </cell>
          <cell r="T2597" t="str">
            <v>2018- -15JI004-412-2313-23- -BATI</v>
          </cell>
        </row>
        <row r="2598">
          <cell r="A2598" t="str">
            <v>21</v>
          </cell>
          <cell r="B2598" t="str">
            <v>D</v>
          </cell>
          <cell r="C2598" t="str">
            <v>R</v>
          </cell>
          <cell r="D2598" t="str">
            <v>I</v>
          </cell>
          <cell r="E2598" t="str">
            <v xml:space="preserve"> </v>
          </cell>
          <cell r="F2598" t="str">
            <v>15JI004</v>
          </cell>
          <cell r="G2598" t="str">
            <v>412</v>
          </cell>
          <cell r="H2598" t="str">
            <v>2313</v>
          </cell>
          <cell r="I2598" t="str">
            <v>23</v>
          </cell>
          <cell r="J2598" t="str">
            <v xml:space="preserve"> </v>
          </cell>
          <cell r="K2598" t="str">
            <v>BATI</v>
          </cell>
          <cell r="L2598" t="str">
            <v>2016</v>
          </cell>
          <cell r="M2598">
            <v>0</v>
          </cell>
          <cell r="N2598">
            <v>0</v>
          </cell>
          <cell r="O2598">
            <v>5616</v>
          </cell>
          <cell r="P2598">
            <v>5616</v>
          </cell>
          <cell r="Q2598">
            <v>0</v>
          </cell>
          <cell r="R2598">
            <v>6048</v>
          </cell>
          <cell r="S2598">
            <v>0</v>
          </cell>
          <cell r="T2598" t="str">
            <v>2018- -15JI004-412-2313-23- -BATI</v>
          </cell>
        </row>
        <row r="2599">
          <cell r="A2599" t="str">
            <v>21</v>
          </cell>
          <cell r="B2599" t="str">
            <v>D</v>
          </cell>
          <cell r="C2599" t="str">
            <v>R</v>
          </cell>
          <cell r="D2599" t="str">
            <v>I</v>
          </cell>
          <cell r="E2599" t="str">
            <v xml:space="preserve"> </v>
          </cell>
          <cell r="F2599" t="str">
            <v>15JI005</v>
          </cell>
          <cell r="G2599" t="str">
            <v>422</v>
          </cell>
          <cell r="H2599" t="str">
            <v>2313</v>
          </cell>
          <cell r="I2599" t="str">
            <v>23</v>
          </cell>
          <cell r="J2599" t="str">
            <v xml:space="preserve"> </v>
          </cell>
          <cell r="K2599" t="str">
            <v>BATI</v>
          </cell>
          <cell r="L2599" t="str">
            <v>2015</v>
          </cell>
          <cell r="M2599">
            <v>120000</v>
          </cell>
          <cell r="N2599">
            <v>0</v>
          </cell>
          <cell r="O2599">
            <v>0</v>
          </cell>
          <cell r="P2599">
            <v>120000</v>
          </cell>
          <cell r="Q2599">
            <v>0</v>
          </cell>
          <cell r="R2599">
            <v>87772.160000000003</v>
          </cell>
          <cell r="S2599">
            <v>0</v>
          </cell>
          <cell r="T2599" t="str">
            <v>2018- -15JI005-422-2313-23- -BATI</v>
          </cell>
        </row>
        <row r="2600">
          <cell r="A2600" t="str">
            <v>21</v>
          </cell>
          <cell r="B2600" t="str">
            <v>D</v>
          </cell>
          <cell r="C2600" t="str">
            <v>R</v>
          </cell>
          <cell r="D2600" t="str">
            <v>I</v>
          </cell>
          <cell r="E2600" t="str">
            <v xml:space="preserve"> </v>
          </cell>
          <cell r="F2600" t="str">
            <v>15JI005</v>
          </cell>
          <cell r="G2600" t="str">
            <v>422</v>
          </cell>
          <cell r="H2600" t="str">
            <v>2313</v>
          </cell>
          <cell r="I2600" t="str">
            <v>23</v>
          </cell>
          <cell r="J2600" t="str">
            <v xml:space="preserve"> </v>
          </cell>
          <cell r="K2600" t="str">
            <v>BATI</v>
          </cell>
          <cell r="L2600" t="str">
            <v>2016</v>
          </cell>
          <cell r="M2600">
            <v>100000</v>
          </cell>
          <cell r="N2600">
            <v>0</v>
          </cell>
          <cell r="O2600">
            <v>0</v>
          </cell>
          <cell r="P2600">
            <v>100000</v>
          </cell>
          <cell r="Q2600">
            <v>0</v>
          </cell>
          <cell r="R2600">
            <v>91508.47</v>
          </cell>
          <cell r="S2600">
            <v>0</v>
          </cell>
          <cell r="T2600" t="str">
            <v>2018- -15JI005-422-2313-23- -BATI</v>
          </cell>
        </row>
        <row r="2601">
          <cell r="A2601" t="str">
            <v>21</v>
          </cell>
          <cell r="B2601" t="str">
            <v>D</v>
          </cell>
          <cell r="C2601" t="str">
            <v>R</v>
          </cell>
          <cell r="D2601" t="str">
            <v>I</v>
          </cell>
          <cell r="E2601" t="str">
            <v xml:space="preserve"> </v>
          </cell>
          <cell r="F2601" t="str">
            <v>15JJ003</v>
          </cell>
          <cell r="G2601" t="str">
            <v>324</v>
          </cell>
          <cell r="H2601" t="str">
            <v>2313</v>
          </cell>
          <cell r="I2601" t="str">
            <v>23</v>
          </cell>
          <cell r="J2601" t="str">
            <v xml:space="preserve"> </v>
          </cell>
          <cell r="K2601" t="str">
            <v>EXTE</v>
          </cell>
          <cell r="L2601" t="str">
            <v>2015</v>
          </cell>
          <cell r="M2601">
            <v>50000</v>
          </cell>
          <cell r="N2601">
            <v>0</v>
          </cell>
          <cell r="O2601">
            <v>0</v>
          </cell>
          <cell r="P2601">
            <v>50000</v>
          </cell>
          <cell r="Q2601">
            <v>0</v>
          </cell>
          <cell r="R2601">
            <v>48533.56</v>
          </cell>
          <cell r="S2601">
            <v>0</v>
          </cell>
          <cell r="T2601" t="str">
            <v>2018- -15JJ003-324-2313-23- -EXTE</v>
          </cell>
        </row>
        <row r="2602">
          <cell r="A2602" t="str">
            <v>21</v>
          </cell>
          <cell r="B2602" t="str">
            <v>D</v>
          </cell>
          <cell r="C2602" t="str">
            <v>R</v>
          </cell>
          <cell r="D2602" t="str">
            <v>I</v>
          </cell>
          <cell r="E2602" t="str">
            <v xml:space="preserve"> </v>
          </cell>
          <cell r="F2602" t="str">
            <v>15JK001</v>
          </cell>
          <cell r="G2602" t="str">
            <v>824</v>
          </cell>
          <cell r="H2602" t="str">
            <v>2318</v>
          </cell>
          <cell r="I2602" t="str">
            <v>23</v>
          </cell>
          <cell r="J2602" t="str">
            <v xml:space="preserve"> </v>
          </cell>
          <cell r="K2602" t="str">
            <v>EXTE</v>
          </cell>
          <cell r="L2602" t="str">
            <v>2015</v>
          </cell>
          <cell r="M2602">
            <v>20000</v>
          </cell>
          <cell r="N2602">
            <v>0</v>
          </cell>
          <cell r="O2602">
            <v>0</v>
          </cell>
          <cell r="P2602">
            <v>20000</v>
          </cell>
          <cell r="Q2602">
            <v>0</v>
          </cell>
          <cell r="R2602">
            <v>2436</v>
          </cell>
          <cell r="S2602">
            <v>0</v>
          </cell>
          <cell r="T2602" t="str">
            <v>2018- -15JK001-824-2318-23- -EXTE</v>
          </cell>
        </row>
        <row r="2603">
          <cell r="A2603" t="str">
            <v>21</v>
          </cell>
          <cell r="B2603" t="str">
            <v>D</v>
          </cell>
          <cell r="C2603" t="str">
            <v>R</v>
          </cell>
          <cell r="D2603" t="str">
            <v>I</v>
          </cell>
          <cell r="E2603" t="str">
            <v xml:space="preserve"> </v>
          </cell>
          <cell r="F2603" t="str">
            <v>15JK001</v>
          </cell>
          <cell r="G2603" t="str">
            <v>824</v>
          </cell>
          <cell r="H2603" t="str">
            <v>2318</v>
          </cell>
          <cell r="I2603" t="str">
            <v>23</v>
          </cell>
          <cell r="J2603" t="str">
            <v xml:space="preserve"> </v>
          </cell>
          <cell r="K2603" t="str">
            <v>EXTE</v>
          </cell>
          <cell r="L2603" t="str">
            <v>2016</v>
          </cell>
          <cell r="M2603">
            <v>0</v>
          </cell>
          <cell r="N2603">
            <v>0</v>
          </cell>
          <cell r="O2603">
            <v>17171.95</v>
          </cell>
          <cell r="P2603">
            <v>17171.95</v>
          </cell>
          <cell r="Q2603">
            <v>0</v>
          </cell>
          <cell r="R2603">
            <v>17021.09</v>
          </cell>
          <cell r="S2603">
            <v>0</v>
          </cell>
          <cell r="T2603" t="str">
            <v>2018- -15JK001-824-2318-23- -EXTE</v>
          </cell>
        </row>
        <row r="2604">
          <cell r="A2604" t="str">
            <v>21</v>
          </cell>
          <cell r="B2604" t="str">
            <v>D</v>
          </cell>
          <cell r="C2604" t="str">
            <v>R</v>
          </cell>
          <cell r="D2604" t="str">
            <v>I</v>
          </cell>
          <cell r="E2604" t="str">
            <v xml:space="preserve"> </v>
          </cell>
          <cell r="F2604" t="str">
            <v>15JL001</v>
          </cell>
          <cell r="G2604" t="str">
            <v>822</v>
          </cell>
          <cell r="H2604" t="str">
            <v>2315</v>
          </cell>
          <cell r="I2604" t="str">
            <v>23</v>
          </cell>
          <cell r="J2604" t="str">
            <v xml:space="preserve"> </v>
          </cell>
          <cell r="K2604" t="str">
            <v>EXTE</v>
          </cell>
          <cell r="L2604" t="str">
            <v>2015</v>
          </cell>
          <cell r="M2604">
            <v>700000</v>
          </cell>
          <cell r="N2604">
            <v>-25000</v>
          </cell>
          <cell r="O2604">
            <v>0</v>
          </cell>
          <cell r="P2604">
            <v>675000</v>
          </cell>
          <cell r="Q2604">
            <v>0</v>
          </cell>
          <cell r="R2604">
            <v>568417.59</v>
          </cell>
          <cell r="S2604">
            <v>0</v>
          </cell>
          <cell r="T2604" t="str">
            <v>2018- -15JL001-822-2315-23- -EXTE</v>
          </cell>
        </row>
        <row r="2605">
          <cell r="A2605" t="str">
            <v>21</v>
          </cell>
          <cell r="B2605" t="str">
            <v>D</v>
          </cell>
          <cell r="C2605" t="str">
            <v>R</v>
          </cell>
          <cell r="D2605" t="str">
            <v>I</v>
          </cell>
          <cell r="E2605" t="str">
            <v xml:space="preserve"> </v>
          </cell>
          <cell r="F2605" t="str">
            <v>15JL001</v>
          </cell>
          <cell r="G2605" t="str">
            <v>822</v>
          </cell>
          <cell r="H2605" t="str">
            <v>2315</v>
          </cell>
          <cell r="I2605" t="str">
            <v>23</v>
          </cell>
          <cell r="J2605" t="str">
            <v xml:space="preserve"> </v>
          </cell>
          <cell r="K2605" t="str">
            <v>EXTE</v>
          </cell>
          <cell r="L2605" t="str">
            <v>2016</v>
          </cell>
          <cell r="M2605">
            <v>0</v>
          </cell>
          <cell r="N2605">
            <v>0</v>
          </cell>
          <cell r="O2605">
            <v>69816</v>
          </cell>
          <cell r="P2605">
            <v>69816</v>
          </cell>
          <cell r="Q2605">
            <v>0</v>
          </cell>
          <cell r="R2605">
            <v>67365.77</v>
          </cell>
          <cell r="S2605">
            <v>0</v>
          </cell>
          <cell r="T2605" t="str">
            <v>2018- -15JL001-822-2315-23- -EXTE</v>
          </cell>
        </row>
        <row r="2606">
          <cell r="A2606" t="str">
            <v>21</v>
          </cell>
          <cell r="B2606" t="str">
            <v>D</v>
          </cell>
          <cell r="C2606" t="str">
            <v>R</v>
          </cell>
          <cell r="D2606" t="str">
            <v>I</v>
          </cell>
          <cell r="E2606" t="str">
            <v xml:space="preserve"> </v>
          </cell>
          <cell r="F2606" t="str">
            <v>15JL002</v>
          </cell>
          <cell r="G2606" t="str">
            <v>822</v>
          </cell>
          <cell r="H2606" t="str">
            <v>2315</v>
          </cell>
          <cell r="I2606" t="str">
            <v>23</v>
          </cell>
          <cell r="J2606" t="str">
            <v xml:space="preserve"> </v>
          </cell>
          <cell r="K2606" t="str">
            <v>EXTE</v>
          </cell>
          <cell r="L2606" t="str">
            <v>2015</v>
          </cell>
          <cell r="M2606">
            <v>150000</v>
          </cell>
          <cell r="N2606">
            <v>0</v>
          </cell>
          <cell r="O2606">
            <v>0</v>
          </cell>
          <cell r="P2606">
            <v>150000</v>
          </cell>
          <cell r="Q2606">
            <v>0</v>
          </cell>
          <cell r="R2606">
            <v>106436.75</v>
          </cell>
          <cell r="S2606">
            <v>0</v>
          </cell>
          <cell r="T2606" t="str">
            <v>2018- -15JL002-822-2315-23- -EXTE</v>
          </cell>
        </row>
        <row r="2607">
          <cell r="A2607" t="str">
            <v>21</v>
          </cell>
          <cell r="B2607" t="str">
            <v>D</v>
          </cell>
          <cell r="C2607" t="str">
            <v>R</v>
          </cell>
          <cell r="D2607" t="str">
            <v>I</v>
          </cell>
          <cell r="E2607" t="str">
            <v xml:space="preserve"> </v>
          </cell>
          <cell r="F2607" t="str">
            <v>15JL002</v>
          </cell>
          <cell r="G2607" t="str">
            <v>822</v>
          </cell>
          <cell r="H2607" t="str">
            <v>2315</v>
          </cell>
          <cell r="I2607" t="str">
            <v>23</v>
          </cell>
          <cell r="J2607" t="str">
            <v xml:space="preserve"> </v>
          </cell>
          <cell r="K2607" t="str">
            <v>EXTE</v>
          </cell>
          <cell r="L2607" t="str">
            <v>2016</v>
          </cell>
          <cell r="M2607">
            <v>0</v>
          </cell>
          <cell r="N2607">
            <v>0</v>
          </cell>
          <cell r="O2607">
            <v>7718.4</v>
          </cell>
          <cell r="P2607">
            <v>7718.4</v>
          </cell>
          <cell r="Q2607">
            <v>0</v>
          </cell>
          <cell r="R2607">
            <v>7718.4</v>
          </cell>
          <cell r="S2607">
            <v>0</v>
          </cell>
          <cell r="T2607" t="str">
            <v>2018- -15JL002-822-2315-23- -EXTE</v>
          </cell>
        </row>
        <row r="2608">
          <cell r="A2608" t="str">
            <v>21</v>
          </cell>
          <cell r="B2608" t="str">
            <v>D</v>
          </cell>
          <cell r="C2608" t="str">
            <v>R</v>
          </cell>
          <cell r="D2608" t="str">
            <v>I</v>
          </cell>
          <cell r="E2608" t="str">
            <v xml:space="preserve"> </v>
          </cell>
          <cell r="F2608" t="str">
            <v>15JL003</v>
          </cell>
          <cell r="G2608" t="str">
            <v>822</v>
          </cell>
          <cell r="H2608" t="str">
            <v>2315</v>
          </cell>
          <cell r="I2608" t="str">
            <v>23</v>
          </cell>
          <cell r="J2608" t="str">
            <v xml:space="preserve"> </v>
          </cell>
          <cell r="K2608" t="str">
            <v>EXTE</v>
          </cell>
          <cell r="L2608" t="str">
            <v>2015</v>
          </cell>
          <cell r="M2608">
            <v>30000</v>
          </cell>
          <cell r="N2608">
            <v>0</v>
          </cell>
          <cell r="O2608">
            <v>0</v>
          </cell>
          <cell r="P2608">
            <v>30000</v>
          </cell>
          <cell r="Q2608">
            <v>0</v>
          </cell>
          <cell r="R2608">
            <v>9026.81</v>
          </cell>
          <cell r="S2608">
            <v>0</v>
          </cell>
          <cell r="T2608" t="str">
            <v>2018- -15JL003-822-2315-23- -EXTE</v>
          </cell>
        </row>
        <row r="2609">
          <cell r="A2609" t="str">
            <v>21</v>
          </cell>
          <cell r="B2609" t="str">
            <v>D</v>
          </cell>
          <cell r="C2609" t="str">
            <v>R</v>
          </cell>
          <cell r="D2609" t="str">
            <v>I</v>
          </cell>
          <cell r="E2609" t="str">
            <v xml:space="preserve"> </v>
          </cell>
          <cell r="F2609" t="str">
            <v>15JL004</v>
          </cell>
          <cell r="G2609" t="str">
            <v>822</v>
          </cell>
          <cell r="H2609" t="str">
            <v>2315</v>
          </cell>
          <cell r="I2609" t="str">
            <v>23</v>
          </cell>
          <cell r="J2609" t="str">
            <v xml:space="preserve"> </v>
          </cell>
          <cell r="K2609" t="str">
            <v>EXTE</v>
          </cell>
          <cell r="L2609" t="str">
            <v>2015</v>
          </cell>
          <cell r="M2609">
            <v>24000</v>
          </cell>
          <cell r="N2609">
            <v>0</v>
          </cell>
          <cell r="O2609">
            <v>0</v>
          </cell>
          <cell r="P2609">
            <v>24000</v>
          </cell>
          <cell r="Q2609">
            <v>0</v>
          </cell>
          <cell r="R2609">
            <v>0</v>
          </cell>
          <cell r="S2609">
            <v>0</v>
          </cell>
          <cell r="T2609" t="str">
            <v>2018- -15JL004-822-2315-23- -EXTE</v>
          </cell>
        </row>
        <row r="2610">
          <cell r="A2610" t="str">
            <v>21</v>
          </cell>
          <cell r="B2610" t="str">
            <v>D</v>
          </cell>
          <cell r="C2610" t="str">
            <v>R</v>
          </cell>
          <cell r="D2610" t="str">
            <v>I</v>
          </cell>
          <cell r="E2610" t="str">
            <v xml:space="preserve"> </v>
          </cell>
          <cell r="F2610" t="str">
            <v>15JL004</v>
          </cell>
          <cell r="G2610" t="str">
            <v>822</v>
          </cell>
          <cell r="H2610" t="str">
            <v>2315</v>
          </cell>
          <cell r="I2610" t="str">
            <v>23</v>
          </cell>
          <cell r="J2610" t="str">
            <v xml:space="preserve"> </v>
          </cell>
          <cell r="K2610" t="str">
            <v>EXTE</v>
          </cell>
          <cell r="L2610" t="str">
            <v>2016</v>
          </cell>
          <cell r="M2610">
            <v>0</v>
          </cell>
          <cell r="N2610">
            <v>0</v>
          </cell>
          <cell r="O2610">
            <v>15739.92</v>
          </cell>
          <cell r="P2610">
            <v>15739.92</v>
          </cell>
          <cell r="Q2610">
            <v>0</v>
          </cell>
          <cell r="R2610">
            <v>19426.3</v>
          </cell>
          <cell r="S2610">
            <v>0</v>
          </cell>
          <cell r="T2610" t="str">
            <v>2018- -15JL004-822-2315-23- -EXTE</v>
          </cell>
        </row>
        <row r="2611">
          <cell r="A2611" t="str">
            <v>21</v>
          </cell>
          <cell r="B2611" t="str">
            <v>D</v>
          </cell>
          <cell r="C2611" t="str">
            <v>R</v>
          </cell>
          <cell r="D2611" t="str">
            <v>I</v>
          </cell>
          <cell r="E2611" t="str">
            <v xml:space="preserve"> </v>
          </cell>
          <cell r="F2611" t="str">
            <v>15JL005</v>
          </cell>
          <cell r="G2611" t="str">
            <v>822</v>
          </cell>
          <cell r="H2611" t="str">
            <v>2315</v>
          </cell>
          <cell r="I2611" t="str">
            <v>23</v>
          </cell>
          <cell r="J2611" t="str">
            <v xml:space="preserve"> </v>
          </cell>
          <cell r="K2611" t="str">
            <v>EXTE</v>
          </cell>
          <cell r="L2611" t="str">
            <v>2015</v>
          </cell>
          <cell r="M2611">
            <v>48000</v>
          </cell>
          <cell r="N2611">
            <v>0</v>
          </cell>
          <cell r="O2611">
            <v>0</v>
          </cell>
          <cell r="P2611">
            <v>48000</v>
          </cell>
          <cell r="Q2611">
            <v>0</v>
          </cell>
          <cell r="R2611">
            <v>31339.32</v>
          </cell>
          <cell r="S2611">
            <v>0</v>
          </cell>
          <cell r="T2611" t="str">
            <v>2018- -15JL005-822-2315-23- -EXTE</v>
          </cell>
        </row>
        <row r="2612">
          <cell r="A2612" t="str">
            <v>21</v>
          </cell>
          <cell r="B2612" t="str">
            <v>D</v>
          </cell>
          <cell r="C2612" t="str">
            <v>R</v>
          </cell>
          <cell r="D2612" t="str">
            <v>I</v>
          </cell>
          <cell r="E2612" t="str">
            <v xml:space="preserve"> </v>
          </cell>
          <cell r="F2612" t="str">
            <v>15JL006</v>
          </cell>
          <cell r="G2612" t="str">
            <v>822</v>
          </cell>
          <cell r="H2612" t="str">
            <v>2315</v>
          </cell>
          <cell r="I2612" t="str">
            <v>23</v>
          </cell>
          <cell r="J2612" t="str">
            <v xml:space="preserve"> </v>
          </cell>
          <cell r="K2612" t="str">
            <v>EXTE</v>
          </cell>
          <cell r="L2612" t="str">
            <v>2015</v>
          </cell>
          <cell r="M2612">
            <v>72000</v>
          </cell>
          <cell r="N2612">
            <v>62600</v>
          </cell>
          <cell r="O2612">
            <v>0</v>
          </cell>
          <cell r="P2612">
            <v>134600</v>
          </cell>
          <cell r="Q2612">
            <v>0</v>
          </cell>
          <cell r="R2612">
            <v>1020</v>
          </cell>
          <cell r="S2612">
            <v>0</v>
          </cell>
          <cell r="T2612" t="str">
            <v>2018- -15JL006-822-2315-23- -EXTE</v>
          </cell>
        </row>
        <row r="2613">
          <cell r="A2613" t="str">
            <v>21</v>
          </cell>
          <cell r="B2613" t="str">
            <v>D</v>
          </cell>
          <cell r="C2613" t="str">
            <v>R</v>
          </cell>
          <cell r="D2613" t="str">
            <v>I</v>
          </cell>
          <cell r="E2613" t="str">
            <v xml:space="preserve"> </v>
          </cell>
          <cell r="F2613" t="str">
            <v>15JL006</v>
          </cell>
          <cell r="G2613" t="str">
            <v>822</v>
          </cell>
          <cell r="H2613" t="str">
            <v>2315</v>
          </cell>
          <cell r="I2613" t="str">
            <v>23</v>
          </cell>
          <cell r="J2613" t="str">
            <v xml:space="preserve"> </v>
          </cell>
          <cell r="K2613" t="str">
            <v>EXTE</v>
          </cell>
          <cell r="L2613" t="str">
            <v>2016</v>
          </cell>
          <cell r="M2613">
            <v>0</v>
          </cell>
          <cell r="N2613">
            <v>0</v>
          </cell>
          <cell r="O2613">
            <v>176238.78</v>
          </cell>
          <cell r="P2613">
            <v>176238.78</v>
          </cell>
          <cell r="Q2613">
            <v>0</v>
          </cell>
          <cell r="R2613">
            <v>226617.59</v>
          </cell>
          <cell r="S2613">
            <v>0</v>
          </cell>
          <cell r="T2613" t="str">
            <v>2018- -15JL006-822-2315-23- -EXTE</v>
          </cell>
        </row>
        <row r="2614">
          <cell r="A2614" t="str">
            <v>21</v>
          </cell>
          <cell r="B2614" t="str">
            <v>D</v>
          </cell>
          <cell r="C2614" t="str">
            <v>R</v>
          </cell>
          <cell r="D2614" t="str">
            <v>I</v>
          </cell>
          <cell r="E2614" t="str">
            <v xml:space="preserve"> </v>
          </cell>
          <cell r="F2614" t="str">
            <v>15JL007</v>
          </cell>
          <cell r="G2614" t="str">
            <v>822</v>
          </cell>
          <cell r="H2614" t="str">
            <v>2315</v>
          </cell>
          <cell r="I2614" t="str">
            <v>23</v>
          </cell>
          <cell r="J2614" t="str">
            <v xml:space="preserve"> </v>
          </cell>
          <cell r="K2614" t="str">
            <v>EXTE</v>
          </cell>
          <cell r="L2614" t="str">
            <v>2015</v>
          </cell>
          <cell r="M2614">
            <v>16000</v>
          </cell>
          <cell r="N2614">
            <v>0</v>
          </cell>
          <cell r="O2614">
            <v>0</v>
          </cell>
          <cell r="P2614">
            <v>16000</v>
          </cell>
          <cell r="Q2614">
            <v>0</v>
          </cell>
          <cell r="R2614">
            <v>1764</v>
          </cell>
          <cell r="S2614">
            <v>0</v>
          </cell>
          <cell r="T2614" t="str">
            <v>2018- -15JL007-822-2315-23- -EXTE</v>
          </cell>
        </row>
        <row r="2615">
          <cell r="A2615" t="str">
            <v>21</v>
          </cell>
          <cell r="B2615" t="str">
            <v>D</v>
          </cell>
          <cell r="C2615" t="str">
            <v>R</v>
          </cell>
          <cell r="D2615" t="str">
            <v>I</v>
          </cell>
          <cell r="E2615" t="str">
            <v xml:space="preserve"> </v>
          </cell>
          <cell r="F2615" t="str">
            <v>15JL007</v>
          </cell>
          <cell r="G2615" t="str">
            <v>822</v>
          </cell>
          <cell r="H2615" t="str">
            <v>2315</v>
          </cell>
          <cell r="I2615" t="str">
            <v>23</v>
          </cell>
          <cell r="J2615" t="str">
            <v xml:space="preserve"> </v>
          </cell>
          <cell r="K2615" t="str">
            <v>EXTE</v>
          </cell>
          <cell r="L2615" t="str">
            <v>2016</v>
          </cell>
          <cell r="M2615">
            <v>0</v>
          </cell>
          <cell r="N2615">
            <v>0</v>
          </cell>
          <cell r="O2615">
            <v>14236</v>
          </cell>
          <cell r="P2615">
            <v>14236</v>
          </cell>
          <cell r="Q2615">
            <v>0</v>
          </cell>
          <cell r="R2615">
            <v>0</v>
          </cell>
          <cell r="S2615">
            <v>0</v>
          </cell>
          <cell r="T2615" t="str">
            <v>2018- -15JL007-822-2315-23- -EXTE</v>
          </cell>
        </row>
        <row r="2616">
          <cell r="A2616" t="str">
            <v>21</v>
          </cell>
          <cell r="B2616" t="str">
            <v>D</v>
          </cell>
          <cell r="C2616" t="str">
            <v>R</v>
          </cell>
          <cell r="D2616" t="str">
            <v>I</v>
          </cell>
          <cell r="E2616" t="str">
            <v xml:space="preserve"> </v>
          </cell>
          <cell r="F2616" t="str">
            <v>15JL008</v>
          </cell>
          <cell r="G2616" t="str">
            <v>822</v>
          </cell>
          <cell r="H2616" t="str">
            <v>2315</v>
          </cell>
          <cell r="I2616" t="str">
            <v>23</v>
          </cell>
          <cell r="J2616" t="str">
            <v xml:space="preserve"> </v>
          </cell>
          <cell r="K2616" t="str">
            <v>EXTE</v>
          </cell>
          <cell r="L2616" t="str">
            <v>2015</v>
          </cell>
          <cell r="M2616">
            <v>16000</v>
          </cell>
          <cell r="N2616">
            <v>0</v>
          </cell>
          <cell r="O2616">
            <v>0</v>
          </cell>
          <cell r="P2616">
            <v>16000</v>
          </cell>
          <cell r="Q2616">
            <v>0</v>
          </cell>
          <cell r="R2616">
            <v>0</v>
          </cell>
          <cell r="S2616">
            <v>0</v>
          </cell>
          <cell r="T2616" t="str">
            <v>2018- -15JL008-822-2315-23- -EXTE</v>
          </cell>
        </row>
        <row r="2617">
          <cell r="A2617" t="str">
            <v>21</v>
          </cell>
          <cell r="B2617" t="str">
            <v>D</v>
          </cell>
          <cell r="C2617" t="str">
            <v>R</v>
          </cell>
          <cell r="D2617" t="str">
            <v>I</v>
          </cell>
          <cell r="E2617" t="str">
            <v xml:space="preserve"> </v>
          </cell>
          <cell r="F2617" t="str">
            <v>15JL008</v>
          </cell>
          <cell r="G2617" t="str">
            <v>822</v>
          </cell>
          <cell r="H2617" t="str">
            <v>2315</v>
          </cell>
          <cell r="I2617" t="str">
            <v>23</v>
          </cell>
          <cell r="J2617" t="str">
            <v xml:space="preserve"> </v>
          </cell>
          <cell r="K2617" t="str">
            <v>EXTE</v>
          </cell>
          <cell r="L2617" t="str">
            <v>2016</v>
          </cell>
          <cell r="M2617">
            <v>0</v>
          </cell>
          <cell r="N2617">
            <v>0</v>
          </cell>
          <cell r="O2617">
            <v>55809.36</v>
          </cell>
          <cell r="P2617">
            <v>55809.36</v>
          </cell>
          <cell r="Q2617">
            <v>0</v>
          </cell>
          <cell r="R2617">
            <v>58761.56</v>
          </cell>
          <cell r="S2617">
            <v>0</v>
          </cell>
          <cell r="T2617" t="str">
            <v>2018- -15JL008-822-2315-23- -EXTE</v>
          </cell>
        </row>
        <row r="2618">
          <cell r="A2618" t="str">
            <v>21</v>
          </cell>
          <cell r="B2618" t="str">
            <v>D</v>
          </cell>
          <cell r="C2618" t="str">
            <v>R</v>
          </cell>
          <cell r="D2618" t="str">
            <v>I</v>
          </cell>
          <cell r="E2618" t="str">
            <v xml:space="preserve"> </v>
          </cell>
          <cell r="F2618" t="str">
            <v>15JL009</v>
          </cell>
          <cell r="G2618" t="str">
            <v>822</v>
          </cell>
          <cell r="H2618" t="str">
            <v>2315</v>
          </cell>
          <cell r="I2618" t="str">
            <v>23</v>
          </cell>
          <cell r="J2618" t="str">
            <v xml:space="preserve"> </v>
          </cell>
          <cell r="K2618" t="str">
            <v>EXTE</v>
          </cell>
          <cell r="L2618" t="str">
            <v>2015</v>
          </cell>
          <cell r="M2618">
            <v>12000</v>
          </cell>
          <cell r="N2618">
            <v>0</v>
          </cell>
          <cell r="O2618">
            <v>0</v>
          </cell>
          <cell r="P2618">
            <v>12000</v>
          </cell>
          <cell r="Q2618">
            <v>0</v>
          </cell>
          <cell r="R2618">
            <v>0</v>
          </cell>
          <cell r="S2618">
            <v>0</v>
          </cell>
          <cell r="T2618" t="str">
            <v>2018- -15JL009-822-2315-23- -EXTE</v>
          </cell>
        </row>
        <row r="2619">
          <cell r="A2619" t="str">
            <v>21</v>
          </cell>
          <cell r="B2619" t="str">
            <v>D</v>
          </cell>
          <cell r="C2619" t="str">
            <v>R</v>
          </cell>
          <cell r="D2619" t="str">
            <v>I</v>
          </cell>
          <cell r="E2619" t="str">
            <v xml:space="preserve"> </v>
          </cell>
          <cell r="F2619" t="str">
            <v>15JL010</v>
          </cell>
          <cell r="G2619" t="str">
            <v>822</v>
          </cell>
          <cell r="H2619" t="str">
            <v>2315</v>
          </cell>
          <cell r="I2619" t="str">
            <v>23</v>
          </cell>
          <cell r="J2619" t="str">
            <v xml:space="preserve"> </v>
          </cell>
          <cell r="K2619" t="str">
            <v>EXTE</v>
          </cell>
          <cell r="L2619" t="str">
            <v>2015</v>
          </cell>
          <cell r="M2619">
            <v>64000</v>
          </cell>
          <cell r="N2619">
            <v>0</v>
          </cell>
          <cell r="O2619">
            <v>0</v>
          </cell>
          <cell r="P2619">
            <v>64000</v>
          </cell>
          <cell r="Q2619">
            <v>0</v>
          </cell>
          <cell r="R2619">
            <v>0</v>
          </cell>
          <cell r="S2619">
            <v>0</v>
          </cell>
          <cell r="T2619" t="str">
            <v>2018- -15JL010-822-2315-23- -EXTE</v>
          </cell>
        </row>
        <row r="2620">
          <cell r="A2620" t="str">
            <v>21</v>
          </cell>
          <cell r="B2620" t="str">
            <v>D</v>
          </cell>
          <cell r="C2620" t="str">
            <v>R</v>
          </cell>
          <cell r="D2620" t="str">
            <v>I</v>
          </cell>
          <cell r="E2620" t="str">
            <v xml:space="preserve"> </v>
          </cell>
          <cell r="F2620" t="str">
            <v>15JL010</v>
          </cell>
          <cell r="G2620" t="str">
            <v>822</v>
          </cell>
          <cell r="H2620" t="str">
            <v>2315</v>
          </cell>
          <cell r="I2620" t="str">
            <v>23</v>
          </cell>
          <cell r="J2620" t="str">
            <v xml:space="preserve"> </v>
          </cell>
          <cell r="K2620" t="str">
            <v>EXTE</v>
          </cell>
          <cell r="L2620" t="str">
            <v>2016</v>
          </cell>
          <cell r="M2620">
            <v>0</v>
          </cell>
          <cell r="N2620">
            <v>0</v>
          </cell>
          <cell r="O2620">
            <v>103400</v>
          </cell>
          <cell r="P2620">
            <v>103400</v>
          </cell>
          <cell r="Q2620">
            <v>0</v>
          </cell>
          <cell r="R2620">
            <v>0</v>
          </cell>
          <cell r="S2620">
            <v>0</v>
          </cell>
          <cell r="T2620" t="str">
            <v>2018- -15JL010-822-2315-23- -EXTE</v>
          </cell>
        </row>
        <row r="2621">
          <cell r="A2621" t="str">
            <v>21</v>
          </cell>
          <cell r="B2621" t="str">
            <v>D</v>
          </cell>
          <cell r="C2621" t="str">
            <v>R</v>
          </cell>
          <cell r="D2621" t="str">
            <v>I</v>
          </cell>
          <cell r="E2621" t="str">
            <v xml:space="preserve"> </v>
          </cell>
          <cell r="F2621" t="str">
            <v>15JL010</v>
          </cell>
          <cell r="G2621" t="str">
            <v>822</v>
          </cell>
          <cell r="H2621" t="str">
            <v>2315</v>
          </cell>
          <cell r="I2621" t="str">
            <v>23</v>
          </cell>
          <cell r="J2621" t="str">
            <v xml:space="preserve"> </v>
          </cell>
          <cell r="K2621" t="str">
            <v>EXTE</v>
          </cell>
          <cell r="L2621" t="str">
            <v>2017</v>
          </cell>
          <cell r="M2621">
            <v>0</v>
          </cell>
          <cell r="N2621">
            <v>0</v>
          </cell>
          <cell r="O2621">
            <v>103400</v>
          </cell>
          <cell r="P2621">
            <v>103400</v>
          </cell>
          <cell r="Q2621">
            <v>0</v>
          </cell>
          <cell r="R2621">
            <v>104244.39</v>
          </cell>
          <cell r="S2621">
            <v>0</v>
          </cell>
          <cell r="T2621" t="str">
            <v>2018- -15JL010-822-2315-23- -EXTE</v>
          </cell>
        </row>
        <row r="2622">
          <cell r="A2622" t="str">
            <v>21</v>
          </cell>
          <cell r="B2622" t="str">
            <v>D</v>
          </cell>
          <cell r="C2622" t="str">
            <v>R</v>
          </cell>
          <cell r="D2622" t="str">
            <v>I</v>
          </cell>
          <cell r="E2622" t="str">
            <v xml:space="preserve"> </v>
          </cell>
          <cell r="F2622" t="str">
            <v>15JL011</v>
          </cell>
          <cell r="G2622" t="str">
            <v>822</v>
          </cell>
          <cell r="H2622" t="str">
            <v>2315</v>
          </cell>
          <cell r="I2622" t="str">
            <v>23</v>
          </cell>
          <cell r="J2622" t="str">
            <v xml:space="preserve"> </v>
          </cell>
          <cell r="K2622" t="str">
            <v>EXTE</v>
          </cell>
          <cell r="L2622" t="str">
            <v>2015</v>
          </cell>
          <cell r="M2622">
            <v>32000</v>
          </cell>
          <cell r="N2622">
            <v>0</v>
          </cell>
          <cell r="O2622">
            <v>0</v>
          </cell>
          <cell r="P2622">
            <v>32000</v>
          </cell>
          <cell r="Q2622">
            <v>0</v>
          </cell>
          <cell r="R2622">
            <v>0</v>
          </cell>
          <cell r="S2622">
            <v>0</v>
          </cell>
          <cell r="T2622" t="str">
            <v>2018- -15JL011-822-2315-23- -EXTE</v>
          </cell>
        </row>
        <row r="2623">
          <cell r="A2623" t="str">
            <v>21</v>
          </cell>
          <cell r="B2623" t="str">
            <v>D</v>
          </cell>
          <cell r="C2623" t="str">
            <v>R</v>
          </cell>
          <cell r="D2623" t="str">
            <v>I</v>
          </cell>
          <cell r="E2623" t="str">
            <v xml:space="preserve"> </v>
          </cell>
          <cell r="F2623" t="str">
            <v>15JL011</v>
          </cell>
          <cell r="G2623" t="str">
            <v>822</v>
          </cell>
          <cell r="H2623" t="str">
            <v>2315</v>
          </cell>
          <cell r="I2623" t="str">
            <v>23</v>
          </cell>
          <cell r="J2623" t="str">
            <v xml:space="preserve"> </v>
          </cell>
          <cell r="K2623" t="str">
            <v>EXTE</v>
          </cell>
          <cell r="L2623" t="str">
            <v>2016</v>
          </cell>
          <cell r="M2623">
            <v>0</v>
          </cell>
          <cell r="N2623">
            <v>0</v>
          </cell>
          <cell r="O2623">
            <v>24687.599999999999</v>
          </cell>
          <cell r="P2623">
            <v>24687.599999999999</v>
          </cell>
          <cell r="Q2623">
            <v>0</v>
          </cell>
          <cell r="R2623">
            <v>0</v>
          </cell>
          <cell r="S2623">
            <v>0</v>
          </cell>
          <cell r="T2623" t="str">
            <v>2018- -15JL011-822-2315-23- -EXTE</v>
          </cell>
        </row>
        <row r="2624">
          <cell r="A2624" t="str">
            <v>21</v>
          </cell>
          <cell r="B2624" t="str">
            <v>D</v>
          </cell>
          <cell r="C2624" t="str">
            <v>R</v>
          </cell>
          <cell r="D2624" t="str">
            <v>I</v>
          </cell>
          <cell r="E2624" t="str">
            <v xml:space="preserve"> </v>
          </cell>
          <cell r="F2624" t="str">
            <v>15JL012</v>
          </cell>
          <cell r="G2624" t="str">
            <v>824</v>
          </cell>
          <cell r="H2624" t="str">
            <v>2318</v>
          </cell>
          <cell r="I2624" t="str">
            <v>23</v>
          </cell>
          <cell r="J2624" t="str">
            <v xml:space="preserve"> </v>
          </cell>
          <cell r="K2624" t="str">
            <v>EXTE</v>
          </cell>
          <cell r="L2624" t="str">
            <v>2015</v>
          </cell>
          <cell r="M2624">
            <v>0</v>
          </cell>
          <cell r="N2624">
            <v>0</v>
          </cell>
          <cell r="O2624">
            <v>0</v>
          </cell>
          <cell r="P2624">
            <v>0</v>
          </cell>
          <cell r="Q2624">
            <v>0</v>
          </cell>
          <cell r="R2624">
            <v>6906</v>
          </cell>
          <cell r="S2624">
            <v>0</v>
          </cell>
          <cell r="T2624" t="str">
            <v>2018- -15JL012-824-2318-23- -EXTE</v>
          </cell>
        </row>
        <row r="2625">
          <cell r="A2625" t="str">
            <v>21</v>
          </cell>
          <cell r="B2625" t="str">
            <v>D</v>
          </cell>
          <cell r="C2625" t="str">
            <v>R</v>
          </cell>
          <cell r="D2625" t="str">
            <v>I</v>
          </cell>
          <cell r="E2625" t="str">
            <v xml:space="preserve"> </v>
          </cell>
          <cell r="F2625" t="str">
            <v>15JL013</v>
          </cell>
          <cell r="G2625" t="str">
            <v>821</v>
          </cell>
          <cell r="H2625" t="str">
            <v>2315</v>
          </cell>
          <cell r="I2625" t="str">
            <v>23</v>
          </cell>
          <cell r="J2625" t="str">
            <v xml:space="preserve"> </v>
          </cell>
          <cell r="K2625" t="str">
            <v>EXTE</v>
          </cell>
          <cell r="L2625" t="str">
            <v>2015</v>
          </cell>
          <cell r="M2625">
            <v>0</v>
          </cell>
          <cell r="N2625">
            <v>5000</v>
          </cell>
          <cell r="O2625">
            <v>0</v>
          </cell>
          <cell r="P2625">
            <v>5000</v>
          </cell>
          <cell r="Q2625">
            <v>0</v>
          </cell>
          <cell r="R2625">
            <v>6714.72</v>
          </cell>
          <cell r="S2625">
            <v>0</v>
          </cell>
          <cell r="T2625" t="str">
            <v>2018- -15JL013-821-2315-23- -EXTE</v>
          </cell>
        </row>
        <row r="2626">
          <cell r="A2626" t="str">
            <v>21</v>
          </cell>
          <cell r="B2626" t="str">
            <v>D</v>
          </cell>
          <cell r="C2626" t="str">
            <v>R</v>
          </cell>
          <cell r="D2626" t="str">
            <v>I</v>
          </cell>
          <cell r="E2626" t="str">
            <v xml:space="preserve"> </v>
          </cell>
          <cell r="F2626" t="str">
            <v>15JL013</v>
          </cell>
          <cell r="G2626" t="str">
            <v>822</v>
          </cell>
          <cell r="H2626" t="str">
            <v>2315</v>
          </cell>
          <cell r="I2626" t="str">
            <v>23</v>
          </cell>
          <cell r="J2626" t="str">
            <v xml:space="preserve"> </v>
          </cell>
          <cell r="K2626" t="str">
            <v>EXTE</v>
          </cell>
          <cell r="L2626" t="str">
            <v>2015</v>
          </cell>
          <cell r="M2626">
            <v>0</v>
          </cell>
          <cell r="N2626">
            <v>100000</v>
          </cell>
          <cell r="O2626">
            <v>0</v>
          </cell>
          <cell r="P2626">
            <v>100000</v>
          </cell>
          <cell r="Q2626">
            <v>0</v>
          </cell>
          <cell r="R2626">
            <v>89536.38</v>
          </cell>
          <cell r="S2626">
            <v>0</v>
          </cell>
          <cell r="T2626" t="str">
            <v>2018- -15JL013-822-2315-23- -EXTE</v>
          </cell>
        </row>
        <row r="2627">
          <cell r="A2627" t="str">
            <v>21</v>
          </cell>
          <cell r="B2627" t="str">
            <v>D</v>
          </cell>
          <cell r="C2627" t="str">
            <v>R</v>
          </cell>
          <cell r="D2627" t="str">
            <v>I</v>
          </cell>
          <cell r="E2627" t="str">
            <v xml:space="preserve"> </v>
          </cell>
          <cell r="F2627" t="str">
            <v>15JL014</v>
          </cell>
          <cell r="G2627" t="str">
            <v>821</v>
          </cell>
          <cell r="H2627" t="str">
            <v>2315</v>
          </cell>
          <cell r="I2627" t="str">
            <v>23</v>
          </cell>
          <cell r="J2627" t="str">
            <v xml:space="preserve"> </v>
          </cell>
          <cell r="K2627" t="str">
            <v>EXTE</v>
          </cell>
          <cell r="L2627" t="str">
            <v>2015</v>
          </cell>
          <cell r="M2627">
            <v>0</v>
          </cell>
          <cell r="N2627">
            <v>34000</v>
          </cell>
          <cell r="O2627">
            <v>0</v>
          </cell>
          <cell r="P2627">
            <v>34000</v>
          </cell>
          <cell r="Q2627">
            <v>0</v>
          </cell>
          <cell r="R2627">
            <v>0</v>
          </cell>
          <cell r="S2627">
            <v>0</v>
          </cell>
          <cell r="T2627" t="str">
            <v>2018- -15JL014-821-2315-23- -EXTE</v>
          </cell>
        </row>
        <row r="2628">
          <cell r="A2628" t="str">
            <v>21</v>
          </cell>
          <cell r="B2628" t="str">
            <v>D</v>
          </cell>
          <cell r="C2628" t="str">
            <v>R</v>
          </cell>
          <cell r="D2628" t="str">
            <v>I</v>
          </cell>
          <cell r="E2628" t="str">
            <v xml:space="preserve"> </v>
          </cell>
          <cell r="F2628" t="str">
            <v>15JL014</v>
          </cell>
          <cell r="G2628" t="str">
            <v>821</v>
          </cell>
          <cell r="H2628" t="str">
            <v>2315</v>
          </cell>
          <cell r="I2628" t="str">
            <v>23</v>
          </cell>
          <cell r="J2628" t="str">
            <v xml:space="preserve"> </v>
          </cell>
          <cell r="K2628" t="str">
            <v>EXTE</v>
          </cell>
          <cell r="L2628" t="str">
            <v>2016</v>
          </cell>
          <cell r="M2628">
            <v>0</v>
          </cell>
          <cell r="N2628">
            <v>0</v>
          </cell>
          <cell r="O2628">
            <v>74324.3</v>
          </cell>
          <cell r="P2628">
            <v>74324.3</v>
          </cell>
          <cell r="Q2628">
            <v>0</v>
          </cell>
          <cell r="R2628">
            <v>0</v>
          </cell>
          <cell r="S2628">
            <v>0</v>
          </cell>
          <cell r="T2628" t="str">
            <v>2018- -15JL014-821-2315-23- -EXTE</v>
          </cell>
        </row>
        <row r="2629">
          <cell r="A2629" t="str">
            <v>21</v>
          </cell>
          <cell r="B2629" t="str">
            <v>D</v>
          </cell>
          <cell r="C2629" t="str">
            <v>R</v>
          </cell>
          <cell r="D2629" t="str">
            <v>I</v>
          </cell>
          <cell r="E2629" t="str">
            <v xml:space="preserve"> </v>
          </cell>
          <cell r="F2629" t="str">
            <v>15JL014</v>
          </cell>
          <cell r="G2629" t="str">
            <v>821</v>
          </cell>
          <cell r="H2629" t="str">
            <v>2315</v>
          </cell>
          <cell r="I2629" t="str">
            <v>23</v>
          </cell>
          <cell r="J2629" t="str">
            <v xml:space="preserve"> </v>
          </cell>
          <cell r="K2629" t="str">
            <v>EXTE</v>
          </cell>
          <cell r="L2629" t="str">
            <v>2017</v>
          </cell>
          <cell r="M2629">
            <v>0</v>
          </cell>
          <cell r="N2629">
            <v>0</v>
          </cell>
          <cell r="O2629">
            <v>74324.3</v>
          </cell>
          <cell r="P2629">
            <v>74324.3</v>
          </cell>
          <cell r="Q2629">
            <v>0</v>
          </cell>
          <cell r="R2629">
            <v>66719.37</v>
          </cell>
          <cell r="S2629">
            <v>0</v>
          </cell>
          <cell r="T2629" t="str">
            <v>2018- -15JL014-821-2315-23- -EXTE</v>
          </cell>
        </row>
        <row r="2630">
          <cell r="A2630" t="str">
            <v>21</v>
          </cell>
          <cell r="B2630" t="str">
            <v>D</v>
          </cell>
          <cell r="C2630" t="str">
            <v>R</v>
          </cell>
          <cell r="D2630" t="str">
            <v>I</v>
          </cell>
          <cell r="E2630" t="str">
            <v xml:space="preserve"> </v>
          </cell>
          <cell r="F2630" t="str">
            <v>15JL015</v>
          </cell>
          <cell r="G2630" t="str">
            <v>821</v>
          </cell>
          <cell r="H2630" t="str">
            <v>2315</v>
          </cell>
          <cell r="I2630" t="str">
            <v>23</v>
          </cell>
          <cell r="J2630" t="str">
            <v>GROUPEMENT</v>
          </cell>
          <cell r="K2630" t="str">
            <v>EXTE</v>
          </cell>
          <cell r="L2630" t="str">
            <v>2015</v>
          </cell>
          <cell r="M2630">
            <v>0</v>
          </cell>
          <cell r="N2630">
            <v>0</v>
          </cell>
          <cell r="O2630">
            <v>0</v>
          </cell>
          <cell r="P2630">
            <v>0</v>
          </cell>
          <cell r="Q2630">
            <v>0</v>
          </cell>
          <cell r="R2630">
            <v>1858.34</v>
          </cell>
          <cell r="S2630">
            <v>0</v>
          </cell>
          <cell r="T2630" t="str">
            <v>2018- -15JL015-821-2315-23-GROUPEMENT-EXTE</v>
          </cell>
        </row>
        <row r="2631">
          <cell r="A2631" t="str">
            <v>21</v>
          </cell>
          <cell r="B2631" t="str">
            <v>D</v>
          </cell>
          <cell r="C2631" t="str">
            <v>R</v>
          </cell>
          <cell r="D2631" t="str">
            <v>I</v>
          </cell>
          <cell r="E2631" t="str">
            <v xml:space="preserve"> </v>
          </cell>
          <cell r="F2631" t="str">
            <v>15JM001</v>
          </cell>
          <cell r="G2631" t="str">
            <v>821</v>
          </cell>
          <cell r="H2631" t="str">
            <v>2315</v>
          </cell>
          <cell r="I2631" t="str">
            <v>23</v>
          </cell>
          <cell r="J2631" t="str">
            <v xml:space="preserve"> </v>
          </cell>
          <cell r="K2631" t="str">
            <v>EXTE</v>
          </cell>
          <cell r="L2631" t="str">
            <v>2015</v>
          </cell>
          <cell r="M2631">
            <v>50000</v>
          </cell>
          <cell r="N2631">
            <v>36500</v>
          </cell>
          <cell r="O2631">
            <v>0</v>
          </cell>
          <cell r="P2631">
            <v>86500</v>
          </cell>
          <cell r="Q2631">
            <v>0</v>
          </cell>
          <cell r="R2631">
            <v>8040.62</v>
          </cell>
          <cell r="S2631">
            <v>0</v>
          </cell>
          <cell r="T2631" t="str">
            <v>2018- -15JM001-821-2315-23- -EXTE</v>
          </cell>
        </row>
        <row r="2632">
          <cell r="A2632" t="str">
            <v>21</v>
          </cell>
          <cell r="B2632" t="str">
            <v>D</v>
          </cell>
          <cell r="C2632" t="str">
            <v>R</v>
          </cell>
          <cell r="D2632" t="str">
            <v>I</v>
          </cell>
          <cell r="E2632" t="str">
            <v xml:space="preserve"> </v>
          </cell>
          <cell r="F2632" t="str">
            <v>15JM001</v>
          </cell>
          <cell r="G2632" t="str">
            <v>821</v>
          </cell>
          <cell r="H2632" t="str">
            <v>2315</v>
          </cell>
          <cell r="I2632" t="str">
            <v>23</v>
          </cell>
          <cell r="J2632" t="str">
            <v xml:space="preserve"> </v>
          </cell>
          <cell r="K2632" t="str">
            <v>EXTE</v>
          </cell>
          <cell r="L2632" t="str">
            <v>2016</v>
          </cell>
          <cell r="M2632">
            <v>0</v>
          </cell>
          <cell r="N2632">
            <v>0</v>
          </cell>
          <cell r="O2632">
            <v>81506.39</v>
          </cell>
          <cell r="P2632">
            <v>81506.39</v>
          </cell>
          <cell r="Q2632">
            <v>0</v>
          </cell>
          <cell r="R2632">
            <v>81140.3</v>
          </cell>
          <cell r="S2632">
            <v>0</v>
          </cell>
          <cell r="T2632" t="str">
            <v>2018- -15JM001-821-2315-23- -EXTE</v>
          </cell>
        </row>
        <row r="2633">
          <cell r="A2633" t="str">
            <v>21</v>
          </cell>
          <cell r="B2633" t="str">
            <v>D</v>
          </cell>
          <cell r="C2633" t="str">
            <v>R</v>
          </cell>
          <cell r="D2633" t="str">
            <v>I</v>
          </cell>
          <cell r="E2633" t="str">
            <v xml:space="preserve"> </v>
          </cell>
          <cell r="F2633" t="str">
            <v>15JM002</v>
          </cell>
          <cell r="G2633" t="str">
            <v>821</v>
          </cell>
          <cell r="H2633" t="str">
            <v>2315</v>
          </cell>
          <cell r="I2633" t="str">
            <v>23</v>
          </cell>
          <cell r="J2633" t="str">
            <v xml:space="preserve"> </v>
          </cell>
          <cell r="K2633" t="str">
            <v>EXTE</v>
          </cell>
          <cell r="L2633" t="str">
            <v>2015</v>
          </cell>
          <cell r="M2633">
            <v>20000</v>
          </cell>
          <cell r="N2633">
            <v>0</v>
          </cell>
          <cell r="O2633">
            <v>0</v>
          </cell>
          <cell r="P2633">
            <v>20000</v>
          </cell>
          <cell r="Q2633">
            <v>0</v>
          </cell>
          <cell r="R2633">
            <v>2352</v>
          </cell>
          <cell r="S2633">
            <v>0</v>
          </cell>
          <cell r="T2633" t="str">
            <v>2018- -15JM002-821-2315-23- -EXTE</v>
          </cell>
        </row>
        <row r="2634">
          <cell r="A2634" t="str">
            <v>21</v>
          </cell>
          <cell r="B2634" t="str">
            <v>D</v>
          </cell>
          <cell r="C2634" t="str">
            <v>R</v>
          </cell>
          <cell r="D2634" t="str">
            <v>I</v>
          </cell>
          <cell r="E2634" t="str">
            <v xml:space="preserve"> </v>
          </cell>
          <cell r="F2634" t="str">
            <v>15JM002</v>
          </cell>
          <cell r="G2634" t="str">
            <v>821</v>
          </cell>
          <cell r="H2634" t="str">
            <v>2315</v>
          </cell>
          <cell r="I2634" t="str">
            <v>23</v>
          </cell>
          <cell r="J2634" t="str">
            <v xml:space="preserve"> </v>
          </cell>
          <cell r="K2634" t="str">
            <v>EXTE</v>
          </cell>
          <cell r="L2634" t="str">
            <v>2016</v>
          </cell>
          <cell r="M2634">
            <v>0</v>
          </cell>
          <cell r="N2634">
            <v>0</v>
          </cell>
          <cell r="O2634">
            <v>23674.45</v>
          </cell>
          <cell r="P2634">
            <v>23674.45</v>
          </cell>
          <cell r="Q2634">
            <v>0</v>
          </cell>
          <cell r="R2634">
            <v>22023.25</v>
          </cell>
          <cell r="S2634">
            <v>0</v>
          </cell>
          <cell r="T2634" t="str">
            <v>2018- -15JM002-821-2315-23- -EXTE</v>
          </cell>
        </row>
        <row r="2635">
          <cell r="A2635" t="str">
            <v>21</v>
          </cell>
          <cell r="B2635" t="str">
            <v>D</v>
          </cell>
          <cell r="C2635" t="str">
            <v>R</v>
          </cell>
          <cell r="D2635" t="str">
            <v>I</v>
          </cell>
          <cell r="E2635" t="str">
            <v xml:space="preserve"> </v>
          </cell>
          <cell r="F2635" t="str">
            <v>15JM002</v>
          </cell>
          <cell r="G2635" t="str">
            <v>821</v>
          </cell>
          <cell r="H2635" t="str">
            <v>2315</v>
          </cell>
          <cell r="I2635" t="str">
            <v>23</v>
          </cell>
          <cell r="J2635" t="str">
            <v xml:space="preserve"> </v>
          </cell>
          <cell r="K2635" t="str">
            <v>EXTE</v>
          </cell>
          <cell r="L2635" t="str">
            <v>2017</v>
          </cell>
          <cell r="M2635">
            <v>0</v>
          </cell>
          <cell r="N2635">
            <v>0</v>
          </cell>
          <cell r="O2635">
            <v>1651.2</v>
          </cell>
          <cell r="P2635">
            <v>1651.2</v>
          </cell>
          <cell r="Q2635">
            <v>0</v>
          </cell>
          <cell r="R2635">
            <v>1651.2</v>
          </cell>
          <cell r="S2635">
            <v>0</v>
          </cell>
          <cell r="T2635" t="str">
            <v>2018- -15JM002-821-2315-23- -EXTE</v>
          </cell>
        </row>
        <row r="2636">
          <cell r="A2636" t="str">
            <v>21</v>
          </cell>
          <cell r="B2636" t="str">
            <v>D</v>
          </cell>
          <cell r="C2636" t="str">
            <v>R</v>
          </cell>
          <cell r="D2636" t="str">
            <v>I</v>
          </cell>
          <cell r="E2636" t="str">
            <v xml:space="preserve"> </v>
          </cell>
          <cell r="F2636" t="str">
            <v>15JO001</v>
          </cell>
          <cell r="G2636" t="str">
            <v>824</v>
          </cell>
          <cell r="H2636" t="str">
            <v>2313</v>
          </cell>
          <cell r="I2636" t="str">
            <v>23</v>
          </cell>
          <cell r="J2636" t="str">
            <v xml:space="preserve"> </v>
          </cell>
          <cell r="K2636" t="str">
            <v>EXTE</v>
          </cell>
          <cell r="L2636" t="str">
            <v>2015</v>
          </cell>
          <cell r="M2636">
            <v>150000</v>
          </cell>
          <cell r="N2636">
            <v>-9300</v>
          </cell>
          <cell r="O2636">
            <v>0</v>
          </cell>
          <cell r="P2636">
            <v>140700</v>
          </cell>
          <cell r="Q2636">
            <v>0</v>
          </cell>
          <cell r="R2636">
            <v>82406.66</v>
          </cell>
          <cell r="S2636">
            <v>0</v>
          </cell>
          <cell r="T2636" t="str">
            <v>2018- -15JO001-824-2313-23- -EXTE</v>
          </cell>
        </row>
        <row r="2637">
          <cell r="A2637" t="str">
            <v>21</v>
          </cell>
          <cell r="B2637" t="str">
            <v>D</v>
          </cell>
          <cell r="C2637" t="str">
            <v>R</v>
          </cell>
          <cell r="D2637" t="str">
            <v>I</v>
          </cell>
          <cell r="E2637" t="str">
            <v xml:space="preserve"> </v>
          </cell>
          <cell r="F2637" t="str">
            <v>15JO001</v>
          </cell>
          <cell r="G2637" t="str">
            <v>824</v>
          </cell>
          <cell r="H2637" t="str">
            <v>2313</v>
          </cell>
          <cell r="I2637" t="str">
            <v>23</v>
          </cell>
          <cell r="J2637" t="str">
            <v xml:space="preserve"> </v>
          </cell>
          <cell r="K2637" t="str">
            <v>EXTE</v>
          </cell>
          <cell r="L2637" t="str">
            <v>2016</v>
          </cell>
          <cell r="M2637">
            <v>0</v>
          </cell>
          <cell r="N2637">
            <v>0</v>
          </cell>
          <cell r="O2637">
            <v>49751.19</v>
          </cell>
          <cell r="P2637">
            <v>49751.19</v>
          </cell>
          <cell r="Q2637">
            <v>0</v>
          </cell>
          <cell r="R2637">
            <v>61970.23</v>
          </cell>
          <cell r="S2637">
            <v>0</v>
          </cell>
          <cell r="T2637" t="str">
            <v>2018- -15JO001-824-2313-23- -EXTE</v>
          </cell>
        </row>
        <row r="2638">
          <cell r="A2638" t="str">
            <v>21</v>
          </cell>
          <cell r="B2638" t="str">
            <v>D</v>
          </cell>
          <cell r="C2638" t="str">
            <v>R</v>
          </cell>
          <cell r="D2638" t="str">
            <v>I</v>
          </cell>
          <cell r="E2638" t="str">
            <v xml:space="preserve"> </v>
          </cell>
          <cell r="F2638" t="str">
            <v>15JO002</v>
          </cell>
          <cell r="G2638" t="str">
            <v>824</v>
          </cell>
          <cell r="H2638" t="str">
            <v>2318</v>
          </cell>
          <cell r="I2638" t="str">
            <v>23</v>
          </cell>
          <cell r="J2638" t="str">
            <v xml:space="preserve"> </v>
          </cell>
          <cell r="K2638" t="str">
            <v>EXTE</v>
          </cell>
          <cell r="L2638" t="str">
            <v>2015</v>
          </cell>
          <cell r="M2638">
            <v>150000</v>
          </cell>
          <cell r="N2638">
            <v>0</v>
          </cell>
          <cell r="O2638">
            <v>0</v>
          </cell>
          <cell r="P2638">
            <v>150000</v>
          </cell>
          <cell r="Q2638">
            <v>0</v>
          </cell>
          <cell r="R2638">
            <v>64042.48</v>
          </cell>
          <cell r="S2638">
            <v>0</v>
          </cell>
          <cell r="T2638" t="str">
            <v>2018- -15JO002-824-2318-23- -EXTE</v>
          </cell>
        </row>
        <row r="2639">
          <cell r="A2639" t="str">
            <v>21</v>
          </cell>
          <cell r="B2639" t="str">
            <v>D</v>
          </cell>
          <cell r="C2639" t="str">
            <v>R</v>
          </cell>
          <cell r="D2639" t="str">
            <v>I</v>
          </cell>
          <cell r="E2639" t="str">
            <v xml:space="preserve"> </v>
          </cell>
          <cell r="F2639" t="str">
            <v>15JO002</v>
          </cell>
          <cell r="G2639" t="str">
            <v>824</v>
          </cell>
          <cell r="H2639" t="str">
            <v>2318</v>
          </cell>
          <cell r="I2639" t="str">
            <v>23</v>
          </cell>
          <cell r="J2639" t="str">
            <v xml:space="preserve"> </v>
          </cell>
          <cell r="K2639" t="str">
            <v>EXTE</v>
          </cell>
          <cell r="L2639" t="str">
            <v>2016</v>
          </cell>
          <cell r="M2639">
            <v>0</v>
          </cell>
          <cell r="N2639">
            <v>0</v>
          </cell>
          <cell r="O2639">
            <v>28255.08</v>
          </cell>
          <cell r="P2639">
            <v>28255.08</v>
          </cell>
          <cell r="Q2639">
            <v>0</v>
          </cell>
          <cell r="R2639">
            <v>14852.76</v>
          </cell>
          <cell r="S2639">
            <v>0</v>
          </cell>
          <cell r="T2639" t="str">
            <v>2018- -15JO002-824-2318-23- -EXTE</v>
          </cell>
        </row>
        <row r="2640">
          <cell r="A2640" t="str">
            <v>21</v>
          </cell>
          <cell r="B2640" t="str">
            <v>D</v>
          </cell>
          <cell r="C2640" t="str">
            <v>R</v>
          </cell>
          <cell r="D2640" t="str">
            <v>I</v>
          </cell>
          <cell r="E2640" t="str">
            <v xml:space="preserve"> </v>
          </cell>
          <cell r="F2640" t="str">
            <v>15JP001</v>
          </cell>
          <cell r="G2640" t="str">
            <v>822</v>
          </cell>
          <cell r="H2640" t="str">
            <v>2318</v>
          </cell>
          <cell r="I2640" t="str">
            <v>23</v>
          </cell>
          <cell r="J2640" t="str">
            <v xml:space="preserve"> </v>
          </cell>
          <cell r="K2640" t="str">
            <v>EXTE</v>
          </cell>
          <cell r="L2640" t="str">
            <v>2015</v>
          </cell>
          <cell r="M2640">
            <v>30000</v>
          </cell>
          <cell r="N2640">
            <v>0</v>
          </cell>
          <cell r="O2640">
            <v>0</v>
          </cell>
          <cell r="P2640">
            <v>30000</v>
          </cell>
          <cell r="Q2640">
            <v>0</v>
          </cell>
          <cell r="R2640">
            <v>0</v>
          </cell>
          <cell r="S2640">
            <v>0</v>
          </cell>
          <cell r="T2640" t="str">
            <v>2018- -15JP001-822-2318-23- -EXTE</v>
          </cell>
        </row>
        <row r="2641">
          <cell r="A2641" t="str">
            <v>21</v>
          </cell>
          <cell r="B2641" t="str">
            <v>D</v>
          </cell>
          <cell r="C2641" t="str">
            <v>R</v>
          </cell>
          <cell r="D2641" t="str">
            <v>I</v>
          </cell>
          <cell r="E2641" t="str">
            <v xml:space="preserve"> </v>
          </cell>
          <cell r="F2641" t="str">
            <v>15JP002</v>
          </cell>
          <cell r="G2641" t="str">
            <v>822</v>
          </cell>
          <cell r="H2641" t="str">
            <v>2318</v>
          </cell>
          <cell r="I2641" t="str">
            <v>23</v>
          </cell>
          <cell r="J2641" t="str">
            <v xml:space="preserve"> </v>
          </cell>
          <cell r="K2641" t="str">
            <v>EXTE</v>
          </cell>
          <cell r="L2641" t="str">
            <v>2015</v>
          </cell>
          <cell r="M2641">
            <v>40000</v>
          </cell>
          <cell r="N2641">
            <v>0</v>
          </cell>
          <cell r="O2641">
            <v>0</v>
          </cell>
          <cell r="P2641">
            <v>40000</v>
          </cell>
          <cell r="Q2641">
            <v>0</v>
          </cell>
          <cell r="R2641">
            <v>2558.4</v>
          </cell>
          <cell r="S2641">
            <v>0</v>
          </cell>
          <cell r="T2641" t="str">
            <v>2018- -15JP002-822-2318-23- -EXTE</v>
          </cell>
        </row>
        <row r="2642">
          <cell r="A2642" t="str">
            <v>21</v>
          </cell>
          <cell r="B2642" t="str">
            <v>D</v>
          </cell>
          <cell r="C2642" t="str">
            <v>R</v>
          </cell>
          <cell r="D2642" t="str">
            <v>I</v>
          </cell>
          <cell r="E2642" t="str">
            <v xml:space="preserve"> </v>
          </cell>
          <cell r="F2642" t="str">
            <v>15JP002</v>
          </cell>
          <cell r="G2642" t="str">
            <v>822</v>
          </cell>
          <cell r="H2642" t="str">
            <v>2318</v>
          </cell>
          <cell r="I2642" t="str">
            <v>23</v>
          </cell>
          <cell r="J2642" t="str">
            <v xml:space="preserve"> </v>
          </cell>
          <cell r="K2642" t="str">
            <v>EXTE</v>
          </cell>
          <cell r="L2642" t="str">
            <v>2016</v>
          </cell>
          <cell r="M2642">
            <v>0</v>
          </cell>
          <cell r="N2642">
            <v>0</v>
          </cell>
          <cell r="O2642">
            <v>15161.94</v>
          </cell>
          <cell r="P2642">
            <v>15161.94</v>
          </cell>
          <cell r="Q2642">
            <v>0</v>
          </cell>
          <cell r="R2642">
            <v>9521.94</v>
          </cell>
          <cell r="S2642">
            <v>0</v>
          </cell>
          <cell r="T2642" t="str">
            <v>2018- -15JP002-822-2318-23- -EXTE</v>
          </cell>
        </row>
        <row r="2643">
          <cell r="A2643" t="str">
            <v>21</v>
          </cell>
          <cell r="B2643" t="str">
            <v>D</v>
          </cell>
          <cell r="C2643" t="str">
            <v>R</v>
          </cell>
          <cell r="D2643" t="str">
            <v>I</v>
          </cell>
          <cell r="E2643" t="str">
            <v xml:space="preserve"> </v>
          </cell>
          <cell r="F2643" t="str">
            <v>15JQ001</v>
          </cell>
          <cell r="G2643" t="str">
            <v>822</v>
          </cell>
          <cell r="H2643" t="str">
            <v>2318</v>
          </cell>
          <cell r="I2643" t="str">
            <v>23</v>
          </cell>
          <cell r="J2643" t="str">
            <v xml:space="preserve"> </v>
          </cell>
          <cell r="K2643" t="str">
            <v>EXTE</v>
          </cell>
          <cell r="L2643" t="str">
            <v>2015</v>
          </cell>
          <cell r="M2643">
            <v>64000</v>
          </cell>
          <cell r="N2643">
            <v>0</v>
          </cell>
          <cell r="O2643">
            <v>0</v>
          </cell>
          <cell r="P2643">
            <v>64000</v>
          </cell>
          <cell r="Q2643">
            <v>0</v>
          </cell>
          <cell r="R2643">
            <v>0</v>
          </cell>
          <cell r="S2643">
            <v>0</v>
          </cell>
          <cell r="T2643" t="str">
            <v>2018- -15JQ001-822-2318-23- -EXTE</v>
          </cell>
        </row>
        <row r="2644">
          <cell r="A2644" t="str">
            <v>21</v>
          </cell>
          <cell r="B2644" t="str">
            <v>D</v>
          </cell>
          <cell r="C2644" t="str">
            <v>R</v>
          </cell>
          <cell r="D2644" t="str">
            <v>I</v>
          </cell>
          <cell r="E2644" t="str">
            <v xml:space="preserve"> </v>
          </cell>
          <cell r="F2644" t="str">
            <v>15JQ001</v>
          </cell>
          <cell r="G2644" t="str">
            <v>822</v>
          </cell>
          <cell r="H2644" t="str">
            <v>2318</v>
          </cell>
          <cell r="I2644" t="str">
            <v>23</v>
          </cell>
          <cell r="J2644" t="str">
            <v xml:space="preserve"> </v>
          </cell>
          <cell r="K2644" t="str">
            <v>EXTE</v>
          </cell>
          <cell r="L2644" t="str">
            <v>2016</v>
          </cell>
          <cell r="M2644">
            <v>0</v>
          </cell>
          <cell r="N2644">
            <v>0</v>
          </cell>
          <cell r="O2644">
            <v>61360</v>
          </cell>
          <cell r="P2644">
            <v>61360</v>
          </cell>
          <cell r="Q2644">
            <v>0</v>
          </cell>
          <cell r="R2644">
            <v>118786.11</v>
          </cell>
          <cell r="S2644">
            <v>0</v>
          </cell>
          <cell r="T2644" t="str">
            <v>2018- -15JQ001-822-2318-23- -EXTE</v>
          </cell>
        </row>
        <row r="2645">
          <cell r="A2645" t="str">
            <v>21</v>
          </cell>
          <cell r="B2645" t="str">
            <v>D</v>
          </cell>
          <cell r="C2645" t="str">
            <v>R</v>
          </cell>
          <cell r="D2645" t="str">
            <v>I</v>
          </cell>
          <cell r="E2645" t="str">
            <v xml:space="preserve"> </v>
          </cell>
          <cell r="F2645" t="str">
            <v>15JQ002</v>
          </cell>
          <cell r="G2645" t="str">
            <v>822</v>
          </cell>
          <cell r="H2645" t="str">
            <v>2318</v>
          </cell>
          <cell r="I2645" t="str">
            <v>23</v>
          </cell>
          <cell r="J2645" t="str">
            <v xml:space="preserve"> </v>
          </cell>
          <cell r="K2645" t="str">
            <v>EXTE</v>
          </cell>
          <cell r="L2645" t="str">
            <v>2015</v>
          </cell>
          <cell r="M2645">
            <v>72000</v>
          </cell>
          <cell r="N2645">
            <v>0</v>
          </cell>
          <cell r="O2645">
            <v>0</v>
          </cell>
          <cell r="P2645">
            <v>72000</v>
          </cell>
          <cell r="Q2645">
            <v>0</v>
          </cell>
          <cell r="R2645">
            <v>0</v>
          </cell>
          <cell r="S2645">
            <v>0</v>
          </cell>
          <cell r="T2645" t="str">
            <v>2018- -15JQ002-822-2318-23- -EXTE</v>
          </cell>
        </row>
        <row r="2646">
          <cell r="A2646" t="str">
            <v>21</v>
          </cell>
          <cell r="B2646" t="str">
            <v>D</v>
          </cell>
          <cell r="C2646" t="str">
            <v>R</v>
          </cell>
          <cell r="D2646" t="str">
            <v>I</v>
          </cell>
          <cell r="E2646" t="str">
            <v xml:space="preserve"> </v>
          </cell>
          <cell r="F2646" t="str">
            <v>15JQ003</v>
          </cell>
          <cell r="G2646" t="str">
            <v>822</v>
          </cell>
          <cell r="H2646" t="str">
            <v>2318</v>
          </cell>
          <cell r="I2646" t="str">
            <v>23</v>
          </cell>
          <cell r="J2646" t="str">
            <v xml:space="preserve"> </v>
          </cell>
          <cell r="K2646" t="str">
            <v>EXTE</v>
          </cell>
          <cell r="L2646" t="str">
            <v>2015</v>
          </cell>
          <cell r="M2646">
            <v>16000</v>
          </cell>
          <cell r="N2646">
            <v>0</v>
          </cell>
          <cell r="O2646">
            <v>0</v>
          </cell>
          <cell r="P2646">
            <v>16000</v>
          </cell>
          <cell r="Q2646">
            <v>0</v>
          </cell>
          <cell r="R2646">
            <v>20613.64</v>
          </cell>
          <cell r="S2646">
            <v>0</v>
          </cell>
          <cell r="T2646" t="str">
            <v>2018- -15JQ003-822-2318-23- -EXTE</v>
          </cell>
        </row>
        <row r="2647">
          <cell r="A2647" t="str">
            <v>21</v>
          </cell>
          <cell r="B2647" t="str">
            <v>D</v>
          </cell>
          <cell r="C2647" t="str">
            <v>R</v>
          </cell>
          <cell r="D2647" t="str">
            <v>I</v>
          </cell>
          <cell r="E2647" t="str">
            <v xml:space="preserve"> </v>
          </cell>
          <cell r="F2647" t="str">
            <v>15JQ003</v>
          </cell>
          <cell r="G2647" t="str">
            <v>822</v>
          </cell>
          <cell r="H2647" t="str">
            <v>2318</v>
          </cell>
          <cell r="I2647" t="str">
            <v>23</v>
          </cell>
          <cell r="J2647" t="str">
            <v xml:space="preserve"> </v>
          </cell>
          <cell r="K2647" t="str">
            <v>EXTE</v>
          </cell>
          <cell r="L2647" t="str">
            <v>2016</v>
          </cell>
          <cell r="M2647">
            <v>0</v>
          </cell>
          <cell r="N2647">
            <v>0</v>
          </cell>
          <cell r="O2647">
            <v>1405</v>
          </cell>
          <cell r="P2647">
            <v>1405</v>
          </cell>
          <cell r="Q2647">
            <v>0</v>
          </cell>
          <cell r="R2647">
            <v>1405</v>
          </cell>
          <cell r="S2647">
            <v>0</v>
          </cell>
          <cell r="T2647" t="str">
            <v>2018- -15JQ003-822-2318-23- -EXTE</v>
          </cell>
        </row>
        <row r="2648">
          <cell r="A2648" t="str">
            <v>21</v>
          </cell>
          <cell r="B2648" t="str">
            <v>D</v>
          </cell>
          <cell r="C2648" t="str">
            <v>R</v>
          </cell>
          <cell r="D2648" t="str">
            <v>I</v>
          </cell>
          <cell r="E2648" t="str">
            <v xml:space="preserve"> </v>
          </cell>
          <cell r="F2648" t="str">
            <v>15JQ005</v>
          </cell>
          <cell r="G2648" t="str">
            <v>824</v>
          </cell>
          <cell r="H2648" t="str">
            <v>2318</v>
          </cell>
          <cell r="I2648" t="str">
            <v>23</v>
          </cell>
          <cell r="J2648" t="str">
            <v xml:space="preserve"> </v>
          </cell>
          <cell r="K2648" t="str">
            <v>EXTE</v>
          </cell>
          <cell r="L2648" t="str">
            <v>2016</v>
          </cell>
          <cell r="M2648">
            <v>0</v>
          </cell>
          <cell r="N2648">
            <v>0</v>
          </cell>
          <cell r="O2648">
            <v>12796.2</v>
          </cell>
          <cell r="P2648">
            <v>12796.2</v>
          </cell>
          <cell r="Q2648">
            <v>0</v>
          </cell>
          <cell r="R2648">
            <v>12796.2</v>
          </cell>
          <cell r="S2648">
            <v>0</v>
          </cell>
          <cell r="T2648" t="str">
            <v>2018- -15JQ005-824-2318-23- -EXTE</v>
          </cell>
        </row>
        <row r="2649">
          <cell r="A2649" t="str">
            <v>21</v>
          </cell>
          <cell r="B2649" t="str">
            <v>D</v>
          </cell>
          <cell r="C2649" t="str">
            <v>R</v>
          </cell>
          <cell r="D2649" t="str">
            <v>I</v>
          </cell>
          <cell r="E2649" t="str">
            <v xml:space="preserve"> </v>
          </cell>
          <cell r="F2649" t="str">
            <v>15JV001</v>
          </cell>
          <cell r="G2649" t="str">
            <v>71</v>
          </cell>
          <cell r="H2649" t="str">
            <v>2313</v>
          </cell>
          <cell r="I2649" t="str">
            <v>23</v>
          </cell>
          <cell r="J2649" t="str">
            <v xml:space="preserve"> </v>
          </cell>
          <cell r="K2649" t="str">
            <v>BATI</v>
          </cell>
          <cell r="L2649" t="str">
            <v>2016</v>
          </cell>
          <cell r="M2649">
            <v>0</v>
          </cell>
          <cell r="N2649">
            <v>83200</v>
          </cell>
          <cell r="O2649">
            <v>100999.2</v>
          </cell>
          <cell r="P2649">
            <v>184199.2</v>
          </cell>
          <cell r="Q2649">
            <v>0</v>
          </cell>
          <cell r="R2649">
            <v>278160.09000000003</v>
          </cell>
          <cell r="S2649">
            <v>0</v>
          </cell>
          <cell r="T2649" t="str">
            <v>2018- -15JV001-71-2313-23- -BATI</v>
          </cell>
        </row>
        <row r="2650">
          <cell r="A2650" t="str">
            <v>21</v>
          </cell>
          <cell r="B2650" t="str">
            <v>D</v>
          </cell>
          <cell r="C2650" t="str">
            <v>R</v>
          </cell>
          <cell r="D2650" t="str">
            <v>I</v>
          </cell>
          <cell r="E2650" t="str">
            <v xml:space="preserve"> </v>
          </cell>
          <cell r="F2650" t="str">
            <v>15JV001</v>
          </cell>
          <cell r="G2650" t="str">
            <v>71</v>
          </cell>
          <cell r="H2650" t="str">
            <v>2313</v>
          </cell>
          <cell r="I2650" t="str">
            <v>23</v>
          </cell>
          <cell r="J2650" t="str">
            <v xml:space="preserve"> </v>
          </cell>
          <cell r="K2650" t="str">
            <v>BATI</v>
          </cell>
          <cell r="L2650" t="str">
            <v>2017</v>
          </cell>
          <cell r="M2650">
            <v>0</v>
          </cell>
          <cell r="N2650">
            <v>0</v>
          </cell>
          <cell r="O2650">
            <v>10556.84</v>
          </cell>
          <cell r="P2650">
            <v>10556.84</v>
          </cell>
          <cell r="Q2650">
            <v>0</v>
          </cell>
          <cell r="R2650">
            <v>3337.92</v>
          </cell>
          <cell r="S2650">
            <v>0</v>
          </cell>
          <cell r="T2650" t="str">
            <v>2018- -15JV001-71-2313-23- -BATI</v>
          </cell>
        </row>
        <row r="2651">
          <cell r="A2651" t="str">
            <v>21</v>
          </cell>
          <cell r="B2651" t="str">
            <v>D</v>
          </cell>
          <cell r="C2651" t="str">
            <v>R</v>
          </cell>
          <cell r="D2651" t="str">
            <v>I</v>
          </cell>
          <cell r="E2651" t="str">
            <v xml:space="preserve"> </v>
          </cell>
          <cell r="F2651" t="str">
            <v>15JV001</v>
          </cell>
          <cell r="G2651" t="str">
            <v>71</v>
          </cell>
          <cell r="H2651" t="str">
            <v>2313</v>
          </cell>
          <cell r="I2651" t="str">
            <v>23</v>
          </cell>
          <cell r="J2651" t="str">
            <v xml:space="preserve"> </v>
          </cell>
          <cell r="K2651" t="str">
            <v>BATI</v>
          </cell>
          <cell r="L2651" t="str">
            <v>2018</v>
          </cell>
          <cell r="M2651">
            <v>0</v>
          </cell>
          <cell r="N2651">
            <v>0</v>
          </cell>
          <cell r="O2651">
            <v>11328</v>
          </cell>
          <cell r="P2651">
            <v>11328</v>
          </cell>
          <cell r="Q2651">
            <v>0</v>
          </cell>
          <cell r="R2651">
            <v>11299.96</v>
          </cell>
          <cell r="S2651">
            <v>0</v>
          </cell>
          <cell r="T2651" t="str">
            <v>2018- -15JV001-71-2313-23- -BATI</v>
          </cell>
        </row>
        <row r="2652">
          <cell r="A2652" t="str">
            <v>21</v>
          </cell>
          <cell r="B2652" t="str">
            <v>D</v>
          </cell>
          <cell r="C2652" t="str">
            <v>R</v>
          </cell>
          <cell r="D2652" t="str">
            <v>I</v>
          </cell>
          <cell r="E2652" t="str">
            <v xml:space="preserve"> </v>
          </cell>
          <cell r="F2652" t="str">
            <v>15LO001</v>
          </cell>
          <cell r="G2652" t="str">
            <v>71</v>
          </cell>
          <cell r="H2652" t="str">
            <v>2313</v>
          </cell>
          <cell r="I2652" t="str">
            <v>23</v>
          </cell>
          <cell r="J2652" t="str">
            <v xml:space="preserve"> </v>
          </cell>
          <cell r="K2652" t="str">
            <v>BATI</v>
          </cell>
          <cell r="L2652" t="str">
            <v>2016</v>
          </cell>
          <cell r="M2652">
            <v>30000</v>
          </cell>
          <cell r="N2652">
            <v>0</v>
          </cell>
          <cell r="O2652">
            <v>59053.43</v>
          </cell>
          <cell r="P2652">
            <v>89053.43</v>
          </cell>
          <cell r="Q2652">
            <v>0</v>
          </cell>
          <cell r="R2652">
            <v>145863.28</v>
          </cell>
          <cell r="S2652">
            <v>0</v>
          </cell>
          <cell r="T2652" t="str">
            <v>2018- -15LO001-71-2313-23- -BATI</v>
          </cell>
        </row>
        <row r="2653">
          <cell r="A2653" t="str">
            <v>21</v>
          </cell>
          <cell r="B2653" t="str">
            <v>D</v>
          </cell>
          <cell r="C2653" t="str">
            <v>R</v>
          </cell>
          <cell r="D2653" t="str">
            <v>I</v>
          </cell>
          <cell r="E2653" t="str">
            <v xml:space="preserve"> </v>
          </cell>
          <cell r="F2653" t="str">
            <v>15LO001</v>
          </cell>
          <cell r="G2653" t="str">
            <v>71</v>
          </cell>
          <cell r="H2653" t="str">
            <v>2313</v>
          </cell>
          <cell r="I2653" t="str">
            <v>23</v>
          </cell>
          <cell r="J2653" t="str">
            <v xml:space="preserve"> </v>
          </cell>
          <cell r="K2653" t="str">
            <v>BATI</v>
          </cell>
          <cell r="L2653" t="str">
            <v>2017</v>
          </cell>
          <cell r="M2653">
            <v>0</v>
          </cell>
          <cell r="N2653">
            <v>0</v>
          </cell>
          <cell r="O2653">
            <v>660</v>
          </cell>
          <cell r="P2653">
            <v>660</v>
          </cell>
          <cell r="Q2653">
            <v>0</v>
          </cell>
          <cell r="R2653">
            <v>736.02</v>
          </cell>
          <cell r="S2653">
            <v>0</v>
          </cell>
          <cell r="T2653" t="str">
            <v>2018- -15LO001-71-2313-23- -BATI</v>
          </cell>
        </row>
        <row r="2654">
          <cell r="A2654" t="str">
            <v>21</v>
          </cell>
          <cell r="B2654" t="str">
            <v>D</v>
          </cell>
          <cell r="C2654" t="str">
            <v>R</v>
          </cell>
          <cell r="D2654" t="str">
            <v>I</v>
          </cell>
          <cell r="E2654" t="str">
            <v xml:space="preserve"> </v>
          </cell>
          <cell r="F2654" t="str">
            <v>16AD001</v>
          </cell>
          <cell r="G2654" t="str">
            <v>824</v>
          </cell>
          <cell r="H2654" t="str">
            <v>2313</v>
          </cell>
          <cell r="I2654" t="str">
            <v>23</v>
          </cell>
          <cell r="J2654" t="str">
            <v xml:space="preserve"> </v>
          </cell>
          <cell r="K2654" t="str">
            <v>BATI</v>
          </cell>
          <cell r="L2654" t="str">
            <v>2016</v>
          </cell>
          <cell r="M2654">
            <v>109150</v>
          </cell>
          <cell r="N2654">
            <v>0</v>
          </cell>
          <cell r="O2654">
            <v>0</v>
          </cell>
          <cell r="P2654">
            <v>109150</v>
          </cell>
          <cell r="Q2654">
            <v>0</v>
          </cell>
          <cell r="R2654">
            <v>29777.68</v>
          </cell>
          <cell r="S2654">
            <v>0</v>
          </cell>
          <cell r="T2654" t="str">
            <v>2018- -16AD001-824-2313-23- -BATI</v>
          </cell>
        </row>
        <row r="2655">
          <cell r="A2655" t="str">
            <v>21</v>
          </cell>
          <cell r="B2655" t="str">
            <v>D</v>
          </cell>
          <cell r="C2655" t="str">
            <v>R</v>
          </cell>
          <cell r="D2655" t="str">
            <v>I</v>
          </cell>
          <cell r="E2655" t="str">
            <v xml:space="preserve"> </v>
          </cell>
          <cell r="F2655" t="str">
            <v>16AD001</v>
          </cell>
          <cell r="G2655" t="str">
            <v>824</v>
          </cell>
          <cell r="H2655" t="str">
            <v>2313</v>
          </cell>
          <cell r="I2655" t="str">
            <v>23</v>
          </cell>
          <cell r="J2655" t="str">
            <v xml:space="preserve"> </v>
          </cell>
          <cell r="K2655" t="str">
            <v>BATI</v>
          </cell>
          <cell r="L2655" t="str">
            <v>2017</v>
          </cell>
          <cell r="M2655">
            <v>0</v>
          </cell>
          <cell r="N2655">
            <v>0</v>
          </cell>
          <cell r="O2655">
            <v>67563.77</v>
          </cell>
          <cell r="P2655">
            <v>67563.77</v>
          </cell>
          <cell r="Q2655">
            <v>0</v>
          </cell>
          <cell r="R2655">
            <v>50977.760000000002</v>
          </cell>
          <cell r="S2655">
            <v>0</v>
          </cell>
          <cell r="T2655" t="str">
            <v>2018- -16AD001-824-2313-23- -BATI</v>
          </cell>
        </row>
        <row r="2656">
          <cell r="A2656" t="str">
            <v>21</v>
          </cell>
          <cell r="B2656" t="str">
            <v>D</v>
          </cell>
          <cell r="C2656" t="str">
            <v>R</v>
          </cell>
          <cell r="D2656" t="str">
            <v>I</v>
          </cell>
          <cell r="E2656" t="str">
            <v xml:space="preserve"> </v>
          </cell>
          <cell r="F2656" t="str">
            <v>16AD001</v>
          </cell>
          <cell r="G2656" t="str">
            <v>824</v>
          </cell>
          <cell r="H2656" t="str">
            <v>2313</v>
          </cell>
          <cell r="I2656" t="str">
            <v>23</v>
          </cell>
          <cell r="J2656" t="str">
            <v xml:space="preserve"> </v>
          </cell>
          <cell r="K2656" t="str">
            <v>BATI</v>
          </cell>
          <cell r="L2656" t="str">
            <v>2018</v>
          </cell>
          <cell r="M2656">
            <v>0</v>
          </cell>
          <cell r="N2656">
            <v>0</v>
          </cell>
          <cell r="O2656">
            <v>6137.46</v>
          </cell>
          <cell r="P2656">
            <v>6137.46</v>
          </cell>
          <cell r="Q2656">
            <v>0</v>
          </cell>
          <cell r="R2656">
            <v>0</v>
          </cell>
          <cell r="S2656">
            <v>6137.46</v>
          </cell>
          <cell r="T2656" t="str">
            <v>2018- -16AD001-824-2313-23- -BATI</v>
          </cell>
        </row>
        <row r="2657">
          <cell r="A2657" t="str">
            <v>21</v>
          </cell>
          <cell r="B2657" t="str">
            <v>D</v>
          </cell>
          <cell r="C2657" t="str">
            <v>R</v>
          </cell>
          <cell r="D2657" t="str">
            <v>I</v>
          </cell>
          <cell r="E2657" t="str">
            <v xml:space="preserve"> </v>
          </cell>
          <cell r="F2657" t="str">
            <v>16AI001</v>
          </cell>
          <cell r="G2657" t="str">
            <v>020</v>
          </cell>
          <cell r="H2657" t="str">
            <v>2313</v>
          </cell>
          <cell r="I2657" t="str">
            <v>23</v>
          </cell>
          <cell r="J2657" t="str">
            <v xml:space="preserve"> </v>
          </cell>
          <cell r="K2657" t="str">
            <v>BATI</v>
          </cell>
          <cell r="L2657" t="str">
            <v>2016</v>
          </cell>
          <cell r="M2657">
            <v>50000</v>
          </cell>
          <cell r="N2657">
            <v>0</v>
          </cell>
          <cell r="O2657">
            <v>0</v>
          </cell>
          <cell r="P2657">
            <v>50000</v>
          </cell>
          <cell r="Q2657">
            <v>0</v>
          </cell>
          <cell r="R2657">
            <v>3040.42</v>
          </cell>
          <cell r="S2657">
            <v>0</v>
          </cell>
          <cell r="T2657" t="str">
            <v>2018- -16AI001-020-2313-23- -BATI</v>
          </cell>
        </row>
        <row r="2658">
          <cell r="A2658" t="str">
            <v>21</v>
          </cell>
          <cell r="B2658" t="str">
            <v>D</v>
          </cell>
          <cell r="C2658" t="str">
            <v>R</v>
          </cell>
          <cell r="D2658" t="str">
            <v>I</v>
          </cell>
          <cell r="E2658" t="str">
            <v xml:space="preserve"> </v>
          </cell>
          <cell r="F2658" t="str">
            <v>16AI001</v>
          </cell>
          <cell r="G2658" t="str">
            <v>020</v>
          </cell>
          <cell r="H2658" t="str">
            <v>2313</v>
          </cell>
          <cell r="I2658" t="str">
            <v>23</v>
          </cell>
          <cell r="J2658" t="str">
            <v xml:space="preserve"> </v>
          </cell>
          <cell r="K2658" t="str">
            <v>BATI</v>
          </cell>
          <cell r="L2658" t="str">
            <v>2017</v>
          </cell>
          <cell r="M2658">
            <v>0</v>
          </cell>
          <cell r="N2658">
            <v>0</v>
          </cell>
          <cell r="O2658">
            <v>39.299999999999997</v>
          </cell>
          <cell r="P2658">
            <v>39.299999999999997</v>
          </cell>
          <cell r="Q2658">
            <v>0</v>
          </cell>
          <cell r="R2658">
            <v>1073.76</v>
          </cell>
          <cell r="S2658">
            <v>0</v>
          </cell>
          <cell r="T2658" t="str">
            <v>2018- -16AI001-020-2313-23- -BATI</v>
          </cell>
        </row>
        <row r="2659">
          <cell r="A2659" t="str">
            <v>21</v>
          </cell>
          <cell r="B2659" t="str">
            <v>D</v>
          </cell>
          <cell r="C2659" t="str">
            <v>R</v>
          </cell>
          <cell r="D2659" t="str">
            <v>I</v>
          </cell>
          <cell r="E2659" t="str">
            <v xml:space="preserve"> </v>
          </cell>
          <cell r="F2659" t="str">
            <v>16AI001</v>
          </cell>
          <cell r="G2659" t="str">
            <v>213</v>
          </cell>
          <cell r="H2659" t="str">
            <v>2313</v>
          </cell>
          <cell r="I2659" t="str">
            <v>23</v>
          </cell>
          <cell r="J2659" t="str">
            <v xml:space="preserve"> </v>
          </cell>
          <cell r="K2659" t="str">
            <v>BATI</v>
          </cell>
          <cell r="L2659" t="str">
            <v>2017</v>
          </cell>
          <cell r="M2659">
            <v>0</v>
          </cell>
          <cell r="N2659">
            <v>0</v>
          </cell>
          <cell r="O2659">
            <v>12085.95</v>
          </cell>
          <cell r="P2659">
            <v>12085.95</v>
          </cell>
          <cell r="Q2659">
            <v>0</v>
          </cell>
          <cell r="R2659">
            <v>1026.95</v>
          </cell>
          <cell r="S2659">
            <v>0</v>
          </cell>
          <cell r="T2659" t="str">
            <v>2018- -16AI001-213-2313-23- -BATI</v>
          </cell>
        </row>
        <row r="2660">
          <cell r="A2660" t="str">
            <v>21</v>
          </cell>
          <cell r="B2660" t="str">
            <v>D</v>
          </cell>
          <cell r="C2660" t="str">
            <v>R</v>
          </cell>
          <cell r="D2660" t="str">
            <v>I</v>
          </cell>
          <cell r="E2660" t="str">
            <v xml:space="preserve"> </v>
          </cell>
          <cell r="F2660" t="str">
            <v>16AI001</v>
          </cell>
          <cell r="G2660" t="str">
            <v>213</v>
          </cell>
          <cell r="H2660" t="str">
            <v>2313</v>
          </cell>
          <cell r="I2660" t="str">
            <v>23</v>
          </cell>
          <cell r="J2660" t="str">
            <v xml:space="preserve"> </v>
          </cell>
          <cell r="K2660" t="str">
            <v>BATI</v>
          </cell>
          <cell r="L2660" t="str">
            <v>2018</v>
          </cell>
          <cell r="M2660">
            <v>0</v>
          </cell>
          <cell r="N2660">
            <v>0</v>
          </cell>
          <cell r="O2660">
            <v>11000</v>
          </cell>
          <cell r="P2660">
            <v>11000</v>
          </cell>
          <cell r="Q2660">
            <v>0</v>
          </cell>
          <cell r="R2660">
            <v>0</v>
          </cell>
          <cell r="S2660">
            <v>11000</v>
          </cell>
          <cell r="T2660" t="str">
            <v>2018- -16AI001-213-2313-23- -BATI</v>
          </cell>
        </row>
        <row r="2661">
          <cell r="A2661" t="str">
            <v>21</v>
          </cell>
          <cell r="B2661" t="str">
            <v>D</v>
          </cell>
          <cell r="C2661" t="str">
            <v>R</v>
          </cell>
          <cell r="D2661" t="str">
            <v>I</v>
          </cell>
          <cell r="E2661" t="str">
            <v xml:space="preserve"> </v>
          </cell>
          <cell r="F2661" t="str">
            <v>16AI001</v>
          </cell>
          <cell r="G2661" t="str">
            <v>30</v>
          </cell>
          <cell r="H2661" t="str">
            <v>2313</v>
          </cell>
          <cell r="I2661" t="str">
            <v>23</v>
          </cell>
          <cell r="J2661" t="str">
            <v xml:space="preserve"> </v>
          </cell>
          <cell r="K2661" t="str">
            <v>BATI</v>
          </cell>
          <cell r="L2661" t="str">
            <v>2017</v>
          </cell>
          <cell r="M2661">
            <v>0</v>
          </cell>
          <cell r="N2661">
            <v>0</v>
          </cell>
          <cell r="O2661">
            <v>4200</v>
          </cell>
          <cell r="P2661">
            <v>4200</v>
          </cell>
          <cell r="Q2661">
            <v>0</v>
          </cell>
          <cell r="R2661">
            <v>4383.76</v>
          </cell>
          <cell r="S2661">
            <v>0</v>
          </cell>
          <cell r="T2661" t="str">
            <v>2018- -16AI001-30-2313-23- -BATI</v>
          </cell>
        </row>
        <row r="2662">
          <cell r="A2662" t="str">
            <v>21</v>
          </cell>
          <cell r="B2662" t="str">
            <v>D</v>
          </cell>
          <cell r="C2662" t="str">
            <v>R</v>
          </cell>
          <cell r="D2662" t="str">
            <v>I</v>
          </cell>
          <cell r="E2662" t="str">
            <v xml:space="preserve"> </v>
          </cell>
          <cell r="F2662" t="str">
            <v>16AI001</v>
          </cell>
          <cell r="G2662" t="str">
            <v>322</v>
          </cell>
          <cell r="H2662" t="str">
            <v>2313</v>
          </cell>
          <cell r="I2662" t="str">
            <v>23</v>
          </cell>
          <cell r="J2662" t="str">
            <v xml:space="preserve"> </v>
          </cell>
          <cell r="K2662" t="str">
            <v>BATI</v>
          </cell>
          <cell r="L2662" t="str">
            <v>2016</v>
          </cell>
          <cell r="M2662">
            <v>0</v>
          </cell>
          <cell r="N2662">
            <v>0</v>
          </cell>
          <cell r="O2662">
            <v>0</v>
          </cell>
          <cell r="P2662">
            <v>0</v>
          </cell>
          <cell r="Q2662">
            <v>0</v>
          </cell>
          <cell r="R2662">
            <v>776.81</v>
          </cell>
          <cell r="S2662">
            <v>0</v>
          </cell>
          <cell r="T2662" t="str">
            <v>2018- -16AI001-322-2313-23- -BATI</v>
          </cell>
        </row>
        <row r="2663">
          <cell r="A2663" t="str">
            <v>21</v>
          </cell>
          <cell r="B2663" t="str">
            <v>D</v>
          </cell>
          <cell r="C2663" t="str">
            <v>R</v>
          </cell>
          <cell r="D2663" t="str">
            <v>I</v>
          </cell>
          <cell r="E2663" t="str">
            <v xml:space="preserve"> </v>
          </cell>
          <cell r="F2663" t="str">
            <v>16AI001</v>
          </cell>
          <cell r="G2663" t="str">
            <v>40</v>
          </cell>
          <cell r="H2663" t="str">
            <v>2313</v>
          </cell>
          <cell r="I2663" t="str">
            <v>23</v>
          </cell>
          <cell r="J2663" t="str">
            <v xml:space="preserve"> </v>
          </cell>
          <cell r="K2663" t="str">
            <v>BATI</v>
          </cell>
          <cell r="L2663" t="str">
            <v>2016</v>
          </cell>
          <cell r="M2663">
            <v>0</v>
          </cell>
          <cell r="N2663">
            <v>0</v>
          </cell>
          <cell r="O2663">
            <v>0</v>
          </cell>
          <cell r="P2663">
            <v>0</v>
          </cell>
          <cell r="Q2663">
            <v>0</v>
          </cell>
          <cell r="R2663">
            <v>925.4</v>
          </cell>
          <cell r="S2663">
            <v>0</v>
          </cell>
          <cell r="T2663" t="str">
            <v>2018- -16AI001-40-2313-23- -BATI</v>
          </cell>
        </row>
        <row r="2664">
          <cell r="A2664" t="str">
            <v>21</v>
          </cell>
          <cell r="B2664" t="str">
            <v>D</v>
          </cell>
          <cell r="C2664" t="str">
            <v>R</v>
          </cell>
          <cell r="D2664" t="str">
            <v>I</v>
          </cell>
          <cell r="E2664" t="str">
            <v xml:space="preserve"> </v>
          </cell>
          <cell r="F2664" t="str">
            <v>16AI001</v>
          </cell>
          <cell r="G2664" t="str">
            <v>40</v>
          </cell>
          <cell r="H2664" t="str">
            <v>2313</v>
          </cell>
          <cell r="I2664" t="str">
            <v>23</v>
          </cell>
          <cell r="J2664" t="str">
            <v xml:space="preserve"> </v>
          </cell>
          <cell r="K2664" t="str">
            <v>BATI</v>
          </cell>
          <cell r="L2664" t="str">
            <v>2017</v>
          </cell>
          <cell r="M2664">
            <v>0</v>
          </cell>
          <cell r="N2664">
            <v>0</v>
          </cell>
          <cell r="O2664">
            <v>29.5</v>
          </cell>
          <cell r="P2664">
            <v>29.5</v>
          </cell>
          <cell r="Q2664">
            <v>0</v>
          </cell>
          <cell r="R2664">
            <v>0</v>
          </cell>
          <cell r="S2664">
            <v>0</v>
          </cell>
          <cell r="T2664" t="str">
            <v>2018- -16AI001-40-2313-23- -BATI</v>
          </cell>
        </row>
        <row r="2665">
          <cell r="A2665" t="str">
            <v>21</v>
          </cell>
          <cell r="B2665" t="str">
            <v>D</v>
          </cell>
          <cell r="C2665" t="str">
            <v>R</v>
          </cell>
          <cell r="D2665" t="str">
            <v>I</v>
          </cell>
          <cell r="E2665" t="str">
            <v xml:space="preserve"> </v>
          </cell>
          <cell r="F2665" t="str">
            <v>16AI001</v>
          </cell>
          <cell r="G2665" t="str">
            <v>411</v>
          </cell>
          <cell r="H2665" t="str">
            <v>2313</v>
          </cell>
          <cell r="I2665" t="str">
            <v>23</v>
          </cell>
          <cell r="J2665" t="str">
            <v xml:space="preserve"> </v>
          </cell>
          <cell r="K2665" t="str">
            <v>BATI</v>
          </cell>
          <cell r="L2665" t="str">
            <v>2016</v>
          </cell>
          <cell r="M2665">
            <v>0</v>
          </cell>
          <cell r="N2665">
            <v>0</v>
          </cell>
          <cell r="O2665">
            <v>0</v>
          </cell>
          <cell r="P2665">
            <v>0</v>
          </cell>
          <cell r="Q2665">
            <v>0</v>
          </cell>
          <cell r="R2665">
            <v>880</v>
          </cell>
          <cell r="S2665">
            <v>0</v>
          </cell>
          <cell r="T2665" t="str">
            <v>2018- -16AI001-411-2313-23- -BATI</v>
          </cell>
        </row>
        <row r="2666">
          <cell r="A2666" t="str">
            <v>21</v>
          </cell>
          <cell r="B2666" t="str">
            <v>D</v>
          </cell>
          <cell r="C2666" t="str">
            <v>R</v>
          </cell>
          <cell r="D2666" t="str">
            <v>I</v>
          </cell>
          <cell r="E2666" t="str">
            <v xml:space="preserve"> </v>
          </cell>
          <cell r="F2666" t="str">
            <v>16AI001</v>
          </cell>
          <cell r="G2666" t="str">
            <v>411</v>
          </cell>
          <cell r="H2666" t="str">
            <v>2313</v>
          </cell>
          <cell r="I2666" t="str">
            <v>23</v>
          </cell>
          <cell r="J2666" t="str">
            <v xml:space="preserve"> </v>
          </cell>
          <cell r="K2666" t="str">
            <v>BATI</v>
          </cell>
          <cell r="L2666" t="str">
            <v>2017</v>
          </cell>
          <cell r="M2666">
            <v>0</v>
          </cell>
          <cell r="N2666">
            <v>0</v>
          </cell>
          <cell r="O2666">
            <v>14348.9</v>
          </cell>
          <cell r="P2666">
            <v>14348.9</v>
          </cell>
          <cell r="Q2666">
            <v>0</v>
          </cell>
          <cell r="R2666">
            <v>11726.45</v>
          </cell>
          <cell r="S2666">
            <v>0</v>
          </cell>
          <cell r="T2666" t="str">
            <v>2018- -16AI001-411-2313-23- -BATI</v>
          </cell>
        </row>
        <row r="2667">
          <cell r="A2667" t="str">
            <v>21</v>
          </cell>
          <cell r="B2667" t="str">
            <v>D</v>
          </cell>
          <cell r="C2667" t="str">
            <v>R</v>
          </cell>
          <cell r="D2667" t="str">
            <v>I</v>
          </cell>
          <cell r="E2667" t="str">
            <v xml:space="preserve"> </v>
          </cell>
          <cell r="F2667" t="str">
            <v>16AI001</v>
          </cell>
          <cell r="G2667" t="str">
            <v>412</v>
          </cell>
          <cell r="H2667" t="str">
            <v>2313</v>
          </cell>
          <cell r="I2667" t="str">
            <v>23</v>
          </cell>
          <cell r="J2667" t="str">
            <v xml:space="preserve"> </v>
          </cell>
          <cell r="K2667" t="str">
            <v>BATI</v>
          </cell>
          <cell r="L2667" t="str">
            <v>2017</v>
          </cell>
          <cell r="M2667">
            <v>0</v>
          </cell>
          <cell r="N2667">
            <v>0</v>
          </cell>
          <cell r="O2667">
            <v>8892.58</v>
          </cell>
          <cell r="P2667">
            <v>8892.58</v>
          </cell>
          <cell r="Q2667">
            <v>0</v>
          </cell>
          <cell r="R2667">
            <v>8460.8700000000008</v>
          </cell>
          <cell r="S2667">
            <v>0</v>
          </cell>
          <cell r="T2667" t="str">
            <v>2018- -16AI001-412-2313-23- -BATI</v>
          </cell>
        </row>
        <row r="2668">
          <cell r="A2668" t="str">
            <v>21</v>
          </cell>
          <cell r="B2668" t="str">
            <v>D</v>
          </cell>
          <cell r="C2668" t="str">
            <v>R</v>
          </cell>
          <cell r="D2668" t="str">
            <v>I</v>
          </cell>
          <cell r="E2668" t="str">
            <v xml:space="preserve"> </v>
          </cell>
          <cell r="F2668" t="str">
            <v>16AI001</v>
          </cell>
          <cell r="G2668" t="str">
            <v>422</v>
          </cell>
          <cell r="H2668" t="str">
            <v>2313</v>
          </cell>
          <cell r="I2668" t="str">
            <v>23</v>
          </cell>
          <cell r="J2668" t="str">
            <v xml:space="preserve"> </v>
          </cell>
          <cell r="K2668" t="str">
            <v>BATI</v>
          </cell>
          <cell r="L2668" t="str">
            <v>2017</v>
          </cell>
          <cell r="M2668">
            <v>0</v>
          </cell>
          <cell r="N2668">
            <v>0</v>
          </cell>
          <cell r="O2668">
            <v>236</v>
          </cell>
          <cell r="P2668">
            <v>236</v>
          </cell>
          <cell r="Q2668">
            <v>0</v>
          </cell>
          <cell r="R2668">
            <v>0</v>
          </cell>
          <cell r="S2668">
            <v>0</v>
          </cell>
          <cell r="T2668" t="str">
            <v>2018- -16AI001-422-2313-23- -BATI</v>
          </cell>
        </row>
        <row r="2669">
          <cell r="A2669" t="str">
            <v>21</v>
          </cell>
          <cell r="B2669" t="str">
            <v>D</v>
          </cell>
          <cell r="C2669" t="str">
            <v>R</v>
          </cell>
          <cell r="D2669" t="str">
            <v>I</v>
          </cell>
          <cell r="E2669" t="str">
            <v xml:space="preserve"> </v>
          </cell>
          <cell r="F2669" t="str">
            <v>16AI001</v>
          </cell>
          <cell r="G2669" t="str">
            <v>64</v>
          </cell>
          <cell r="H2669" t="str">
            <v>2313</v>
          </cell>
          <cell r="I2669" t="str">
            <v>23</v>
          </cell>
          <cell r="J2669" t="str">
            <v xml:space="preserve"> </v>
          </cell>
          <cell r="K2669" t="str">
            <v>BATI</v>
          </cell>
          <cell r="L2669" t="str">
            <v>2016</v>
          </cell>
          <cell r="M2669">
            <v>0</v>
          </cell>
          <cell r="N2669">
            <v>0</v>
          </cell>
          <cell r="O2669">
            <v>0</v>
          </cell>
          <cell r="P2669">
            <v>0</v>
          </cell>
          <cell r="Q2669">
            <v>0</v>
          </cell>
          <cell r="R2669">
            <v>765.7</v>
          </cell>
          <cell r="S2669">
            <v>0</v>
          </cell>
          <cell r="T2669" t="str">
            <v>2018- -16AI001-64-2313-23- -BATI</v>
          </cell>
        </row>
        <row r="2670">
          <cell r="A2670" t="str">
            <v>21</v>
          </cell>
          <cell r="B2670" t="str">
            <v>D</v>
          </cell>
          <cell r="C2670" t="str">
            <v>R</v>
          </cell>
          <cell r="D2670" t="str">
            <v>I</v>
          </cell>
          <cell r="E2670" t="str">
            <v xml:space="preserve"> </v>
          </cell>
          <cell r="F2670" t="str">
            <v>16AI001</v>
          </cell>
          <cell r="G2670" t="str">
            <v>64</v>
          </cell>
          <cell r="H2670" t="str">
            <v>2313</v>
          </cell>
          <cell r="I2670" t="str">
            <v>23</v>
          </cell>
          <cell r="J2670" t="str">
            <v xml:space="preserve"> </v>
          </cell>
          <cell r="K2670" t="str">
            <v>BATI</v>
          </cell>
          <cell r="L2670" t="str">
            <v>2017</v>
          </cell>
          <cell r="M2670">
            <v>0</v>
          </cell>
          <cell r="N2670">
            <v>0</v>
          </cell>
          <cell r="O2670">
            <v>6059</v>
          </cell>
          <cell r="P2670">
            <v>6059</v>
          </cell>
          <cell r="Q2670">
            <v>0</v>
          </cell>
          <cell r="R2670">
            <v>5190.59</v>
          </cell>
          <cell r="S2670">
            <v>0</v>
          </cell>
          <cell r="T2670" t="str">
            <v>2018- -16AI001-64-2313-23- -BATI</v>
          </cell>
        </row>
        <row r="2671">
          <cell r="A2671" t="str">
            <v>21</v>
          </cell>
          <cell r="B2671" t="str">
            <v>D</v>
          </cell>
          <cell r="C2671" t="str">
            <v>R</v>
          </cell>
          <cell r="D2671" t="str">
            <v>I</v>
          </cell>
          <cell r="E2671" t="str">
            <v xml:space="preserve"> </v>
          </cell>
          <cell r="F2671" t="str">
            <v>16AI001</v>
          </cell>
          <cell r="G2671" t="str">
            <v>71</v>
          </cell>
          <cell r="H2671" t="str">
            <v>2313</v>
          </cell>
          <cell r="I2671" t="str">
            <v>23</v>
          </cell>
          <cell r="J2671" t="str">
            <v xml:space="preserve"> </v>
          </cell>
          <cell r="K2671" t="str">
            <v>BATI</v>
          </cell>
          <cell r="L2671" t="str">
            <v>2017</v>
          </cell>
          <cell r="M2671">
            <v>0</v>
          </cell>
          <cell r="N2671">
            <v>0</v>
          </cell>
          <cell r="O2671">
            <v>59</v>
          </cell>
          <cell r="P2671">
            <v>59</v>
          </cell>
          <cell r="Q2671">
            <v>0</v>
          </cell>
          <cell r="R2671">
            <v>0</v>
          </cell>
          <cell r="S2671">
            <v>0</v>
          </cell>
          <cell r="T2671" t="str">
            <v>2018- -16AI001-71-2313-23- -BATI</v>
          </cell>
        </row>
        <row r="2672">
          <cell r="A2672" t="str">
            <v>21</v>
          </cell>
          <cell r="B2672" t="str">
            <v>D</v>
          </cell>
          <cell r="C2672" t="str">
            <v>R</v>
          </cell>
          <cell r="D2672" t="str">
            <v>I</v>
          </cell>
          <cell r="E2672" t="str">
            <v xml:space="preserve"> </v>
          </cell>
          <cell r="F2672" t="str">
            <v>16AI001</v>
          </cell>
          <cell r="G2672" t="str">
            <v>820</v>
          </cell>
          <cell r="H2672" t="str">
            <v>2313</v>
          </cell>
          <cell r="I2672" t="str">
            <v>23</v>
          </cell>
          <cell r="J2672" t="str">
            <v xml:space="preserve"> </v>
          </cell>
          <cell r="K2672" t="str">
            <v>BATI</v>
          </cell>
          <cell r="L2672" t="str">
            <v>2017</v>
          </cell>
          <cell r="M2672">
            <v>0</v>
          </cell>
          <cell r="N2672">
            <v>0</v>
          </cell>
          <cell r="O2672">
            <v>29.5</v>
          </cell>
          <cell r="P2672">
            <v>29.5</v>
          </cell>
          <cell r="Q2672">
            <v>0</v>
          </cell>
          <cell r="R2672">
            <v>0</v>
          </cell>
          <cell r="S2672">
            <v>0</v>
          </cell>
          <cell r="T2672" t="str">
            <v>2018- -16AI001-820-2313-23- -BATI</v>
          </cell>
        </row>
        <row r="2673">
          <cell r="A2673" t="str">
            <v>21</v>
          </cell>
          <cell r="B2673" t="str">
            <v>D</v>
          </cell>
          <cell r="C2673" t="str">
            <v>R</v>
          </cell>
          <cell r="D2673" t="str">
            <v>I</v>
          </cell>
          <cell r="E2673" t="str">
            <v xml:space="preserve"> </v>
          </cell>
          <cell r="F2673" t="str">
            <v>16AI002</v>
          </cell>
          <cell r="G2673" t="str">
            <v>020</v>
          </cell>
          <cell r="H2673" t="str">
            <v>2313</v>
          </cell>
          <cell r="I2673" t="str">
            <v>23</v>
          </cell>
          <cell r="J2673" t="str">
            <v xml:space="preserve"> </v>
          </cell>
          <cell r="K2673" t="str">
            <v>BATI</v>
          </cell>
          <cell r="L2673" t="str">
            <v>2016</v>
          </cell>
          <cell r="M2673">
            <v>15000</v>
          </cell>
          <cell r="N2673">
            <v>0</v>
          </cell>
          <cell r="O2673">
            <v>0</v>
          </cell>
          <cell r="P2673">
            <v>15000</v>
          </cell>
          <cell r="Q2673">
            <v>0</v>
          </cell>
          <cell r="R2673">
            <v>602.16</v>
          </cell>
          <cell r="S2673">
            <v>0</v>
          </cell>
          <cell r="T2673" t="str">
            <v>2018- -16AI002-020-2313-23- -BATI</v>
          </cell>
        </row>
        <row r="2674">
          <cell r="A2674" t="str">
            <v>21</v>
          </cell>
          <cell r="B2674" t="str">
            <v>D</v>
          </cell>
          <cell r="C2674" t="str">
            <v>R</v>
          </cell>
          <cell r="D2674" t="str">
            <v>I</v>
          </cell>
          <cell r="E2674" t="str">
            <v xml:space="preserve"> </v>
          </cell>
          <cell r="F2674" t="str">
            <v>16AI002</v>
          </cell>
          <cell r="G2674" t="str">
            <v>211</v>
          </cell>
          <cell r="H2674" t="str">
            <v>2313</v>
          </cell>
          <cell r="I2674" t="str">
            <v>23</v>
          </cell>
          <cell r="J2674" t="str">
            <v xml:space="preserve"> </v>
          </cell>
          <cell r="K2674" t="str">
            <v>BATI</v>
          </cell>
          <cell r="L2674" t="str">
            <v>2016</v>
          </cell>
          <cell r="M2674">
            <v>0</v>
          </cell>
          <cell r="N2674">
            <v>0</v>
          </cell>
          <cell r="O2674">
            <v>0</v>
          </cell>
          <cell r="P2674">
            <v>0</v>
          </cell>
          <cell r="Q2674">
            <v>0</v>
          </cell>
          <cell r="R2674">
            <v>110.77</v>
          </cell>
          <cell r="S2674">
            <v>0</v>
          </cell>
          <cell r="T2674" t="str">
            <v>2018- -16AI002-211-2313-23- -BATI</v>
          </cell>
        </row>
        <row r="2675">
          <cell r="A2675" t="str">
            <v>21</v>
          </cell>
          <cell r="B2675" t="str">
            <v>D</v>
          </cell>
          <cell r="C2675" t="str">
            <v>R</v>
          </cell>
          <cell r="D2675" t="str">
            <v>I</v>
          </cell>
          <cell r="E2675" t="str">
            <v xml:space="preserve"> </v>
          </cell>
          <cell r="F2675" t="str">
            <v>16AI002</v>
          </cell>
          <cell r="G2675" t="str">
            <v>213</v>
          </cell>
          <cell r="H2675" t="str">
            <v>2313</v>
          </cell>
          <cell r="I2675" t="str">
            <v>23</v>
          </cell>
          <cell r="J2675" t="str">
            <v xml:space="preserve"> </v>
          </cell>
          <cell r="K2675" t="str">
            <v>BATI</v>
          </cell>
          <cell r="L2675" t="str">
            <v>2016</v>
          </cell>
          <cell r="M2675">
            <v>0</v>
          </cell>
          <cell r="N2675">
            <v>0</v>
          </cell>
          <cell r="O2675">
            <v>0</v>
          </cell>
          <cell r="P2675">
            <v>0</v>
          </cell>
          <cell r="Q2675">
            <v>0</v>
          </cell>
          <cell r="R2675">
            <v>789.84</v>
          </cell>
          <cell r="S2675">
            <v>0</v>
          </cell>
          <cell r="T2675" t="str">
            <v>2018- -16AI002-213-2313-23- -BATI</v>
          </cell>
        </row>
        <row r="2676">
          <cell r="A2676" t="str">
            <v>21</v>
          </cell>
          <cell r="B2676" t="str">
            <v>D</v>
          </cell>
          <cell r="C2676" t="str">
            <v>R</v>
          </cell>
          <cell r="D2676" t="str">
            <v>I</v>
          </cell>
          <cell r="E2676" t="str">
            <v xml:space="preserve"> </v>
          </cell>
          <cell r="F2676" t="str">
            <v>16AI002</v>
          </cell>
          <cell r="G2676" t="str">
            <v>213</v>
          </cell>
          <cell r="H2676" t="str">
            <v>2313</v>
          </cell>
          <cell r="I2676" t="str">
            <v>23</v>
          </cell>
          <cell r="J2676" t="str">
            <v xml:space="preserve"> </v>
          </cell>
          <cell r="K2676" t="str">
            <v>BATI</v>
          </cell>
          <cell r="L2676" t="str">
            <v>2017</v>
          </cell>
          <cell r="M2676">
            <v>0</v>
          </cell>
          <cell r="N2676">
            <v>0</v>
          </cell>
          <cell r="O2676">
            <v>2478.62</v>
          </cell>
          <cell r="P2676">
            <v>2478.62</v>
          </cell>
          <cell r="Q2676">
            <v>0</v>
          </cell>
          <cell r="R2676">
            <v>1929.42</v>
          </cell>
          <cell r="S2676">
            <v>0</v>
          </cell>
          <cell r="T2676" t="str">
            <v>2018- -16AI002-213-2313-23- -BATI</v>
          </cell>
        </row>
        <row r="2677">
          <cell r="A2677" t="str">
            <v>21</v>
          </cell>
          <cell r="B2677" t="str">
            <v>D</v>
          </cell>
          <cell r="C2677" t="str">
            <v>R</v>
          </cell>
          <cell r="D2677" t="str">
            <v>I</v>
          </cell>
          <cell r="E2677" t="str">
            <v xml:space="preserve"> </v>
          </cell>
          <cell r="F2677" t="str">
            <v>16AI002</v>
          </cell>
          <cell r="G2677" t="str">
            <v>40</v>
          </cell>
          <cell r="H2677" t="str">
            <v>2313</v>
          </cell>
          <cell r="I2677" t="str">
            <v>23</v>
          </cell>
          <cell r="J2677" t="str">
            <v xml:space="preserve"> </v>
          </cell>
          <cell r="K2677" t="str">
            <v>BATI</v>
          </cell>
          <cell r="L2677" t="str">
            <v>2017</v>
          </cell>
          <cell r="M2677">
            <v>0</v>
          </cell>
          <cell r="N2677">
            <v>0</v>
          </cell>
          <cell r="O2677">
            <v>480</v>
          </cell>
          <cell r="P2677">
            <v>480</v>
          </cell>
          <cell r="Q2677">
            <v>0</v>
          </cell>
          <cell r="R2677">
            <v>0</v>
          </cell>
          <cell r="S2677">
            <v>0</v>
          </cell>
          <cell r="T2677" t="str">
            <v>2018- -16AI002-40-2313-23- -BATI</v>
          </cell>
        </row>
        <row r="2678">
          <cell r="A2678" t="str">
            <v>21</v>
          </cell>
          <cell r="B2678" t="str">
            <v>D</v>
          </cell>
          <cell r="C2678" t="str">
            <v>R</v>
          </cell>
          <cell r="D2678" t="str">
            <v>I</v>
          </cell>
          <cell r="E2678" t="str">
            <v xml:space="preserve"> </v>
          </cell>
          <cell r="F2678" t="str">
            <v>16AI002</v>
          </cell>
          <cell r="G2678" t="str">
            <v>40</v>
          </cell>
          <cell r="H2678" t="str">
            <v>2313</v>
          </cell>
          <cell r="I2678" t="str">
            <v>23</v>
          </cell>
          <cell r="J2678" t="str">
            <v xml:space="preserve"> </v>
          </cell>
          <cell r="K2678" t="str">
            <v>BATI</v>
          </cell>
          <cell r="L2678" t="str">
            <v>2018</v>
          </cell>
          <cell r="M2678">
            <v>0</v>
          </cell>
          <cell r="N2678">
            <v>0</v>
          </cell>
          <cell r="O2678">
            <v>0</v>
          </cell>
          <cell r="P2678">
            <v>0</v>
          </cell>
          <cell r="Q2678">
            <v>0</v>
          </cell>
          <cell r="R2678">
            <v>480</v>
          </cell>
          <cell r="S2678">
            <v>0</v>
          </cell>
          <cell r="T2678" t="str">
            <v>2018- -16AI002-40-2313-23- -BATI</v>
          </cell>
        </row>
        <row r="2679">
          <cell r="A2679" t="str">
            <v>21</v>
          </cell>
          <cell r="B2679" t="str">
            <v>D</v>
          </cell>
          <cell r="C2679" t="str">
            <v>R</v>
          </cell>
          <cell r="D2679" t="str">
            <v>I</v>
          </cell>
          <cell r="E2679" t="str">
            <v xml:space="preserve"> </v>
          </cell>
          <cell r="F2679" t="str">
            <v>16AI002</v>
          </cell>
          <cell r="G2679" t="str">
            <v>411</v>
          </cell>
          <cell r="H2679" t="str">
            <v>2313</v>
          </cell>
          <cell r="I2679" t="str">
            <v>23</v>
          </cell>
          <cell r="J2679" t="str">
            <v xml:space="preserve"> </v>
          </cell>
          <cell r="K2679" t="str">
            <v>BATI</v>
          </cell>
          <cell r="L2679" t="str">
            <v>2016</v>
          </cell>
          <cell r="M2679">
            <v>0</v>
          </cell>
          <cell r="N2679">
            <v>0</v>
          </cell>
          <cell r="O2679">
            <v>0</v>
          </cell>
          <cell r="P2679">
            <v>0</v>
          </cell>
          <cell r="Q2679">
            <v>0</v>
          </cell>
          <cell r="R2679">
            <v>6921.55</v>
          </cell>
          <cell r="S2679">
            <v>0</v>
          </cell>
          <cell r="T2679" t="str">
            <v>2018- -16AI002-411-2313-23- -BATI</v>
          </cell>
        </row>
        <row r="2680">
          <cell r="A2680" t="str">
            <v>21</v>
          </cell>
          <cell r="B2680" t="str">
            <v>D</v>
          </cell>
          <cell r="C2680" t="str">
            <v>R</v>
          </cell>
          <cell r="D2680" t="str">
            <v>I</v>
          </cell>
          <cell r="E2680" t="str">
            <v xml:space="preserve"> </v>
          </cell>
          <cell r="F2680" t="str">
            <v>16AI002</v>
          </cell>
          <cell r="G2680" t="str">
            <v>411</v>
          </cell>
          <cell r="H2680" t="str">
            <v>2313</v>
          </cell>
          <cell r="I2680" t="str">
            <v>23</v>
          </cell>
          <cell r="J2680" t="str">
            <v xml:space="preserve"> </v>
          </cell>
          <cell r="K2680" t="str">
            <v>BATI</v>
          </cell>
          <cell r="L2680" t="str">
            <v>2017</v>
          </cell>
          <cell r="M2680">
            <v>0</v>
          </cell>
          <cell r="N2680">
            <v>0</v>
          </cell>
          <cell r="O2680">
            <v>934.96</v>
          </cell>
          <cell r="P2680">
            <v>934.96</v>
          </cell>
          <cell r="Q2680">
            <v>0</v>
          </cell>
          <cell r="R2680">
            <v>176.26</v>
          </cell>
          <cell r="S2680">
            <v>0</v>
          </cell>
          <cell r="T2680" t="str">
            <v>2018- -16AI002-411-2313-23- -BATI</v>
          </cell>
        </row>
        <row r="2681">
          <cell r="A2681" t="str">
            <v>21</v>
          </cell>
          <cell r="B2681" t="str">
            <v>D</v>
          </cell>
          <cell r="C2681" t="str">
            <v>R</v>
          </cell>
          <cell r="D2681" t="str">
            <v>I</v>
          </cell>
          <cell r="E2681" t="str">
            <v xml:space="preserve"> </v>
          </cell>
          <cell r="F2681" t="str">
            <v>16AI002</v>
          </cell>
          <cell r="G2681" t="str">
            <v>412</v>
          </cell>
          <cell r="H2681" t="str">
            <v>2313</v>
          </cell>
          <cell r="I2681" t="str">
            <v>23</v>
          </cell>
          <cell r="J2681" t="str">
            <v xml:space="preserve"> </v>
          </cell>
          <cell r="K2681" t="str">
            <v>BATI</v>
          </cell>
          <cell r="L2681" t="str">
            <v>2016</v>
          </cell>
          <cell r="M2681">
            <v>0</v>
          </cell>
          <cell r="N2681">
            <v>0</v>
          </cell>
          <cell r="O2681">
            <v>0</v>
          </cell>
          <cell r="P2681">
            <v>0</v>
          </cell>
          <cell r="Q2681">
            <v>0</v>
          </cell>
          <cell r="R2681">
            <v>262.44</v>
          </cell>
          <cell r="S2681">
            <v>0</v>
          </cell>
          <cell r="T2681" t="str">
            <v>2018- -16AI002-412-2313-23- -BATI</v>
          </cell>
        </row>
        <row r="2682">
          <cell r="A2682" t="str">
            <v>21</v>
          </cell>
          <cell r="B2682" t="str">
            <v>D</v>
          </cell>
          <cell r="C2682" t="str">
            <v>R</v>
          </cell>
          <cell r="D2682" t="str">
            <v>I</v>
          </cell>
          <cell r="E2682" t="str">
            <v xml:space="preserve"> </v>
          </cell>
          <cell r="F2682" t="str">
            <v>16AI002</v>
          </cell>
          <cell r="G2682" t="str">
            <v>422</v>
          </cell>
          <cell r="H2682" t="str">
            <v>2313</v>
          </cell>
          <cell r="I2682" t="str">
            <v>23</v>
          </cell>
          <cell r="J2682" t="str">
            <v xml:space="preserve"> </v>
          </cell>
          <cell r="K2682" t="str">
            <v>BATI</v>
          </cell>
          <cell r="L2682" t="str">
            <v>2016</v>
          </cell>
          <cell r="M2682">
            <v>0</v>
          </cell>
          <cell r="N2682">
            <v>0</v>
          </cell>
          <cell r="O2682">
            <v>0</v>
          </cell>
          <cell r="P2682">
            <v>0</v>
          </cell>
          <cell r="Q2682">
            <v>0</v>
          </cell>
          <cell r="R2682">
            <v>4530.3500000000004</v>
          </cell>
          <cell r="S2682">
            <v>0</v>
          </cell>
          <cell r="T2682" t="str">
            <v>2018- -16AI002-422-2313-23- -BATI</v>
          </cell>
        </row>
        <row r="2683">
          <cell r="A2683" t="str">
            <v>21</v>
          </cell>
          <cell r="B2683" t="str">
            <v>D</v>
          </cell>
          <cell r="C2683" t="str">
            <v>R</v>
          </cell>
          <cell r="D2683" t="str">
            <v>I</v>
          </cell>
          <cell r="E2683" t="str">
            <v xml:space="preserve"> </v>
          </cell>
          <cell r="F2683" t="str">
            <v>16AI002</v>
          </cell>
          <cell r="G2683" t="str">
            <v>422</v>
          </cell>
          <cell r="H2683" t="str">
            <v>2313</v>
          </cell>
          <cell r="I2683" t="str">
            <v>23</v>
          </cell>
          <cell r="J2683" t="str">
            <v xml:space="preserve"> </v>
          </cell>
          <cell r="K2683" t="str">
            <v>BATI</v>
          </cell>
          <cell r="L2683" t="str">
            <v>2017</v>
          </cell>
          <cell r="M2683">
            <v>0</v>
          </cell>
          <cell r="N2683">
            <v>0</v>
          </cell>
          <cell r="O2683">
            <v>3297.62</v>
          </cell>
          <cell r="P2683">
            <v>3297.62</v>
          </cell>
          <cell r="Q2683">
            <v>0</v>
          </cell>
          <cell r="R2683">
            <v>3297.62</v>
          </cell>
          <cell r="S2683">
            <v>0</v>
          </cell>
          <cell r="T2683" t="str">
            <v>2018- -16AI002-422-2313-23- -BATI</v>
          </cell>
        </row>
        <row r="2684">
          <cell r="A2684" t="str">
            <v>21</v>
          </cell>
          <cell r="B2684" t="str">
            <v>D</v>
          </cell>
          <cell r="C2684" t="str">
            <v>R</v>
          </cell>
          <cell r="D2684" t="str">
            <v>I</v>
          </cell>
          <cell r="E2684" t="str">
            <v xml:space="preserve"> </v>
          </cell>
          <cell r="F2684" t="str">
            <v>16AI002</v>
          </cell>
          <cell r="G2684" t="str">
            <v>64</v>
          </cell>
          <cell r="H2684" t="str">
            <v>2313</v>
          </cell>
          <cell r="I2684" t="str">
            <v>23</v>
          </cell>
          <cell r="J2684" t="str">
            <v xml:space="preserve"> </v>
          </cell>
          <cell r="K2684" t="str">
            <v>BATI</v>
          </cell>
          <cell r="L2684" t="str">
            <v>2017</v>
          </cell>
          <cell r="M2684">
            <v>0</v>
          </cell>
          <cell r="N2684">
            <v>0</v>
          </cell>
          <cell r="O2684">
            <v>1616.41</v>
          </cell>
          <cell r="P2684">
            <v>1616.41</v>
          </cell>
          <cell r="Q2684">
            <v>0</v>
          </cell>
          <cell r="R2684">
            <v>0</v>
          </cell>
          <cell r="S2684">
            <v>0</v>
          </cell>
          <cell r="T2684" t="str">
            <v>2018- -16AI002-64-2313-23- -BATI</v>
          </cell>
        </row>
        <row r="2685">
          <cell r="A2685" t="str">
            <v>21</v>
          </cell>
          <cell r="B2685" t="str">
            <v>D</v>
          </cell>
          <cell r="C2685" t="str">
            <v>R</v>
          </cell>
          <cell r="D2685" t="str">
            <v>I</v>
          </cell>
          <cell r="E2685" t="str">
            <v xml:space="preserve"> </v>
          </cell>
          <cell r="F2685" t="str">
            <v>16AI002</v>
          </cell>
          <cell r="G2685" t="str">
            <v>64</v>
          </cell>
          <cell r="H2685" t="str">
            <v>2313</v>
          </cell>
          <cell r="I2685" t="str">
            <v>23</v>
          </cell>
          <cell r="J2685" t="str">
            <v xml:space="preserve"> </v>
          </cell>
          <cell r="K2685" t="str">
            <v>BATI</v>
          </cell>
          <cell r="L2685" t="str">
            <v>2018</v>
          </cell>
          <cell r="M2685">
            <v>0</v>
          </cell>
          <cell r="N2685">
            <v>0</v>
          </cell>
          <cell r="O2685">
            <v>1406.77</v>
          </cell>
          <cell r="P2685">
            <v>1406.77</v>
          </cell>
          <cell r="Q2685">
            <v>0</v>
          </cell>
          <cell r="R2685">
            <v>0</v>
          </cell>
          <cell r="S2685">
            <v>1406.77</v>
          </cell>
          <cell r="T2685" t="str">
            <v>2018- -16AI002-64-2313-23- -BATI</v>
          </cell>
        </row>
        <row r="2686">
          <cell r="A2686" t="str">
            <v>21</v>
          </cell>
          <cell r="B2686" t="str">
            <v>D</v>
          </cell>
          <cell r="C2686" t="str">
            <v>R</v>
          </cell>
          <cell r="D2686" t="str">
            <v>I</v>
          </cell>
          <cell r="E2686" t="str">
            <v xml:space="preserve"> </v>
          </cell>
          <cell r="F2686" t="str">
            <v>16AI002</v>
          </cell>
          <cell r="G2686" t="str">
            <v>71</v>
          </cell>
          <cell r="H2686" t="str">
            <v>2313</v>
          </cell>
          <cell r="I2686" t="str">
            <v>23</v>
          </cell>
          <cell r="J2686" t="str">
            <v xml:space="preserve"> </v>
          </cell>
          <cell r="K2686" t="str">
            <v>BATI</v>
          </cell>
          <cell r="L2686" t="str">
            <v>2016</v>
          </cell>
          <cell r="M2686">
            <v>0</v>
          </cell>
          <cell r="N2686">
            <v>0</v>
          </cell>
          <cell r="O2686">
            <v>0</v>
          </cell>
          <cell r="P2686">
            <v>0</v>
          </cell>
          <cell r="Q2686">
            <v>0</v>
          </cell>
          <cell r="R2686">
            <v>210.13</v>
          </cell>
          <cell r="S2686">
            <v>0</v>
          </cell>
          <cell r="T2686" t="str">
            <v>2018- -16AI002-71-2313-23- -BATI</v>
          </cell>
        </row>
        <row r="2687">
          <cell r="A2687" t="str">
            <v>21</v>
          </cell>
          <cell r="B2687" t="str">
            <v>D</v>
          </cell>
          <cell r="C2687" t="str">
            <v>R</v>
          </cell>
          <cell r="D2687" t="str">
            <v>I</v>
          </cell>
          <cell r="E2687" t="str">
            <v xml:space="preserve"> </v>
          </cell>
          <cell r="F2687" t="str">
            <v>16AI003</v>
          </cell>
          <cell r="G2687" t="str">
            <v>020</v>
          </cell>
          <cell r="H2687" t="str">
            <v>2313</v>
          </cell>
          <cell r="I2687" t="str">
            <v>23</v>
          </cell>
          <cell r="J2687" t="str">
            <v xml:space="preserve"> </v>
          </cell>
          <cell r="K2687" t="str">
            <v>BATI</v>
          </cell>
          <cell r="L2687" t="str">
            <v>2016</v>
          </cell>
          <cell r="M2687">
            <v>15000</v>
          </cell>
          <cell r="N2687">
            <v>0</v>
          </cell>
          <cell r="O2687">
            <v>0</v>
          </cell>
          <cell r="P2687">
            <v>15000</v>
          </cell>
          <cell r="Q2687">
            <v>0</v>
          </cell>
          <cell r="R2687">
            <v>0</v>
          </cell>
          <cell r="S2687">
            <v>0</v>
          </cell>
          <cell r="T2687" t="str">
            <v>2018- -16AI003-020-2313-23- -BATI</v>
          </cell>
        </row>
        <row r="2688">
          <cell r="A2688" t="str">
            <v>21</v>
          </cell>
          <cell r="B2688" t="str">
            <v>D</v>
          </cell>
          <cell r="C2688" t="str">
            <v>R</v>
          </cell>
          <cell r="D2688" t="str">
            <v>I</v>
          </cell>
          <cell r="E2688" t="str">
            <v xml:space="preserve"> </v>
          </cell>
          <cell r="F2688" t="str">
            <v>16AI003</v>
          </cell>
          <cell r="G2688" t="str">
            <v>412</v>
          </cell>
          <cell r="H2688" t="str">
            <v>2313</v>
          </cell>
          <cell r="I2688" t="str">
            <v>23</v>
          </cell>
          <cell r="J2688" t="str">
            <v xml:space="preserve"> </v>
          </cell>
          <cell r="K2688" t="str">
            <v>BATI</v>
          </cell>
          <cell r="L2688" t="str">
            <v>2017</v>
          </cell>
          <cell r="M2688">
            <v>0</v>
          </cell>
          <cell r="N2688">
            <v>0</v>
          </cell>
          <cell r="O2688">
            <v>4543.2</v>
          </cell>
          <cell r="P2688">
            <v>4543.2</v>
          </cell>
          <cell r="Q2688">
            <v>0</v>
          </cell>
          <cell r="R2688">
            <v>4540.37</v>
          </cell>
          <cell r="S2688">
            <v>0</v>
          </cell>
          <cell r="T2688" t="str">
            <v>2018- -16AI003-412-2313-23- -BATI</v>
          </cell>
        </row>
        <row r="2689">
          <cell r="A2689" t="str">
            <v>21</v>
          </cell>
          <cell r="B2689" t="str">
            <v>D</v>
          </cell>
          <cell r="C2689" t="str">
            <v>R</v>
          </cell>
          <cell r="D2689" t="str">
            <v>I</v>
          </cell>
          <cell r="E2689" t="str">
            <v xml:space="preserve"> </v>
          </cell>
          <cell r="F2689" t="str">
            <v>16AI003</v>
          </cell>
          <cell r="G2689" t="str">
            <v>422</v>
          </cell>
          <cell r="H2689" t="str">
            <v>2313</v>
          </cell>
          <cell r="I2689" t="str">
            <v>23</v>
          </cell>
          <cell r="J2689" t="str">
            <v xml:space="preserve"> </v>
          </cell>
          <cell r="K2689" t="str">
            <v>BATI</v>
          </cell>
          <cell r="L2689" t="str">
            <v>2017</v>
          </cell>
          <cell r="M2689">
            <v>0</v>
          </cell>
          <cell r="N2689">
            <v>0</v>
          </cell>
          <cell r="O2689">
            <v>6455.29</v>
          </cell>
          <cell r="P2689">
            <v>6455.29</v>
          </cell>
          <cell r="Q2689">
            <v>0</v>
          </cell>
          <cell r="R2689">
            <v>2533.4899999999998</v>
          </cell>
          <cell r="S2689">
            <v>0</v>
          </cell>
          <cell r="T2689" t="str">
            <v>2018- -16AI003-422-2313-23- -BATI</v>
          </cell>
        </row>
        <row r="2690">
          <cell r="A2690" t="str">
            <v>21</v>
          </cell>
          <cell r="B2690" t="str">
            <v>D</v>
          </cell>
          <cell r="C2690" t="str">
            <v>R</v>
          </cell>
          <cell r="D2690" t="str">
            <v>I</v>
          </cell>
          <cell r="E2690" t="str">
            <v xml:space="preserve"> </v>
          </cell>
          <cell r="F2690" t="str">
            <v>16AI005</v>
          </cell>
          <cell r="G2690" t="str">
            <v>324</v>
          </cell>
          <cell r="H2690" t="str">
            <v>2313</v>
          </cell>
          <cell r="I2690" t="str">
            <v>23</v>
          </cell>
          <cell r="J2690" t="str">
            <v xml:space="preserve"> </v>
          </cell>
          <cell r="K2690" t="str">
            <v>BATI</v>
          </cell>
          <cell r="L2690" t="str">
            <v>2016</v>
          </cell>
          <cell r="M2690">
            <v>280000</v>
          </cell>
          <cell r="N2690">
            <v>0</v>
          </cell>
          <cell r="O2690">
            <v>0</v>
          </cell>
          <cell r="P2690">
            <v>280000</v>
          </cell>
          <cell r="Q2690">
            <v>0</v>
          </cell>
          <cell r="R2690">
            <v>981.6</v>
          </cell>
          <cell r="S2690">
            <v>0</v>
          </cell>
          <cell r="T2690" t="str">
            <v>2018- -16AI005-324-2313-23- -BATI</v>
          </cell>
        </row>
        <row r="2691">
          <cell r="A2691" t="str">
            <v>21</v>
          </cell>
          <cell r="B2691" t="str">
            <v>D</v>
          </cell>
          <cell r="C2691" t="str">
            <v>R</v>
          </cell>
          <cell r="D2691" t="str">
            <v>I</v>
          </cell>
          <cell r="E2691" t="str">
            <v xml:space="preserve"> </v>
          </cell>
          <cell r="F2691" t="str">
            <v>16AI005</v>
          </cell>
          <cell r="G2691" t="str">
            <v>324</v>
          </cell>
          <cell r="H2691" t="str">
            <v>2313</v>
          </cell>
          <cell r="I2691" t="str">
            <v>23</v>
          </cell>
          <cell r="J2691" t="str">
            <v xml:space="preserve"> </v>
          </cell>
          <cell r="K2691" t="str">
            <v>BATI</v>
          </cell>
          <cell r="L2691" t="str">
            <v>2017</v>
          </cell>
          <cell r="M2691">
            <v>0</v>
          </cell>
          <cell r="N2691">
            <v>0</v>
          </cell>
          <cell r="O2691">
            <v>4046.4</v>
          </cell>
          <cell r="P2691">
            <v>4046.4</v>
          </cell>
          <cell r="Q2691">
            <v>0</v>
          </cell>
          <cell r="R2691">
            <v>637.20000000000005</v>
          </cell>
          <cell r="S2691">
            <v>0</v>
          </cell>
          <cell r="T2691" t="str">
            <v>2018- -16AI005-324-2313-23- -BATI</v>
          </cell>
        </row>
        <row r="2692">
          <cell r="A2692" t="str">
            <v>21</v>
          </cell>
          <cell r="B2692" t="str">
            <v>D</v>
          </cell>
          <cell r="C2692" t="str">
            <v>R</v>
          </cell>
          <cell r="D2692" t="str">
            <v>I</v>
          </cell>
          <cell r="E2692" t="str">
            <v xml:space="preserve"> </v>
          </cell>
          <cell r="F2692" t="str">
            <v>16AI005</v>
          </cell>
          <cell r="G2692" t="str">
            <v>324</v>
          </cell>
          <cell r="H2692" t="str">
            <v>2313</v>
          </cell>
          <cell r="I2692" t="str">
            <v>23</v>
          </cell>
          <cell r="J2692" t="str">
            <v xml:space="preserve"> </v>
          </cell>
          <cell r="K2692" t="str">
            <v>BATI</v>
          </cell>
          <cell r="L2692" t="str">
            <v>2018</v>
          </cell>
          <cell r="M2692">
            <v>0</v>
          </cell>
          <cell r="N2692">
            <v>0</v>
          </cell>
          <cell r="O2692">
            <v>3409.2</v>
          </cell>
          <cell r="P2692">
            <v>3409.2</v>
          </cell>
          <cell r="Q2692">
            <v>0</v>
          </cell>
          <cell r="R2692">
            <v>2478</v>
          </cell>
          <cell r="S2692">
            <v>931.2</v>
          </cell>
          <cell r="T2692" t="str">
            <v>2018- -16AI005-324-2313-23- -BATI</v>
          </cell>
        </row>
        <row r="2693">
          <cell r="A2693" t="str">
            <v>21</v>
          </cell>
          <cell r="B2693" t="str">
            <v>D</v>
          </cell>
          <cell r="C2693" t="str">
            <v>R</v>
          </cell>
          <cell r="D2693" t="str">
            <v>I</v>
          </cell>
          <cell r="E2693" t="str">
            <v xml:space="preserve"> </v>
          </cell>
          <cell r="F2693" t="str">
            <v>16AI006</v>
          </cell>
          <cell r="G2693" t="str">
            <v>311</v>
          </cell>
          <cell r="H2693" t="str">
            <v>2313</v>
          </cell>
          <cell r="I2693" t="str">
            <v>23</v>
          </cell>
          <cell r="J2693" t="str">
            <v xml:space="preserve"> </v>
          </cell>
          <cell r="K2693" t="str">
            <v>BATI</v>
          </cell>
          <cell r="L2693" t="str">
            <v>2016</v>
          </cell>
          <cell r="M2693">
            <v>10000</v>
          </cell>
          <cell r="N2693">
            <v>0</v>
          </cell>
          <cell r="O2693">
            <v>0</v>
          </cell>
          <cell r="P2693">
            <v>10000</v>
          </cell>
          <cell r="Q2693">
            <v>0</v>
          </cell>
          <cell r="R2693">
            <v>0</v>
          </cell>
          <cell r="S2693">
            <v>0</v>
          </cell>
          <cell r="T2693" t="str">
            <v>2018- -16AI006-311-2313-23- -BATI</v>
          </cell>
        </row>
        <row r="2694">
          <cell r="A2694" t="str">
            <v>21</v>
          </cell>
          <cell r="B2694" t="str">
            <v>D</v>
          </cell>
          <cell r="C2694" t="str">
            <v>R</v>
          </cell>
          <cell r="D2694" t="str">
            <v>I</v>
          </cell>
          <cell r="E2694" t="str">
            <v xml:space="preserve"> </v>
          </cell>
          <cell r="F2694" t="str">
            <v>16CL001</v>
          </cell>
          <cell r="G2694" t="str">
            <v>321</v>
          </cell>
          <cell r="H2694" t="str">
            <v>2313</v>
          </cell>
          <cell r="I2694" t="str">
            <v>23</v>
          </cell>
          <cell r="J2694" t="str">
            <v xml:space="preserve"> </v>
          </cell>
          <cell r="K2694" t="str">
            <v>BATI</v>
          </cell>
          <cell r="L2694" t="str">
            <v>2016</v>
          </cell>
          <cell r="M2694">
            <v>25000</v>
          </cell>
          <cell r="N2694">
            <v>0</v>
          </cell>
          <cell r="O2694">
            <v>0</v>
          </cell>
          <cell r="P2694">
            <v>25000</v>
          </cell>
          <cell r="Q2694">
            <v>0</v>
          </cell>
          <cell r="R2694">
            <v>16361.26</v>
          </cell>
          <cell r="S2694">
            <v>0</v>
          </cell>
          <cell r="T2694" t="str">
            <v>2018- -16CL001-321-2313-23- -BATI</v>
          </cell>
        </row>
        <row r="2695">
          <cell r="A2695" t="str">
            <v>21</v>
          </cell>
          <cell r="B2695" t="str">
            <v>D</v>
          </cell>
          <cell r="C2695" t="str">
            <v>R</v>
          </cell>
          <cell r="D2695" t="str">
            <v>I</v>
          </cell>
          <cell r="E2695" t="str">
            <v xml:space="preserve"> </v>
          </cell>
          <cell r="F2695" t="str">
            <v>16CL001</v>
          </cell>
          <cell r="G2695" t="str">
            <v>321</v>
          </cell>
          <cell r="H2695" t="str">
            <v>2313</v>
          </cell>
          <cell r="I2695" t="str">
            <v>23</v>
          </cell>
          <cell r="J2695" t="str">
            <v xml:space="preserve"> </v>
          </cell>
          <cell r="K2695" t="str">
            <v>BATI</v>
          </cell>
          <cell r="L2695" t="str">
            <v>2017</v>
          </cell>
          <cell r="M2695">
            <v>0</v>
          </cell>
          <cell r="N2695">
            <v>0</v>
          </cell>
          <cell r="O2695">
            <v>46059.97</v>
          </cell>
          <cell r="P2695">
            <v>46059.97</v>
          </cell>
          <cell r="Q2695">
            <v>0</v>
          </cell>
          <cell r="R2695">
            <v>37365.78</v>
          </cell>
          <cell r="S2695">
            <v>0</v>
          </cell>
          <cell r="T2695" t="str">
            <v>2018- -16CL001-321-2313-23- -BATI</v>
          </cell>
        </row>
        <row r="2696">
          <cell r="A2696" t="str">
            <v>21</v>
          </cell>
          <cell r="B2696" t="str">
            <v>D</v>
          </cell>
          <cell r="C2696" t="str">
            <v>R</v>
          </cell>
          <cell r="D2696" t="str">
            <v>I</v>
          </cell>
          <cell r="E2696" t="str">
            <v xml:space="preserve"> </v>
          </cell>
          <cell r="F2696" t="str">
            <v>16CL001</v>
          </cell>
          <cell r="G2696" t="str">
            <v>321</v>
          </cell>
          <cell r="H2696" t="str">
            <v>2313</v>
          </cell>
          <cell r="I2696" t="str">
            <v>23</v>
          </cell>
          <cell r="J2696" t="str">
            <v xml:space="preserve"> </v>
          </cell>
          <cell r="K2696" t="str">
            <v>BATI</v>
          </cell>
          <cell r="L2696" t="str">
            <v>2018</v>
          </cell>
          <cell r="M2696">
            <v>0</v>
          </cell>
          <cell r="N2696">
            <v>0</v>
          </cell>
          <cell r="O2696">
            <v>8632.27</v>
          </cell>
          <cell r="P2696">
            <v>8632.27</v>
          </cell>
          <cell r="Q2696">
            <v>0</v>
          </cell>
          <cell r="R2696">
            <v>1625.57</v>
          </cell>
          <cell r="S2696">
            <v>7006.7</v>
          </cell>
          <cell r="T2696" t="str">
            <v>2018- -16CL001-321-2313-23- -BATI</v>
          </cell>
        </row>
        <row r="2697">
          <cell r="A2697" t="str">
            <v>21</v>
          </cell>
          <cell r="B2697" t="str">
            <v>D</v>
          </cell>
          <cell r="C2697" t="str">
            <v>R</v>
          </cell>
          <cell r="D2697" t="str">
            <v>I</v>
          </cell>
          <cell r="E2697" t="str">
            <v xml:space="preserve"> </v>
          </cell>
          <cell r="F2697" t="str">
            <v>16CL002</v>
          </cell>
          <cell r="G2697" t="str">
            <v>321</v>
          </cell>
          <cell r="H2697" t="str">
            <v>2313</v>
          </cell>
          <cell r="I2697" t="str">
            <v>23</v>
          </cell>
          <cell r="J2697" t="str">
            <v xml:space="preserve"> </v>
          </cell>
          <cell r="K2697" t="str">
            <v>BATI</v>
          </cell>
          <cell r="L2697" t="str">
            <v>2016</v>
          </cell>
          <cell r="M2697">
            <v>15000</v>
          </cell>
          <cell r="N2697">
            <v>0</v>
          </cell>
          <cell r="O2697">
            <v>0</v>
          </cell>
          <cell r="P2697">
            <v>15000</v>
          </cell>
          <cell r="Q2697">
            <v>0</v>
          </cell>
          <cell r="R2697">
            <v>2044.73</v>
          </cell>
          <cell r="S2697">
            <v>0</v>
          </cell>
          <cell r="T2697" t="str">
            <v>2018- -16CL002-321-2313-23- -BATI</v>
          </cell>
        </row>
        <row r="2698">
          <cell r="A2698" t="str">
            <v>21</v>
          </cell>
          <cell r="B2698" t="str">
            <v>D</v>
          </cell>
          <cell r="C2698" t="str">
            <v>R</v>
          </cell>
          <cell r="D2698" t="str">
            <v>I</v>
          </cell>
          <cell r="E2698" t="str">
            <v xml:space="preserve"> </v>
          </cell>
          <cell r="F2698" t="str">
            <v>16CL002</v>
          </cell>
          <cell r="G2698" t="str">
            <v>321</v>
          </cell>
          <cell r="H2698" t="str">
            <v>2313</v>
          </cell>
          <cell r="I2698" t="str">
            <v>23</v>
          </cell>
          <cell r="J2698" t="str">
            <v xml:space="preserve"> </v>
          </cell>
          <cell r="K2698" t="str">
            <v>BATI</v>
          </cell>
          <cell r="L2698" t="str">
            <v>2017</v>
          </cell>
          <cell r="M2698">
            <v>0</v>
          </cell>
          <cell r="N2698">
            <v>0</v>
          </cell>
          <cell r="O2698">
            <v>3369.67</v>
          </cell>
          <cell r="P2698">
            <v>3369.67</v>
          </cell>
          <cell r="Q2698">
            <v>0</v>
          </cell>
          <cell r="R2698">
            <v>0</v>
          </cell>
          <cell r="S2698">
            <v>0</v>
          </cell>
          <cell r="T2698" t="str">
            <v>2018- -16CL002-321-2313-23- -BATI</v>
          </cell>
        </row>
        <row r="2699">
          <cell r="A2699" t="str">
            <v>21</v>
          </cell>
          <cell r="B2699" t="str">
            <v>D</v>
          </cell>
          <cell r="C2699" t="str">
            <v>R</v>
          </cell>
          <cell r="D2699" t="str">
            <v>I</v>
          </cell>
          <cell r="E2699" t="str">
            <v xml:space="preserve"> </v>
          </cell>
          <cell r="F2699" t="str">
            <v>16CL003</v>
          </cell>
          <cell r="G2699" t="str">
            <v>322</v>
          </cell>
          <cell r="H2699" t="str">
            <v>2313</v>
          </cell>
          <cell r="I2699" t="str">
            <v>23</v>
          </cell>
          <cell r="J2699" t="str">
            <v xml:space="preserve"> </v>
          </cell>
          <cell r="K2699" t="str">
            <v>BATI</v>
          </cell>
          <cell r="L2699" t="str">
            <v>2016</v>
          </cell>
          <cell r="M2699">
            <v>50000</v>
          </cell>
          <cell r="N2699">
            <v>0</v>
          </cell>
          <cell r="O2699">
            <v>0</v>
          </cell>
          <cell r="P2699">
            <v>50000</v>
          </cell>
          <cell r="Q2699">
            <v>0</v>
          </cell>
          <cell r="R2699">
            <v>30556.29</v>
          </cell>
          <cell r="S2699">
            <v>0</v>
          </cell>
          <cell r="T2699" t="str">
            <v>2018- -16CL003-322-2313-23- -BATI</v>
          </cell>
        </row>
        <row r="2700">
          <cell r="A2700" t="str">
            <v>21</v>
          </cell>
          <cell r="B2700" t="str">
            <v>D</v>
          </cell>
          <cell r="C2700" t="str">
            <v>R</v>
          </cell>
          <cell r="D2700" t="str">
            <v>I</v>
          </cell>
          <cell r="E2700" t="str">
            <v xml:space="preserve"> </v>
          </cell>
          <cell r="F2700" t="str">
            <v>16CL004</v>
          </cell>
          <cell r="G2700" t="str">
            <v>422</v>
          </cell>
          <cell r="H2700" t="str">
            <v>2313</v>
          </cell>
          <cell r="I2700" t="str">
            <v>23</v>
          </cell>
          <cell r="J2700" t="str">
            <v xml:space="preserve"> </v>
          </cell>
          <cell r="K2700" t="str">
            <v>BATI</v>
          </cell>
          <cell r="L2700" t="str">
            <v>2016</v>
          </cell>
          <cell r="M2700">
            <v>10000</v>
          </cell>
          <cell r="N2700">
            <v>0</v>
          </cell>
          <cell r="O2700">
            <v>0</v>
          </cell>
          <cell r="P2700">
            <v>10000</v>
          </cell>
          <cell r="Q2700">
            <v>0</v>
          </cell>
          <cell r="R2700">
            <v>0</v>
          </cell>
          <cell r="S2700">
            <v>0</v>
          </cell>
          <cell r="T2700" t="str">
            <v>2018- -16CL004-422-2313-23- -BATI</v>
          </cell>
        </row>
        <row r="2701">
          <cell r="A2701" t="str">
            <v>21</v>
          </cell>
          <cell r="B2701" t="str">
            <v>D</v>
          </cell>
          <cell r="C2701" t="str">
            <v>R</v>
          </cell>
          <cell r="D2701" t="str">
            <v>I</v>
          </cell>
          <cell r="E2701" t="str">
            <v xml:space="preserve"> </v>
          </cell>
          <cell r="F2701" t="str">
            <v>16CL004</v>
          </cell>
          <cell r="G2701" t="str">
            <v>422</v>
          </cell>
          <cell r="H2701" t="str">
            <v>2313</v>
          </cell>
          <cell r="I2701" t="str">
            <v>23</v>
          </cell>
          <cell r="J2701" t="str">
            <v xml:space="preserve"> </v>
          </cell>
          <cell r="K2701" t="str">
            <v>BATI</v>
          </cell>
          <cell r="L2701" t="str">
            <v>2017</v>
          </cell>
          <cell r="M2701">
            <v>0</v>
          </cell>
          <cell r="N2701">
            <v>0</v>
          </cell>
          <cell r="O2701">
            <v>271.2</v>
          </cell>
          <cell r="P2701">
            <v>271.2</v>
          </cell>
          <cell r="Q2701">
            <v>0</v>
          </cell>
          <cell r="R2701">
            <v>0</v>
          </cell>
          <cell r="S2701">
            <v>0</v>
          </cell>
          <cell r="T2701" t="str">
            <v>2018- -16CL004-422-2313-23- -BATI</v>
          </cell>
        </row>
        <row r="2702">
          <cell r="A2702" t="str">
            <v>21</v>
          </cell>
          <cell r="B2702" t="str">
            <v>D</v>
          </cell>
          <cell r="C2702" t="str">
            <v>R</v>
          </cell>
          <cell r="D2702" t="str">
            <v>I</v>
          </cell>
          <cell r="E2702" t="str">
            <v xml:space="preserve"> </v>
          </cell>
          <cell r="F2702" t="str">
            <v>16CL006</v>
          </cell>
          <cell r="G2702" t="str">
            <v>422</v>
          </cell>
          <cell r="H2702" t="str">
            <v>2313</v>
          </cell>
          <cell r="I2702" t="str">
            <v>23</v>
          </cell>
          <cell r="J2702" t="str">
            <v xml:space="preserve"> </v>
          </cell>
          <cell r="K2702" t="str">
            <v>BATI</v>
          </cell>
          <cell r="L2702" t="str">
            <v>2016</v>
          </cell>
          <cell r="M2702">
            <v>20000</v>
          </cell>
          <cell r="N2702">
            <v>0</v>
          </cell>
          <cell r="O2702">
            <v>0</v>
          </cell>
          <cell r="P2702">
            <v>20000</v>
          </cell>
          <cell r="Q2702">
            <v>0</v>
          </cell>
          <cell r="R2702">
            <v>6950.92</v>
          </cell>
          <cell r="S2702">
            <v>0</v>
          </cell>
          <cell r="T2702" t="str">
            <v>2018- -16CL006-422-2313-23- -BATI</v>
          </cell>
        </row>
        <row r="2703">
          <cell r="A2703" t="str">
            <v>21</v>
          </cell>
          <cell r="B2703" t="str">
            <v>D</v>
          </cell>
          <cell r="C2703" t="str">
            <v>R</v>
          </cell>
          <cell r="D2703" t="str">
            <v>I</v>
          </cell>
          <cell r="E2703" t="str">
            <v xml:space="preserve"> </v>
          </cell>
          <cell r="F2703" t="str">
            <v>16CL006</v>
          </cell>
          <cell r="G2703" t="str">
            <v>422</v>
          </cell>
          <cell r="H2703" t="str">
            <v>2313</v>
          </cell>
          <cell r="I2703" t="str">
            <v>23</v>
          </cell>
          <cell r="J2703" t="str">
            <v xml:space="preserve"> </v>
          </cell>
          <cell r="K2703" t="str">
            <v>BATI</v>
          </cell>
          <cell r="L2703" t="str">
            <v>2017</v>
          </cell>
          <cell r="M2703">
            <v>0</v>
          </cell>
          <cell r="N2703">
            <v>0</v>
          </cell>
          <cell r="O2703">
            <v>21205.32</v>
          </cell>
          <cell r="P2703">
            <v>21205.32</v>
          </cell>
          <cell r="Q2703">
            <v>0</v>
          </cell>
          <cell r="R2703">
            <v>11240.86</v>
          </cell>
          <cell r="S2703">
            <v>0</v>
          </cell>
          <cell r="T2703" t="str">
            <v>2018- -16CL006-422-2313-23- -BATI</v>
          </cell>
        </row>
        <row r="2704">
          <cell r="A2704" t="str">
            <v>21</v>
          </cell>
          <cell r="B2704" t="str">
            <v>D</v>
          </cell>
          <cell r="C2704" t="str">
            <v>R</v>
          </cell>
          <cell r="D2704" t="str">
            <v>I</v>
          </cell>
          <cell r="E2704" t="str">
            <v xml:space="preserve"> </v>
          </cell>
          <cell r="F2704" t="str">
            <v>16CL006</v>
          </cell>
          <cell r="G2704" t="str">
            <v>422</v>
          </cell>
          <cell r="H2704" t="str">
            <v>2313</v>
          </cell>
          <cell r="I2704" t="str">
            <v>23</v>
          </cell>
          <cell r="J2704" t="str">
            <v xml:space="preserve"> </v>
          </cell>
          <cell r="K2704" t="str">
            <v>BATI</v>
          </cell>
          <cell r="L2704" t="str">
            <v>2018</v>
          </cell>
          <cell r="M2704">
            <v>0</v>
          </cell>
          <cell r="N2704">
            <v>0</v>
          </cell>
          <cell r="O2704">
            <v>6942.36</v>
          </cell>
          <cell r="P2704">
            <v>6942.36</v>
          </cell>
          <cell r="Q2704">
            <v>0</v>
          </cell>
          <cell r="R2704">
            <v>5268.12</v>
          </cell>
          <cell r="S2704">
            <v>1674.24</v>
          </cell>
          <cell r="T2704" t="str">
            <v>2018- -16CL006-422-2313-23- -BATI</v>
          </cell>
        </row>
        <row r="2705">
          <cell r="A2705" t="str">
            <v>21</v>
          </cell>
          <cell r="B2705" t="str">
            <v>D</v>
          </cell>
          <cell r="C2705" t="str">
            <v>R</v>
          </cell>
          <cell r="D2705" t="str">
            <v>I</v>
          </cell>
          <cell r="E2705" t="str">
            <v xml:space="preserve"> </v>
          </cell>
          <cell r="F2705" t="str">
            <v>16CL007</v>
          </cell>
          <cell r="G2705" t="str">
            <v>422</v>
          </cell>
          <cell r="H2705" t="str">
            <v>2313</v>
          </cell>
          <cell r="I2705" t="str">
            <v>23</v>
          </cell>
          <cell r="J2705" t="str">
            <v xml:space="preserve"> </v>
          </cell>
          <cell r="K2705" t="str">
            <v>BATI</v>
          </cell>
          <cell r="L2705" t="str">
            <v>2016</v>
          </cell>
          <cell r="M2705">
            <v>30000</v>
          </cell>
          <cell r="N2705">
            <v>0</v>
          </cell>
          <cell r="O2705">
            <v>0</v>
          </cell>
          <cell r="P2705">
            <v>30000</v>
          </cell>
          <cell r="Q2705">
            <v>0</v>
          </cell>
          <cell r="R2705">
            <v>0</v>
          </cell>
          <cell r="S2705">
            <v>0</v>
          </cell>
          <cell r="T2705" t="str">
            <v>2018- -16CL007-422-2313-23- -BATI</v>
          </cell>
        </row>
        <row r="2706">
          <cell r="A2706" t="str">
            <v>21</v>
          </cell>
          <cell r="B2706" t="str">
            <v>D</v>
          </cell>
          <cell r="C2706" t="str">
            <v>R</v>
          </cell>
          <cell r="D2706" t="str">
            <v>I</v>
          </cell>
          <cell r="E2706" t="str">
            <v xml:space="preserve"> </v>
          </cell>
          <cell r="F2706" t="str">
            <v>16CL007</v>
          </cell>
          <cell r="G2706" t="str">
            <v>422</v>
          </cell>
          <cell r="H2706" t="str">
            <v>2313</v>
          </cell>
          <cell r="I2706" t="str">
            <v>23</v>
          </cell>
          <cell r="J2706" t="str">
            <v xml:space="preserve"> </v>
          </cell>
          <cell r="K2706" t="str">
            <v>BATI</v>
          </cell>
          <cell r="L2706" t="str">
            <v>2017</v>
          </cell>
          <cell r="M2706">
            <v>0</v>
          </cell>
          <cell r="N2706">
            <v>0</v>
          </cell>
          <cell r="O2706">
            <v>7335.83</v>
          </cell>
          <cell r="P2706">
            <v>7335.83</v>
          </cell>
          <cell r="Q2706">
            <v>0</v>
          </cell>
          <cell r="R2706">
            <v>6168.43</v>
          </cell>
          <cell r="S2706">
            <v>0</v>
          </cell>
          <cell r="T2706" t="str">
            <v>2018- -16CL007-422-2313-23- -BATI</v>
          </cell>
        </row>
        <row r="2707">
          <cell r="A2707" t="str">
            <v>21</v>
          </cell>
          <cell r="B2707" t="str">
            <v>D</v>
          </cell>
          <cell r="C2707" t="str">
            <v>R</v>
          </cell>
          <cell r="D2707" t="str">
            <v>I</v>
          </cell>
          <cell r="E2707" t="str">
            <v xml:space="preserve"> </v>
          </cell>
          <cell r="F2707" t="str">
            <v>16CL008</v>
          </cell>
          <cell r="G2707" t="str">
            <v>422</v>
          </cell>
          <cell r="H2707" t="str">
            <v>2313</v>
          </cell>
          <cell r="I2707" t="str">
            <v>23</v>
          </cell>
          <cell r="J2707" t="str">
            <v xml:space="preserve"> </v>
          </cell>
          <cell r="K2707" t="str">
            <v>BATI</v>
          </cell>
          <cell r="L2707" t="str">
            <v>2016</v>
          </cell>
          <cell r="M2707">
            <v>5000</v>
          </cell>
          <cell r="N2707">
            <v>0</v>
          </cell>
          <cell r="O2707">
            <v>0</v>
          </cell>
          <cell r="P2707">
            <v>5000</v>
          </cell>
          <cell r="Q2707">
            <v>0</v>
          </cell>
          <cell r="R2707">
            <v>2288.1999999999998</v>
          </cell>
          <cell r="S2707">
            <v>0</v>
          </cell>
          <cell r="T2707" t="str">
            <v>2018- -16CL008-422-2313-23- -BATI</v>
          </cell>
        </row>
        <row r="2708">
          <cell r="A2708" t="str">
            <v>21</v>
          </cell>
          <cell r="B2708" t="str">
            <v>D</v>
          </cell>
          <cell r="C2708" t="str">
            <v>R</v>
          </cell>
          <cell r="D2708" t="str">
            <v>I</v>
          </cell>
          <cell r="E2708" t="str">
            <v xml:space="preserve"> </v>
          </cell>
          <cell r="F2708" t="str">
            <v>16CL009</v>
          </cell>
          <cell r="G2708" t="str">
            <v>422</v>
          </cell>
          <cell r="H2708" t="str">
            <v>2313</v>
          </cell>
          <cell r="I2708" t="str">
            <v>23</v>
          </cell>
          <cell r="J2708" t="str">
            <v xml:space="preserve"> </v>
          </cell>
          <cell r="K2708" t="str">
            <v>BATI</v>
          </cell>
          <cell r="L2708" t="str">
            <v>2016</v>
          </cell>
          <cell r="M2708">
            <v>22000</v>
          </cell>
          <cell r="N2708">
            <v>0</v>
          </cell>
          <cell r="O2708">
            <v>0</v>
          </cell>
          <cell r="P2708">
            <v>22000</v>
          </cell>
          <cell r="Q2708">
            <v>0</v>
          </cell>
          <cell r="R2708">
            <v>2251.13</v>
          </cell>
          <cell r="S2708">
            <v>0</v>
          </cell>
          <cell r="T2708" t="str">
            <v>2018- -16CL009-422-2313-23- -BATI</v>
          </cell>
        </row>
        <row r="2709">
          <cell r="A2709" t="str">
            <v>21</v>
          </cell>
          <cell r="B2709" t="str">
            <v>D</v>
          </cell>
          <cell r="C2709" t="str">
            <v>R</v>
          </cell>
          <cell r="D2709" t="str">
            <v>I</v>
          </cell>
          <cell r="E2709" t="str">
            <v xml:space="preserve"> </v>
          </cell>
          <cell r="F2709" t="str">
            <v>16CL010</v>
          </cell>
          <cell r="G2709" t="str">
            <v>313</v>
          </cell>
          <cell r="H2709" t="str">
            <v>2313</v>
          </cell>
          <cell r="I2709" t="str">
            <v>23</v>
          </cell>
          <cell r="J2709" t="str">
            <v xml:space="preserve"> </v>
          </cell>
          <cell r="K2709" t="str">
            <v>BATI</v>
          </cell>
          <cell r="L2709" t="str">
            <v>2016</v>
          </cell>
          <cell r="M2709">
            <v>50000</v>
          </cell>
          <cell r="N2709">
            <v>0</v>
          </cell>
          <cell r="O2709">
            <v>0</v>
          </cell>
          <cell r="P2709">
            <v>50000</v>
          </cell>
          <cell r="Q2709">
            <v>0</v>
          </cell>
          <cell r="R2709">
            <v>10072.68</v>
          </cell>
          <cell r="S2709">
            <v>0</v>
          </cell>
          <cell r="T2709" t="str">
            <v>2018- -16CL010-313-2313-23- -BATI</v>
          </cell>
        </row>
        <row r="2710">
          <cell r="A2710" t="str">
            <v>21</v>
          </cell>
          <cell r="B2710" t="str">
            <v>D</v>
          </cell>
          <cell r="C2710" t="str">
            <v>R</v>
          </cell>
          <cell r="D2710" t="str">
            <v>I</v>
          </cell>
          <cell r="E2710" t="str">
            <v xml:space="preserve"> </v>
          </cell>
          <cell r="F2710" t="str">
            <v>16CL010</v>
          </cell>
          <cell r="G2710" t="str">
            <v>313</v>
          </cell>
          <cell r="H2710" t="str">
            <v>2313</v>
          </cell>
          <cell r="I2710" t="str">
            <v>23</v>
          </cell>
          <cell r="J2710" t="str">
            <v xml:space="preserve"> </v>
          </cell>
          <cell r="K2710" t="str">
            <v>BATI</v>
          </cell>
          <cell r="L2710" t="str">
            <v>2017</v>
          </cell>
          <cell r="M2710">
            <v>0</v>
          </cell>
          <cell r="N2710">
            <v>0</v>
          </cell>
          <cell r="O2710">
            <v>37779.089999999997</v>
          </cell>
          <cell r="P2710">
            <v>37779.089999999997</v>
          </cell>
          <cell r="Q2710">
            <v>0</v>
          </cell>
          <cell r="R2710">
            <v>23151.38</v>
          </cell>
          <cell r="S2710">
            <v>0</v>
          </cell>
          <cell r="T2710" t="str">
            <v>2018- -16CL010-313-2313-23- -BATI</v>
          </cell>
        </row>
        <row r="2711">
          <cell r="A2711" t="str">
            <v>21</v>
          </cell>
          <cell r="B2711" t="str">
            <v>D</v>
          </cell>
          <cell r="C2711" t="str">
            <v>R</v>
          </cell>
          <cell r="D2711" t="str">
            <v>I</v>
          </cell>
          <cell r="E2711" t="str">
            <v xml:space="preserve"> </v>
          </cell>
          <cell r="F2711" t="str">
            <v>16CL010</v>
          </cell>
          <cell r="G2711" t="str">
            <v>313</v>
          </cell>
          <cell r="H2711" t="str">
            <v>2313</v>
          </cell>
          <cell r="I2711" t="str">
            <v>23</v>
          </cell>
          <cell r="J2711" t="str">
            <v xml:space="preserve"> </v>
          </cell>
          <cell r="K2711" t="str">
            <v>BATI</v>
          </cell>
          <cell r="L2711" t="str">
            <v>2018</v>
          </cell>
          <cell r="M2711">
            <v>0</v>
          </cell>
          <cell r="N2711">
            <v>0</v>
          </cell>
          <cell r="O2711">
            <v>15393.23</v>
          </cell>
          <cell r="P2711">
            <v>15393.23</v>
          </cell>
          <cell r="Q2711">
            <v>0</v>
          </cell>
          <cell r="R2711">
            <v>16195.21</v>
          </cell>
          <cell r="S2711">
            <v>0</v>
          </cell>
          <cell r="T2711" t="str">
            <v>2018- -16CL010-313-2313-23- -BATI</v>
          </cell>
        </row>
        <row r="2712">
          <cell r="A2712" t="str">
            <v>21</v>
          </cell>
          <cell r="B2712" t="str">
            <v>D</v>
          </cell>
          <cell r="C2712" t="str">
            <v>R</v>
          </cell>
          <cell r="D2712" t="str">
            <v>I</v>
          </cell>
          <cell r="E2712" t="str">
            <v xml:space="preserve"> </v>
          </cell>
          <cell r="F2712" t="str">
            <v>16CL014</v>
          </cell>
          <cell r="G2712" t="str">
            <v>324</v>
          </cell>
          <cell r="H2712" t="str">
            <v>2313</v>
          </cell>
          <cell r="I2712" t="str">
            <v>23</v>
          </cell>
          <cell r="J2712" t="str">
            <v xml:space="preserve"> </v>
          </cell>
          <cell r="K2712" t="str">
            <v>EXTE</v>
          </cell>
          <cell r="L2712" t="str">
            <v>2016</v>
          </cell>
          <cell r="M2712">
            <v>20000</v>
          </cell>
          <cell r="N2712">
            <v>0</v>
          </cell>
          <cell r="O2712">
            <v>0</v>
          </cell>
          <cell r="P2712">
            <v>20000</v>
          </cell>
          <cell r="Q2712">
            <v>0</v>
          </cell>
          <cell r="R2712">
            <v>0</v>
          </cell>
          <cell r="S2712">
            <v>0</v>
          </cell>
          <cell r="T2712" t="str">
            <v>2018- -16CL014-324-2313-23- -EXTE</v>
          </cell>
        </row>
        <row r="2713">
          <cell r="A2713" t="str">
            <v>21</v>
          </cell>
          <cell r="B2713" t="str">
            <v>D</v>
          </cell>
          <cell r="C2713" t="str">
            <v>R</v>
          </cell>
          <cell r="D2713" t="str">
            <v>I</v>
          </cell>
          <cell r="E2713" t="str">
            <v xml:space="preserve"> </v>
          </cell>
          <cell r="F2713" t="str">
            <v>16CL015</v>
          </cell>
          <cell r="G2713" t="str">
            <v>824</v>
          </cell>
          <cell r="H2713" t="str">
            <v>2318</v>
          </cell>
          <cell r="I2713" t="str">
            <v>23</v>
          </cell>
          <cell r="J2713" t="str">
            <v xml:space="preserve"> </v>
          </cell>
          <cell r="K2713" t="str">
            <v>EXTE</v>
          </cell>
          <cell r="L2713" t="str">
            <v>2016</v>
          </cell>
          <cell r="M2713">
            <v>20000</v>
          </cell>
          <cell r="N2713">
            <v>0</v>
          </cell>
          <cell r="O2713">
            <v>0</v>
          </cell>
          <cell r="P2713">
            <v>20000</v>
          </cell>
          <cell r="Q2713">
            <v>0</v>
          </cell>
          <cell r="R2713">
            <v>2808</v>
          </cell>
          <cell r="S2713">
            <v>0</v>
          </cell>
          <cell r="T2713" t="str">
            <v>2018- -16CL015-824-2318-23- -EXTE</v>
          </cell>
        </row>
        <row r="2714">
          <cell r="A2714" t="str">
            <v>21</v>
          </cell>
          <cell r="B2714" t="str">
            <v>D</v>
          </cell>
          <cell r="C2714" t="str">
            <v>R</v>
          </cell>
          <cell r="D2714" t="str">
            <v>I</v>
          </cell>
          <cell r="E2714" t="str">
            <v xml:space="preserve"> </v>
          </cell>
          <cell r="F2714" t="str">
            <v>16CL016</v>
          </cell>
          <cell r="G2714" t="str">
            <v>824</v>
          </cell>
          <cell r="H2714" t="str">
            <v>2318</v>
          </cell>
          <cell r="I2714" t="str">
            <v>23</v>
          </cell>
          <cell r="J2714" t="str">
            <v xml:space="preserve"> </v>
          </cell>
          <cell r="K2714" t="str">
            <v>EXTE</v>
          </cell>
          <cell r="L2714" t="str">
            <v>2016</v>
          </cell>
          <cell r="M2714">
            <v>40000</v>
          </cell>
          <cell r="N2714">
            <v>0</v>
          </cell>
          <cell r="O2714">
            <v>0</v>
          </cell>
          <cell r="P2714">
            <v>40000</v>
          </cell>
          <cell r="Q2714">
            <v>0</v>
          </cell>
          <cell r="R2714">
            <v>66822</v>
          </cell>
          <cell r="S2714">
            <v>0</v>
          </cell>
          <cell r="T2714" t="str">
            <v>2018- -16CL016-824-2318-23- -EXTE</v>
          </cell>
        </row>
        <row r="2715">
          <cell r="A2715" t="str">
            <v>21</v>
          </cell>
          <cell r="B2715" t="str">
            <v>D</v>
          </cell>
          <cell r="C2715" t="str">
            <v>R</v>
          </cell>
          <cell r="D2715" t="str">
            <v>I</v>
          </cell>
          <cell r="E2715" t="str">
            <v xml:space="preserve"> </v>
          </cell>
          <cell r="F2715" t="str">
            <v>16CL016</v>
          </cell>
          <cell r="G2715" t="str">
            <v>824</v>
          </cell>
          <cell r="H2715" t="str">
            <v>2318</v>
          </cell>
          <cell r="I2715" t="str">
            <v>23</v>
          </cell>
          <cell r="J2715" t="str">
            <v xml:space="preserve"> </v>
          </cell>
          <cell r="K2715" t="str">
            <v>EXTE</v>
          </cell>
          <cell r="L2715" t="str">
            <v>2017</v>
          </cell>
          <cell r="M2715">
            <v>0</v>
          </cell>
          <cell r="N2715">
            <v>0</v>
          </cell>
          <cell r="O2715">
            <v>60</v>
          </cell>
          <cell r="P2715">
            <v>60</v>
          </cell>
          <cell r="Q2715">
            <v>0</v>
          </cell>
          <cell r="R2715">
            <v>60</v>
          </cell>
          <cell r="S2715">
            <v>0</v>
          </cell>
          <cell r="T2715" t="str">
            <v>2018- -16CL016-824-2318-23- -EXTE</v>
          </cell>
        </row>
        <row r="2716">
          <cell r="A2716" t="str">
            <v>21</v>
          </cell>
          <cell r="B2716" t="str">
            <v>D</v>
          </cell>
          <cell r="C2716" t="str">
            <v>R</v>
          </cell>
          <cell r="D2716" t="str">
            <v>I</v>
          </cell>
          <cell r="E2716" t="str">
            <v xml:space="preserve"> </v>
          </cell>
          <cell r="F2716" t="str">
            <v>16CL019</v>
          </cell>
          <cell r="G2716" t="str">
            <v>311</v>
          </cell>
          <cell r="H2716" t="str">
            <v>2313</v>
          </cell>
          <cell r="I2716" t="str">
            <v>23</v>
          </cell>
          <cell r="J2716" t="str">
            <v xml:space="preserve"> </v>
          </cell>
          <cell r="K2716" t="str">
            <v>BATI</v>
          </cell>
          <cell r="L2716" t="str">
            <v>2016</v>
          </cell>
          <cell r="M2716">
            <v>0</v>
          </cell>
          <cell r="N2716">
            <v>0</v>
          </cell>
          <cell r="O2716">
            <v>0</v>
          </cell>
          <cell r="P2716">
            <v>0</v>
          </cell>
          <cell r="Q2716">
            <v>0</v>
          </cell>
          <cell r="R2716">
            <v>2307.2800000000002</v>
          </cell>
          <cell r="S2716">
            <v>0</v>
          </cell>
          <cell r="T2716" t="str">
            <v>2018- -16CL019-311-2313-23- -BATI</v>
          </cell>
        </row>
        <row r="2717">
          <cell r="A2717" t="str">
            <v>21</v>
          </cell>
          <cell r="B2717" t="str">
            <v>D</v>
          </cell>
          <cell r="C2717" t="str">
            <v>R</v>
          </cell>
          <cell r="D2717" t="str">
            <v>I</v>
          </cell>
          <cell r="E2717" t="str">
            <v xml:space="preserve"> </v>
          </cell>
          <cell r="F2717" t="str">
            <v>16CL021</v>
          </cell>
          <cell r="G2717" t="str">
            <v>313</v>
          </cell>
          <cell r="H2717" t="str">
            <v>2313</v>
          </cell>
          <cell r="I2717" t="str">
            <v>23</v>
          </cell>
          <cell r="J2717" t="str">
            <v xml:space="preserve"> </v>
          </cell>
          <cell r="K2717" t="str">
            <v>BATI</v>
          </cell>
          <cell r="L2717" t="str">
            <v>2016</v>
          </cell>
          <cell r="M2717">
            <v>0</v>
          </cell>
          <cell r="N2717">
            <v>35000</v>
          </cell>
          <cell r="O2717">
            <v>0</v>
          </cell>
          <cell r="P2717">
            <v>35000</v>
          </cell>
          <cell r="Q2717">
            <v>0</v>
          </cell>
          <cell r="R2717">
            <v>0</v>
          </cell>
          <cell r="S2717">
            <v>0</v>
          </cell>
          <cell r="T2717" t="str">
            <v>2018- -16CL021-313-2313-23- -BATI</v>
          </cell>
        </row>
        <row r="2718">
          <cell r="A2718" t="str">
            <v>21</v>
          </cell>
          <cell r="B2718" t="str">
            <v>D</v>
          </cell>
          <cell r="C2718" t="str">
            <v>R</v>
          </cell>
          <cell r="D2718" t="str">
            <v>I</v>
          </cell>
          <cell r="E2718" t="str">
            <v xml:space="preserve"> </v>
          </cell>
          <cell r="F2718" t="str">
            <v>16CL021</v>
          </cell>
          <cell r="G2718" t="str">
            <v>313</v>
          </cell>
          <cell r="H2718" t="str">
            <v>2313</v>
          </cell>
          <cell r="I2718" t="str">
            <v>23</v>
          </cell>
          <cell r="J2718" t="str">
            <v xml:space="preserve"> </v>
          </cell>
          <cell r="K2718" t="str">
            <v>BATI</v>
          </cell>
          <cell r="L2718" t="str">
            <v>2017</v>
          </cell>
          <cell r="M2718">
            <v>0</v>
          </cell>
          <cell r="N2718">
            <v>0</v>
          </cell>
          <cell r="O2718">
            <v>34513.97</v>
          </cell>
          <cell r="P2718">
            <v>34513.97</v>
          </cell>
          <cell r="Q2718">
            <v>0</v>
          </cell>
          <cell r="R2718">
            <v>2703.79</v>
          </cell>
          <cell r="S2718">
            <v>0</v>
          </cell>
          <cell r="T2718" t="str">
            <v>2018- -16CL021-313-2313-23- -BATI</v>
          </cell>
        </row>
        <row r="2719">
          <cell r="A2719" t="str">
            <v>21</v>
          </cell>
          <cell r="B2719" t="str">
            <v>D</v>
          </cell>
          <cell r="C2719" t="str">
            <v>R</v>
          </cell>
          <cell r="D2719" t="str">
            <v>I</v>
          </cell>
          <cell r="E2719" t="str">
            <v xml:space="preserve"> </v>
          </cell>
          <cell r="F2719" t="str">
            <v>16CL022</v>
          </cell>
          <cell r="G2719" t="str">
            <v>422</v>
          </cell>
          <cell r="H2719" t="str">
            <v>2313</v>
          </cell>
          <cell r="I2719" t="str">
            <v>23</v>
          </cell>
          <cell r="J2719" t="str">
            <v xml:space="preserve"> </v>
          </cell>
          <cell r="K2719" t="str">
            <v>BATI</v>
          </cell>
          <cell r="L2719" t="str">
            <v>2016</v>
          </cell>
          <cell r="M2719">
            <v>0</v>
          </cell>
          <cell r="N2719">
            <v>0</v>
          </cell>
          <cell r="O2719">
            <v>0</v>
          </cell>
          <cell r="P2719">
            <v>0</v>
          </cell>
          <cell r="Q2719">
            <v>0</v>
          </cell>
          <cell r="R2719">
            <v>10966.49</v>
          </cell>
          <cell r="S2719">
            <v>0</v>
          </cell>
          <cell r="T2719" t="str">
            <v>2018- -16CL022-422-2313-23- -BATI</v>
          </cell>
        </row>
        <row r="2720">
          <cell r="A2720" t="str">
            <v>21</v>
          </cell>
          <cell r="B2720" t="str">
            <v>D</v>
          </cell>
          <cell r="C2720" t="str">
            <v>R</v>
          </cell>
          <cell r="D2720" t="str">
            <v>I</v>
          </cell>
          <cell r="E2720" t="str">
            <v xml:space="preserve"> </v>
          </cell>
          <cell r="F2720" t="str">
            <v>16EA001</v>
          </cell>
          <cell r="G2720" t="str">
            <v>321</v>
          </cell>
          <cell r="H2720" t="str">
            <v>2316</v>
          </cell>
          <cell r="I2720" t="str">
            <v>23</v>
          </cell>
          <cell r="J2720" t="str">
            <v xml:space="preserve"> </v>
          </cell>
          <cell r="K2720" t="str">
            <v>BIBL</v>
          </cell>
          <cell r="L2720" t="str">
            <v>2016</v>
          </cell>
          <cell r="M2720">
            <v>4500</v>
          </cell>
          <cell r="N2720">
            <v>0</v>
          </cell>
          <cell r="O2720">
            <v>0</v>
          </cell>
          <cell r="P2720">
            <v>4500</v>
          </cell>
          <cell r="Q2720">
            <v>0</v>
          </cell>
          <cell r="R2720">
            <v>2743.8</v>
          </cell>
          <cell r="S2720">
            <v>0</v>
          </cell>
          <cell r="T2720" t="str">
            <v>2018- -16EA001-321-2316-23- -BIBL</v>
          </cell>
        </row>
        <row r="2721">
          <cell r="A2721" t="str">
            <v>21</v>
          </cell>
          <cell r="B2721" t="str">
            <v>D</v>
          </cell>
          <cell r="C2721" t="str">
            <v>R</v>
          </cell>
          <cell r="D2721" t="str">
            <v>I</v>
          </cell>
          <cell r="E2721" t="str">
            <v xml:space="preserve"> </v>
          </cell>
          <cell r="F2721" t="str">
            <v>16EA001</v>
          </cell>
          <cell r="G2721" t="str">
            <v>321</v>
          </cell>
          <cell r="H2721" t="str">
            <v>2316</v>
          </cell>
          <cell r="I2721" t="str">
            <v>23</v>
          </cell>
          <cell r="J2721" t="str">
            <v xml:space="preserve"> </v>
          </cell>
          <cell r="K2721" t="str">
            <v>BIBL</v>
          </cell>
          <cell r="L2721" t="str">
            <v>2017</v>
          </cell>
          <cell r="M2721">
            <v>0</v>
          </cell>
          <cell r="N2721">
            <v>0</v>
          </cell>
          <cell r="O2721">
            <v>1746.43</v>
          </cell>
          <cell r="P2721">
            <v>1746.43</v>
          </cell>
          <cell r="Q2721">
            <v>0</v>
          </cell>
          <cell r="R2721">
            <v>1746.43</v>
          </cell>
          <cell r="S2721">
            <v>0</v>
          </cell>
          <cell r="T2721" t="str">
            <v>2018- -16EA001-321-2316-23- -BIBL</v>
          </cell>
        </row>
        <row r="2722">
          <cell r="A2722" t="str">
            <v>21</v>
          </cell>
          <cell r="B2722" t="str">
            <v>D</v>
          </cell>
          <cell r="C2722" t="str">
            <v>R</v>
          </cell>
          <cell r="D2722" t="str">
            <v>I</v>
          </cell>
          <cell r="E2722" t="str">
            <v xml:space="preserve"> </v>
          </cell>
          <cell r="F2722" t="str">
            <v>16EA004</v>
          </cell>
          <cell r="G2722" t="str">
            <v>321</v>
          </cell>
          <cell r="H2722" t="str">
            <v>2316</v>
          </cell>
          <cell r="I2722" t="str">
            <v>23</v>
          </cell>
          <cell r="J2722" t="str">
            <v xml:space="preserve"> </v>
          </cell>
          <cell r="K2722" t="str">
            <v>BIBL</v>
          </cell>
          <cell r="L2722" t="str">
            <v>2016</v>
          </cell>
          <cell r="M2722">
            <v>10000</v>
          </cell>
          <cell r="N2722">
            <v>0</v>
          </cell>
          <cell r="O2722">
            <v>0</v>
          </cell>
          <cell r="P2722">
            <v>10000</v>
          </cell>
          <cell r="Q2722">
            <v>0</v>
          </cell>
          <cell r="R2722">
            <v>3784.8</v>
          </cell>
          <cell r="S2722">
            <v>0</v>
          </cell>
          <cell r="T2722" t="str">
            <v>2018- -16EA004-321-2316-23- -BIBL</v>
          </cell>
        </row>
        <row r="2723">
          <cell r="A2723" t="str">
            <v>21</v>
          </cell>
          <cell r="B2723" t="str">
            <v>D</v>
          </cell>
          <cell r="C2723" t="str">
            <v>R</v>
          </cell>
          <cell r="D2723" t="str">
            <v>I</v>
          </cell>
          <cell r="E2723" t="str">
            <v xml:space="preserve"> </v>
          </cell>
          <cell r="F2723" t="str">
            <v>16EA004</v>
          </cell>
          <cell r="G2723" t="str">
            <v>321</v>
          </cell>
          <cell r="H2723" t="str">
            <v>2316</v>
          </cell>
          <cell r="I2723" t="str">
            <v>23</v>
          </cell>
          <cell r="J2723" t="str">
            <v xml:space="preserve"> </v>
          </cell>
          <cell r="K2723" t="str">
            <v>BIBL</v>
          </cell>
          <cell r="L2723" t="str">
            <v>2017</v>
          </cell>
          <cell r="M2723">
            <v>0</v>
          </cell>
          <cell r="N2723">
            <v>0</v>
          </cell>
          <cell r="O2723">
            <v>6174.77</v>
          </cell>
          <cell r="P2723">
            <v>6174.77</v>
          </cell>
          <cell r="Q2723">
            <v>0</v>
          </cell>
          <cell r="R2723">
            <v>6174.77</v>
          </cell>
          <cell r="S2723">
            <v>0</v>
          </cell>
          <cell r="T2723" t="str">
            <v>2018- -16EA004-321-2316-23- -BIBL</v>
          </cell>
        </row>
        <row r="2724">
          <cell r="A2724" t="str">
            <v>21</v>
          </cell>
          <cell r="B2724" t="str">
            <v>D</v>
          </cell>
          <cell r="C2724" t="str">
            <v>R</v>
          </cell>
          <cell r="D2724" t="str">
            <v>I</v>
          </cell>
          <cell r="E2724" t="str">
            <v xml:space="preserve"> </v>
          </cell>
          <cell r="F2724" t="str">
            <v>16EC001</v>
          </cell>
          <cell r="G2724" t="str">
            <v>020</v>
          </cell>
          <cell r="H2724" t="str">
            <v>2313</v>
          </cell>
          <cell r="I2724" t="str">
            <v>23</v>
          </cell>
          <cell r="J2724" t="str">
            <v xml:space="preserve"> </v>
          </cell>
          <cell r="K2724" t="str">
            <v>BATI</v>
          </cell>
          <cell r="L2724" t="str">
            <v>2016</v>
          </cell>
          <cell r="M2724">
            <v>100000</v>
          </cell>
          <cell r="N2724">
            <v>0</v>
          </cell>
          <cell r="O2724">
            <v>0</v>
          </cell>
          <cell r="P2724">
            <v>100000</v>
          </cell>
          <cell r="Q2724">
            <v>0</v>
          </cell>
          <cell r="R2724">
            <v>42018.78</v>
          </cell>
          <cell r="S2724">
            <v>0</v>
          </cell>
          <cell r="T2724" t="str">
            <v>2018- -16EC001-020-2313-23- -BATI</v>
          </cell>
        </row>
        <row r="2725">
          <cell r="A2725" t="str">
            <v>21</v>
          </cell>
          <cell r="B2725" t="str">
            <v>D</v>
          </cell>
          <cell r="C2725" t="str">
            <v>R</v>
          </cell>
          <cell r="D2725" t="str">
            <v>I</v>
          </cell>
          <cell r="E2725" t="str">
            <v xml:space="preserve"> </v>
          </cell>
          <cell r="F2725" t="str">
            <v>16EC001</v>
          </cell>
          <cell r="G2725" t="str">
            <v>020</v>
          </cell>
          <cell r="H2725" t="str">
            <v>2313</v>
          </cell>
          <cell r="I2725" t="str">
            <v>23</v>
          </cell>
          <cell r="J2725" t="str">
            <v xml:space="preserve"> </v>
          </cell>
          <cell r="K2725" t="str">
            <v>BATI</v>
          </cell>
          <cell r="L2725" t="str">
            <v>2017</v>
          </cell>
          <cell r="M2725">
            <v>0</v>
          </cell>
          <cell r="N2725">
            <v>0</v>
          </cell>
          <cell r="O2725">
            <v>3455.16</v>
          </cell>
          <cell r="P2725">
            <v>3455.16</v>
          </cell>
          <cell r="Q2725">
            <v>0</v>
          </cell>
          <cell r="R2725">
            <v>3076.8</v>
          </cell>
          <cell r="S2725">
            <v>0</v>
          </cell>
          <cell r="T2725" t="str">
            <v>2018- -16EC001-020-2313-23- -BATI</v>
          </cell>
        </row>
        <row r="2726">
          <cell r="A2726" t="str">
            <v>21</v>
          </cell>
          <cell r="B2726" t="str">
            <v>D</v>
          </cell>
          <cell r="C2726" t="str">
            <v>R</v>
          </cell>
          <cell r="D2726" t="str">
            <v>I</v>
          </cell>
          <cell r="E2726" t="str">
            <v xml:space="preserve"> </v>
          </cell>
          <cell r="F2726" t="str">
            <v>16EC001</v>
          </cell>
          <cell r="G2726" t="str">
            <v>212</v>
          </cell>
          <cell r="H2726" t="str">
            <v>2313</v>
          </cell>
          <cell r="I2726" t="str">
            <v>23</v>
          </cell>
          <cell r="J2726" t="str">
            <v xml:space="preserve"> </v>
          </cell>
          <cell r="K2726" t="str">
            <v>BATI</v>
          </cell>
          <cell r="L2726" t="str">
            <v>2016</v>
          </cell>
          <cell r="M2726">
            <v>0</v>
          </cell>
          <cell r="N2726">
            <v>0</v>
          </cell>
          <cell r="O2726">
            <v>0</v>
          </cell>
          <cell r="P2726">
            <v>0</v>
          </cell>
          <cell r="Q2726">
            <v>0</v>
          </cell>
          <cell r="R2726">
            <v>2494.3200000000002</v>
          </cell>
          <cell r="S2726">
            <v>0</v>
          </cell>
          <cell r="T2726" t="str">
            <v>2018- -16EC001-212-2313-23- -BATI</v>
          </cell>
        </row>
        <row r="2727">
          <cell r="A2727" t="str">
            <v>21</v>
          </cell>
          <cell r="B2727" t="str">
            <v>D</v>
          </cell>
          <cell r="C2727" t="str">
            <v>R</v>
          </cell>
          <cell r="D2727" t="str">
            <v>I</v>
          </cell>
          <cell r="E2727" t="str">
            <v xml:space="preserve"> </v>
          </cell>
          <cell r="F2727" t="str">
            <v>16EC001</v>
          </cell>
          <cell r="G2727" t="str">
            <v>212</v>
          </cell>
          <cell r="H2727" t="str">
            <v>2313</v>
          </cell>
          <cell r="I2727" t="str">
            <v>23</v>
          </cell>
          <cell r="J2727" t="str">
            <v xml:space="preserve"> </v>
          </cell>
          <cell r="K2727" t="str">
            <v>BATI</v>
          </cell>
          <cell r="L2727" t="str">
            <v>2017</v>
          </cell>
          <cell r="M2727">
            <v>0</v>
          </cell>
          <cell r="N2727">
            <v>0</v>
          </cell>
          <cell r="O2727">
            <v>9044.86</v>
          </cell>
          <cell r="P2727">
            <v>9044.86</v>
          </cell>
          <cell r="Q2727">
            <v>0</v>
          </cell>
          <cell r="R2727">
            <v>8413.16</v>
          </cell>
          <cell r="S2727">
            <v>0</v>
          </cell>
          <cell r="T2727" t="str">
            <v>2018- -16EC001-212-2313-23- -BATI</v>
          </cell>
        </row>
        <row r="2728">
          <cell r="A2728" t="str">
            <v>21</v>
          </cell>
          <cell r="B2728" t="str">
            <v>D</v>
          </cell>
          <cell r="C2728" t="str">
            <v>R</v>
          </cell>
          <cell r="D2728" t="str">
            <v>I</v>
          </cell>
          <cell r="E2728" t="str">
            <v xml:space="preserve"> </v>
          </cell>
          <cell r="F2728" t="str">
            <v>16EC001</v>
          </cell>
          <cell r="G2728" t="str">
            <v>213</v>
          </cell>
          <cell r="H2728" t="str">
            <v>2313</v>
          </cell>
          <cell r="I2728" t="str">
            <v>23</v>
          </cell>
          <cell r="J2728" t="str">
            <v xml:space="preserve"> </v>
          </cell>
          <cell r="K2728" t="str">
            <v>BATI</v>
          </cell>
          <cell r="L2728" t="str">
            <v>2016</v>
          </cell>
          <cell r="M2728">
            <v>0</v>
          </cell>
          <cell r="N2728">
            <v>0</v>
          </cell>
          <cell r="O2728">
            <v>0</v>
          </cell>
          <cell r="P2728">
            <v>0</v>
          </cell>
          <cell r="Q2728">
            <v>0</v>
          </cell>
          <cell r="R2728">
            <v>8794.2000000000007</v>
          </cell>
          <cell r="S2728">
            <v>0</v>
          </cell>
          <cell r="T2728" t="str">
            <v>2018- -16EC001-213-2313-23- -BATI</v>
          </cell>
        </row>
        <row r="2729">
          <cell r="A2729" t="str">
            <v>21</v>
          </cell>
          <cell r="B2729" t="str">
            <v>D</v>
          </cell>
          <cell r="C2729" t="str">
            <v>R</v>
          </cell>
          <cell r="D2729" t="str">
            <v>I</v>
          </cell>
          <cell r="E2729" t="str">
            <v xml:space="preserve"> </v>
          </cell>
          <cell r="F2729" t="str">
            <v>16EC001</v>
          </cell>
          <cell r="G2729" t="str">
            <v>213</v>
          </cell>
          <cell r="H2729" t="str">
            <v>2313</v>
          </cell>
          <cell r="I2729" t="str">
            <v>23</v>
          </cell>
          <cell r="J2729" t="str">
            <v xml:space="preserve"> </v>
          </cell>
          <cell r="K2729" t="str">
            <v>BATI</v>
          </cell>
          <cell r="L2729" t="str">
            <v>2017</v>
          </cell>
          <cell r="M2729">
            <v>0</v>
          </cell>
          <cell r="N2729">
            <v>0</v>
          </cell>
          <cell r="O2729">
            <v>402</v>
          </cell>
          <cell r="P2729">
            <v>402</v>
          </cell>
          <cell r="Q2729">
            <v>0</v>
          </cell>
          <cell r="R2729">
            <v>396.72</v>
          </cell>
          <cell r="S2729">
            <v>0</v>
          </cell>
          <cell r="T2729" t="str">
            <v>2018- -16EC001-213-2313-23- -BATI</v>
          </cell>
        </row>
        <row r="2730">
          <cell r="A2730" t="str">
            <v>21</v>
          </cell>
          <cell r="B2730" t="str">
            <v>D</v>
          </cell>
          <cell r="C2730" t="str">
            <v>R</v>
          </cell>
          <cell r="D2730" t="str">
            <v>I</v>
          </cell>
          <cell r="E2730" t="str">
            <v xml:space="preserve"> </v>
          </cell>
          <cell r="F2730" t="str">
            <v>16EC001</v>
          </cell>
          <cell r="G2730" t="str">
            <v>411</v>
          </cell>
          <cell r="H2730" t="str">
            <v>2313</v>
          </cell>
          <cell r="I2730" t="str">
            <v>23</v>
          </cell>
          <cell r="J2730" t="str">
            <v xml:space="preserve"> </v>
          </cell>
          <cell r="K2730" t="str">
            <v>BATI</v>
          </cell>
          <cell r="L2730" t="str">
            <v>2016</v>
          </cell>
          <cell r="M2730">
            <v>0</v>
          </cell>
          <cell r="N2730">
            <v>0</v>
          </cell>
          <cell r="O2730">
            <v>0</v>
          </cell>
          <cell r="P2730">
            <v>0</v>
          </cell>
          <cell r="Q2730">
            <v>0</v>
          </cell>
          <cell r="R2730">
            <v>1938.28</v>
          </cell>
          <cell r="S2730">
            <v>0</v>
          </cell>
          <cell r="T2730" t="str">
            <v>2018- -16EC001-411-2313-23- -BATI</v>
          </cell>
        </row>
        <row r="2731">
          <cell r="A2731" t="str">
            <v>21</v>
          </cell>
          <cell r="B2731" t="str">
            <v>D</v>
          </cell>
          <cell r="C2731" t="str">
            <v>R</v>
          </cell>
          <cell r="D2731" t="str">
            <v>I</v>
          </cell>
          <cell r="E2731" t="str">
            <v xml:space="preserve"> </v>
          </cell>
          <cell r="F2731" t="str">
            <v>16EC001</v>
          </cell>
          <cell r="G2731" t="str">
            <v>411</v>
          </cell>
          <cell r="H2731" t="str">
            <v>2313</v>
          </cell>
          <cell r="I2731" t="str">
            <v>23</v>
          </cell>
          <cell r="J2731" t="str">
            <v xml:space="preserve"> </v>
          </cell>
          <cell r="K2731" t="str">
            <v>BATI</v>
          </cell>
          <cell r="L2731" t="str">
            <v>2017</v>
          </cell>
          <cell r="M2731">
            <v>0</v>
          </cell>
          <cell r="N2731">
            <v>0</v>
          </cell>
          <cell r="O2731">
            <v>0</v>
          </cell>
          <cell r="P2731">
            <v>0</v>
          </cell>
          <cell r="Q2731">
            <v>0</v>
          </cell>
          <cell r="R2731">
            <v>2909.12</v>
          </cell>
          <cell r="S2731">
            <v>0</v>
          </cell>
          <cell r="T2731" t="str">
            <v>2018- -16EC001-411-2313-23- -BATI</v>
          </cell>
        </row>
        <row r="2732">
          <cell r="A2732" t="str">
            <v>21</v>
          </cell>
          <cell r="B2732" t="str">
            <v>D</v>
          </cell>
          <cell r="C2732" t="str">
            <v>R</v>
          </cell>
          <cell r="D2732" t="str">
            <v>I</v>
          </cell>
          <cell r="E2732" t="str">
            <v xml:space="preserve"> </v>
          </cell>
          <cell r="F2732" t="str">
            <v>16EC001</v>
          </cell>
          <cell r="G2732" t="str">
            <v>412</v>
          </cell>
          <cell r="H2732" t="str">
            <v>2313</v>
          </cell>
          <cell r="I2732" t="str">
            <v>23</v>
          </cell>
          <cell r="J2732" t="str">
            <v xml:space="preserve"> </v>
          </cell>
          <cell r="K2732" t="str">
            <v>BATI</v>
          </cell>
          <cell r="L2732" t="str">
            <v>2016</v>
          </cell>
          <cell r="M2732">
            <v>0</v>
          </cell>
          <cell r="N2732">
            <v>0</v>
          </cell>
          <cell r="O2732">
            <v>0</v>
          </cell>
          <cell r="P2732">
            <v>0</v>
          </cell>
          <cell r="Q2732">
            <v>0</v>
          </cell>
          <cell r="R2732">
            <v>14231.91</v>
          </cell>
          <cell r="S2732">
            <v>0</v>
          </cell>
          <cell r="T2732" t="str">
            <v>2018- -16EC001-412-2313-23- -BATI</v>
          </cell>
        </row>
        <row r="2733">
          <cell r="A2733" t="str">
            <v>21</v>
          </cell>
          <cell r="B2733" t="str">
            <v>D</v>
          </cell>
          <cell r="C2733" t="str">
            <v>R</v>
          </cell>
          <cell r="D2733" t="str">
            <v>I</v>
          </cell>
          <cell r="E2733" t="str">
            <v xml:space="preserve"> </v>
          </cell>
          <cell r="F2733" t="str">
            <v>16EC001</v>
          </cell>
          <cell r="G2733" t="str">
            <v>412</v>
          </cell>
          <cell r="H2733" t="str">
            <v>2313</v>
          </cell>
          <cell r="I2733" t="str">
            <v>23</v>
          </cell>
          <cell r="J2733" t="str">
            <v xml:space="preserve"> </v>
          </cell>
          <cell r="K2733" t="str">
            <v>BATI</v>
          </cell>
          <cell r="L2733" t="str">
            <v>2017</v>
          </cell>
          <cell r="M2733">
            <v>0</v>
          </cell>
          <cell r="N2733">
            <v>0</v>
          </cell>
          <cell r="O2733">
            <v>11994</v>
          </cell>
          <cell r="P2733">
            <v>11994</v>
          </cell>
          <cell r="Q2733">
            <v>0</v>
          </cell>
          <cell r="R2733">
            <v>11851.56</v>
          </cell>
          <cell r="S2733">
            <v>0</v>
          </cell>
          <cell r="T2733" t="str">
            <v>2018- -16EC001-412-2313-23- -BATI</v>
          </cell>
        </row>
        <row r="2734">
          <cell r="A2734" t="str">
            <v>21</v>
          </cell>
          <cell r="B2734" t="str">
            <v>D</v>
          </cell>
          <cell r="C2734" t="str">
            <v>R</v>
          </cell>
          <cell r="D2734" t="str">
            <v>I</v>
          </cell>
          <cell r="E2734" t="str">
            <v xml:space="preserve"> </v>
          </cell>
          <cell r="F2734" t="str">
            <v>16EC001</v>
          </cell>
          <cell r="G2734" t="str">
            <v>422</v>
          </cell>
          <cell r="H2734" t="str">
            <v>2313</v>
          </cell>
          <cell r="I2734" t="str">
            <v>23</v>
          </cell>
          <cell r="J2734" t="str">
            <v xml:space="preserve"> </v>
          </cell>
          <cell r="K2734" t="str">
            <v>BATI</v>
          </cell>
          <cell r="L2734" t="str">
            <v>2016</v>
          </cell>
          <cell r="M2734">
            <v>0</v>
          </cell>
          <cell r="N2734">
            <v>0</v>
          </cell>
          <cell r="O2734">
            <v>0</v>
          </cell>
          <cell r="P2734">
            <v>0</v>
          </cell>
          <cell r="Q2734">
            <v>0</v>
          </cell>
          <cell r="R2734">
            <v>1820.45</v>
          </cell>
          <cell r="S2734">
            <v>0</v>
          </cell>
          <cell r="T2734" t="str">
            <v>2018- -16EC001-422-2313-23- -BATI</v>
          </cell>
        </row>
        <row r="2735">
          <cell r="A2735" t="str">
            <v>21</v>
          </cell>
          <cell r="B2735" t="str">
            <v>D</v>
          </cell>
          <cell r="C2735" t="str">
            <v>R</v>
          </cell>
          <cell r="D2735" t="str">
            <v>I</v>
          </cell>
          <cell r="E2735" t="str">
            <v xml:space="preserve"> </v>
          </cell>
          <cell r="F2735" t="str">
            <v>16EC001</v>
          </cell>
          <cell r="G2735" t="str">
            <v>64</v>
          </cell>
          <cell r="H2735" t="str">
            <v>2313</v>
          </cell>
          <cell r="I2735" t="str">
            <v>23</v>
          </cell>
          <cell r="J2735" t="str">
            <v xml:space="preserve"> </v>
          </cell>
          <cell r="K2735" t="str">
            <v>BATI</v>
          </cell>
          <cell r="L2735" t="str">
            <v>2017</v>
          </cell>
          <cell r="M2735">
            <v>0</v>
          </cell>
          <cell r="N2735">
            <v>0</v>
          </cell>
          <cell r="O2735">
            <v>8223.6</v>
          </cell>
          <cell r="P2735">
            <v>8223.6</v>
          </cell>
          <cell r="Q2735">
            <v>0</v>
          </cell>
          <cell r="R2735">
            <v>8182.46</v>
          </cell>
          <cell r="S2735">
            <v>0</v>
          </cell>
          <cell r="T2735" t="str">
            <v>2018- -16EC001-64-2313-23- -BATI</v>
          </cell>
        </row>
        <row r="2736">
          <cell r="A2736" t="str">
            <v>21</v>
          </cell>
          <cell r="B2736" t="str">
            <v>D</v>
          </cell>
          <cell r="C2736" t="str">
            <v>R</v>
          </cell>
          <cell r="D2736" t="str">
            <v>I</v>
          </cell>
          <cell r="E2736" t="str">
            <v xml:space="preserve"> </v>
          </cell>
          <cell r="F2736" t="str">
            <v>16EC001</v>
          </cell>
          <cell r="G2736" t="str">
            <v>71</v>
          </cell>
          <cell r="H2736" t="str">
            <v>2313</v>
          </cell>
          <cell r="I2736" t="str">
            <v>23</v>
          </cell>
          <cell r="J2736" t="str">
            <v xml:space="preserve"> </v>
          </cell>
          <cell r="K2736" t="str">
            <v>BATI</v>
          </cell>
          <cell r="L2736" t="str">
            <v>2016</v>
          </cell>
          <cell r="M2736">
            <v>0</v>
          </cell>
          <cell r="N2736">
            <v>0</v>
          </cell>
          <cell r="O2736">
            <v>0</v>
          </cell>
          <cell r="P2736">
            <v>0</v>
          </cell>
          <cell r="Q2736">
            <v>0</v>
          </cell>
          <cell r="R2736">
            <v>4859.8500000000004</v>
          </cell>
          <cell r="S2736">
            <v>0</v>
          </cell>
          <cell r="T2736" t="str">
            <v>2018- -16EC001-71-2313-23- -BATI</v>
          </cell>
        </row>
        <row r="2737">
          <cell r="A2737" t="str">
            <v>21</v>
          </cell>
          <cell r="B2737" t="str">
            <v>D</v>
          </cell>
          <cell r="C2737" t="str">
            <v>R</v>
          </cell>
          <cell r="D2737" t="str">
            <v>I</v>
          </cell>
          <cell r="E2737" t="str">
            <v xml:space="preserve"> </v>
          </cell>
          <cell r="F2737" t="str">
            <v>16EC001</v>
          </cell>
          <cell r="G2737" t="str">
            <v>71</v>
          </cell>
          <cell r="H2737" t="str">
            <v>2313</v>
          </cell>
          <cell r="I2737" t="str">
            <v>23</v>
          </cell>
          <cell r="J2737" t="str">
            <v xml:space="preserve"> </v>
          </cell>
          <cell r="K2737" t="str">
            <v>BATI</v>
          </cell>
          <cell r="L2737" t="str">
            <v>2017</v>
          </cell>
          <cell r="M2737">
            <v>0</v>
          </cell>
          <cell r="N2737">
            <v>0</v>
          </cell>
          <cell r="O2737">
            <v>4248</v>
          </cell>
          <cell r="P2737">
            <v>4248</v>
          </cell>
          <cell r="Q2737">
            <v>0</v>
          </cell>
          <cell r="R2737">
            <v>4196.92</v>
          </cell>
          <cell r="S2737">
            <v>0</v>
          </cell>
          <cell r="T2737" t="str">
            <v>2018- -16EC001-71-2313-23- -BATI</v>
          </cell>
        </row>
        <row r="2738">
          <cell r="A2738" t="str">
            <v>21</v>
          </cell>
          <cell r="B2738" t="str">
            <v>D</v>
          </cell>
          <cell r="C2738" t="str">
            <v>R</v>
          </cell>
          <cell r="D2738" t="str">
            <v>I</v>
          </cell>
          <cell r="E2738" t="str">
            <v xml:space="preserve"> </v>
          </cell>
          <cell r="F2738" t="str">
            <v>16EC002</v>
          </cell>
          <cell r="G2738" t="str">
            <v>020</v>
          </cell>
          <cell r="H2738" t="str">
            <v>2313</v>
          </cell>
          <cell r="I2738" t="str">
            <v>23</v>
          </cell>
          <cell r="J2738" t="str">
            <v xml:space="preserve"> </v>
          </cell>
          <cell r="K2738" t="str">
            <v>DPIM</v>
          </cell>
          <cell r="L2738" t="str">
            <v>2016</v>
          </cell>
          <cell r="M2738">
            <v>50000</v>
          </cell>
          <cell r="N2738">
            <v>0</v>
          </cell>
          <cell r="O2738">
            <v>0</v>
          </cell>
          <cell r="P2738">
            <v>50000</v>
          </cell>
          <cell r="Q2738">
            <v>0</v>
          </cell>
          <cell r="R2738">
            <v>0</v>
          </cell>
          <cell r="S2738">
            <v>0</v>
          </cell>
          <cell r="T2738" t="str">
            <v>2018- -16EC002-020-2313-23- -DPIM</v>
          </cell>
        </row>
        <row r="2739">
          <cell r="A2739" t="str">
            <v>21</v>
          </cell>
          <cell r="B2739" t="str">
            <v>D</v>
          </cell>
          <cell r="C2739" t="str">
            <v>R</v>
          </cell>
          <cell r="D2739" t="str">
            <v>I</v>
          </cell>
          <cell r="E2739" t="str">
            <v xml:space="preserve"> </v>
          </cell>
          <cell r="F2739" t="str">
            <v>16EC002</v>
          </cell>
          <cell r="G2739" t="str">
            <v>020</v>
          </cell>
          <cell r="H2739" t="str">
            <v>2313</v>
          </cell>
          <cell r="I2739" t="str">
            <v>23</v>
          </cell>
          <cell r="J2739" t="str">
            <v xml:space="preserve"> </v>
          </cell>
          <cell r="K2739" t="str">
            <v>DPIM</v>
          </cell>
          <cell r="L2739" t="str">
            <v>2017</v>
          </cell>
          <cell r="M2739">
            <v>0</v>
          </cell>
          <cell r="N2739">
            <v>50000</v>
          </cell>
          <cell r="O2739">
            <v>0</v>
          </cell>
          <cell r="P2739">
            <v>50000</v>
          </cell>
          <cell r="Q2739">
            <v>0</v>
          </cell>
          <cell r="R2739">
            <v>0</v>
          </cell>
          <cell r="S2739">
            <v>0</v>
          </cell>
          <cell r="T2739" t="str">
            <v>2018- -16EC002-020-2313-23- -DPIM</v>
          </cell>
        </row>
        <row r="2740">
          <cell r="A2740" t="str">
            <v>21</v>
          </cell>
          <cell r="B2740" t="str">
            <v>D</v>
          </cell>
          <cell r="C2740" t="str">
            <v>R</v>
          </cell>
          <cell r="D2740" t="str">
            <v>I</v>
          </cell>
          <cell r="E2740" t="str">
            <v xml:space="preserve"> </v>
          </cell>
          <cell r="F2740" t="str">
            <v>16EL001</v>
          </cell>
          <cell r="G2740" t="str">
            <v>020</v>
          </cell>
          <cell r="H2740" t="str">
            <v>2316</v>
          </cell>
          <cell r="I2740" t="str">
            <v>23</v>
          </cell>
          <cell r="J2740" t="str">
            <v xml:space="preserve"> </v>
          </cell>
          <cell r="K2740" t="str">
            <v>FORA</v>
          </cell>
          <cell r="L2740" t="str">
            <v>2016</v>
          </cell>
          <cell r="M2740">
            <v>2000</v>
          </cell>
          <cell r="N2740">
            <v>0</v>
          </cell>
          <cell r="O2740">
            <v>0</v>
          </cell>
          <cell r="P2740">
            <v>2000</v>
          </cell>
          <cell r="Q2740">
            <v>0</v>
          </cell>
          <cell r="R2740">
            <v>0</v>
          </cell>
          <cell r="S2740">
            <v>0</v>
          </cell>
          <cell r="T2740" t="str">
            <v>2018- -16EL001-020-2316-23- -FORA</v>
          </cell>
        </row>
        <row r="2741">
          <cell r="A2741" t="str">
            <v>21</v>
          </cell>
          <cell r="B2741" t="str">
            <v>D</v>
          </cell>
          <cell r="C2741" t="str">
            <v>R</v>
          </cell>
          <cell r="D2741" t="str">
            <v>I</v>
          </cell>
          <cell r="E2741" t="str">
            <v xml:space="preserve"> </v>
          </cell>
          <cell r="F2741" t="str">
            <v>16EL001</v>
          </cell>
          <cell r="G2741" t="str">
            <v>020</v>
          </cell>
          <cell r="H2741" t="str">
            <v>2316</v>
          </cell>
          <cell r="I2741" t="str">
            <v>23</v>
          </cell>
          <cell r="J2741" t="str">
            <v xml:space="preserve"> </v>
          </cell>
          <cell r="K2741" t="str">
            <v>FORA</v>
          </cell>
          <cell r="L2741" t="str">
            <v>2017</v>
          </cell>
          <cell r="M2741">
            <v>0</v>
          </cell>
          <cell r="N2741">
            <v>0</v>
          </cell>
          <cell r="O2741">
            <v>957.6</v>
          </cell>
          <cell r="P2741">
            <v>957.6</v>
          </cell>
          <cell r="Q2741">
            <v>0</v>
          </cell>
          <cell r="R2741">
            <v>957.6</v>
          </cell>
          <cell r="S2741">
            <v>0</v>
          </cell>
          <cell r="T2741" t="str">
            <v>2018- -16EL001-020-2316-23- -FORA</v>
          </cell>
        </row>
        <row r="2742">
          <cell r="A2742" t="str">
            <v>21</v>
          </cell>
          <cell r="B2742" t="str">
            <v>D</v>
          </cell>
          <cell r="C2742" t="str">
            <v>R</v>
          </cell>
          <cell r="D2742" t="str">
            <v>I</v>
          </cell>
          <cell r="E2742" t="str">
            <v xml:space="preserve"> </v>
          </cell>
          <cell r="F2742" t="str">
            <v>16EV001</v>
          </cell>
          <cell r="G2742" t="str">
            <v>823</v>
          </cell>
          <cell r="H2742" t="str">
            <v>2312</v>
          </cell>
          <cell r="I2742" t="str">
            <v>23</v>
          </cell>
          <cell r="J2742" t="str">
            <v xml:space="preserve"> </v>
          </cell>
          <cell r="K2742" t="str">
            <v>EXTE</v>
          </cell>
          <cell r="L2742" t="str">
            <v>2016</v>
          </cell>
          <cell r="M2742">
            <v>100000</v>
          </cell>
          <cell r="N2742">
            <v>0</v>
          </cell>
          <cell r="O2742">
            <v>0</v>
          </cell>
          <cell r="P2742">
            <v>100000</v>
          </cell>
          <cell r="Q2742">
            <v>0</v>
          </cell>
          <cell r="R2742">
            <v>37909</v>
          </cell>
          <cell r="S2742">
            <v>0</v>
          </cell>
          <cell r="T2742" t="str">
            <v>2018- -16EV001-823-2312-23- -EXTE</v>
          </cell>
        </row>
        <row r="2743">
          <cell r="A2743" t="str">
            <v>21</v>
          </cell>
          <cell r="B2743" t="str">
            <v>D</v>
          </cell>
          <cell r="C2743" t="str">
            <v>R</v>
          </cell>
          <cell r="D2743" t="str">
            <v>I</v>
          </cell>
          <cell r="E2743" t="str">
            <v xml:space="preserve"> </v>
          </cell>
          <cell r="F2743" t="str">
            <v>16EV001</v>
          </cell>
          <cell r="G2743" t="str">
            <v>823</v>
          </cell>
          <cell r="H2743" t="str">
            <v>2312</v>
          </cell>
          <cell r="I2743" t="str">
            <v>23</v>
          </cell>
          <cell r="J2743" t="str">
            <v xml:space="preserve"> </v>
          </cell>
          <cell r="K2743" t="str">
            <v>EXTE</v>
          </cell>
          <cell r="L2743" t="str">
            <v>2017</v>
          </cell>
          <cell r="M2743">
            <v>0</v>
          </cell>
          <cell r="N2743">
            <v>0</v>
          </cell>
          <cell r="O2743">
            <v>45719</v>
          </cell>
          <cell r="P2743">
            <v>45719</v>
          </cell>
          <cell r="Q2743">
            <v>0</v>
          </cell>
          <cell r="R2743">
            <v>45119</v>
          </cell>
          <cell r="S2743">
            <v>0</v>
          </cell>
          <cell r="T2743" t="str">
            <v>2018- -16EV001-823-2312-23- -EXTE</v>
          </cell>
        </row>
        <row r="2744">
          <cell r="A2744" t="str">
            <v>21</v>
          </cell>
          <cell r="B2744" t="str">
            <v>D</v>
          </cell>
          <cell r="C2744" t="str">
            <v>R</v>
          </cell>
          <cell r="D2744" t="str">
            <v>I</v>
          </cell>
          <cell r="E2744" t="str">
            <v xml:space="preserve"> </v>
          </cell>
          <cell r="F2744" t="str">
            <v>16EV001</v>
          </cell>
          <cell r="G2744" t="str">
            <v>823</v>
          </cell>
          <cell r="H2744" t="str">
            <v>2312</v>
          </cell>
          <cell r="I2744" t="str">
            <v>23</v>
          </cell>
          <cell r="J2744" t="str">
            <v xml:space="preserve"> </v>
          </cell>
          <cell r="K2744" t="str">
            <v>EXTE</v>
          </cell>
          <cell r="L2744" t="str">
            <v>2018</v>
          </cell>
          <cell r="M2744">
            <v>0</v>
          </cell>
          <cell r="N2744">
            <v>0</v>
          </cell>
          <cell r="O2744">
            <v>200</v>
          </cell>
          <cell r="P2744">
            <v>200</v>
          </cell>
          <cell r="Q2744">
            <v>0</v>
          </cell>
          <cell r="R2744">
            <v>0</v>
          </cell>
          <cell r="S2744">
            <v>200</v>
          </cell>
          <cell r="T2744" t="str">
            <v>2018- -16EV001-823-2312-23- -EXTE</v>
          </cell>
        </row>
        <row r="2745">
          <cell r="A2745" t="str">
            <v>21</v>
          </cell>
          <cell r="B2745" t="str">
            <v>D</v>
          </cell>
          <cell r="C2745" t="str">
            <v>R</v>
          </cell>
          <cell r="D2745" t="str">
            <v>I</v>
          </cell>
          <cell r="E2745" t="str">
            <v xml:space="preserve"> </v>
          </cell>
          <cell r="F2745" t="str">
            <v>16EV002</v>
          </cell>
          <cell r="G2745" t="str">
            <v>823</v>
          </cell>
          <cell r="H2745" t="str">
            <v>2312</v>
          </cell>
          <cell r="I2745" t="str">
            <v>23</v>
          </cell>
          <cell r="J2745" t="str">
            <v xml:space="preserve"> </v>
          </cell>
          <cell r="K2745" t="str">
            <v>EXTE</v>
          </cell>
          <cell r="L2745" t="str">
            <v>2016</v>
          </cell>
          <cell r="M2745">
            <v>20000</v>
          </cell>
          <cell r="N2745">
            <v>0</v>
          </cell>
          <cell r="O2745">
            <v>0</v>
          </cell>
          <cell r="P2745">
            <v>20000</v>
          </cell>
          <cell r="Q2745">
            <v>0</v>
          </cell>
          <cell r="R2745">
            <v>0</v>
          </cell>
          <cell r="S2745">
            <v>0</v>
          </cell>
          <cell r="T2745" t="str">
            <v>2018- -16EV002-823-2312-23- -EXTE</v>
          </cell>
        </row>
        <row r="2746">
          <cell r="A2746" t="str">
            <v>21</v>
          </cell>
          <cell r="B2746" t="str">
            <v>D</v>
          </cell>
          <cell r="C2746" t="str">
            <v>R</v>
          </cell>
          <cell r="D2746" t="str">
            <v>I</v>
          </cell>
          <cell r="E2746" t="str">
            <v xml:space="preserve"> </v>
          </cell>
          <cell r="F2746" t="str">
            <v>16EV002</v>
          </cell>
          <cell r="G2746" t="str">
            <v>823</v>
          </cell>
          <cell r="H2746" t="str">
            <v>2312</v>
          </cell>
          <cell r="I2746" t="str">
            <v>23</v>
          </cell>
          <cell r="J2746" t="str">
            <v xml:space="preserve"> </v>
          </cell>
          <cell r="K2746" t="str">
            <v>EXTE</v>
          </cell>
          <cell r="L2746" t="str">
            <v>2017</v>
          </cell>
          <cell r="M2746">
            <v>0</v>
          </cell>
          <cell r="N2746">
            <v>0</v>
          </cell>
          <cell r="O2746">
            <v>18931.98</v>
          </cell>
          <cell r="P2746">
            <v>18931.98</v>
          </cell>
          <cell r="Q2746">
            <v>0</v>
          </cell>
          <cell r="R2746">
            <v>16351.07</v>
          </cell>
          <cell r="S2746">
            <v>0</v>
          </cell>
          <cell r="T2746" t="str">
            <v>2018- -16EV002-823-2312-23- -EXTE</v>
          </cell>
        </row>
        <row r="2747">
          <cell r="A2747" t="str">
            <v>21</v>
          </cell>
          <cell r="B2747" t="str">
            <v>D</v>
          </cell>
          <cell r="C2747" t="str">
            <v>R</v>
          </cell>
          <cell r="D2747" t="str">
            <v>I</v>
          </cell>
          <cell r="E2747" t="str">
            <v xml:space="preserve"> </v>
          </cell>
          <cell r="F2747" t="str">
            <v>16EV003</v>
          </cell>
          <cell r="G2747" t="str">
            <v>822</v>
          </cell>
          <cell r="H2747" t="str">
            <v>2318</v>
          </cell>
          <cell r="I2747" t="str">
            <v>23</v>
          </cell>
          <cell r="J2747" t="str">
            <v xml:space="preserve"> </v>
          </cell>
          <cell r="K2747" t="str">
            <v>EXTE</v>
          </cell>
          <cell r="L2747" t="str">
            <v>2016</v>
          </cell>
          <cell r="M2747">
            <v>40000</v>
          </cell>
          <cell r="N2747">
            <v>0</v>
          </cell>
          <cell r="O2747">
            <v>0</v>
          </cell>
          <cell r="P2747">
            <v>40000</v>
          </cell>
          <cell r="Q2747">
            <v>0</v>
          </cell>
          <cell r="R2747">
            <v>0</v>
          </cell>
          <cell r="S2747">
            <v>0</v>
          </cell>
          <cell r="T2747" t="str">
            <v>2018- -16EV003-822-2318-23- -EXTE</v>
          </cell>
        </row>
        <row r="2748">
          <cell r="A2748" t="str">
            <v>21</v>
          </cell>
          <cell r="B2748" t="str">
            <v>D</v>
          </cell>
          <cell r="C2748" t="str">
            <v>R</v>
          </cell>
          <cell r="D2748" t="str">
            <v>I</v>
          </cell>
          <cell r="E2748" t="str">
            <v xml:space="preserve"> </v>
          </cell>
          <cell r="F2748" t="str">
            <v>16EV003</v>
          </cell>
          <cell r="G2748" t="str">
            <v>822</v>
          </cell>
          <cell r="H2748" t="str">
            <v>2318</v>
          </cell>
          <cell r="I2748" t="str">
            <v>23</v>
          </cell>
          <cell r="J2748" t="str">
            <v xml:space="preserve"> </v>
          </cell>
          <cell r="K2748" t="str">
            <v>EXTE</v>
          </cell>
          <cell r="L2748" t="str">
            <v>2017</v>
          </cell>
          <cell r="M2748">
            <v>0</v>
          </cell>
          <cell r="N2748">
            <v>0</v>
          </cell>
          <cell r="O2748">
            <v>16265.09</v>
          </cell>
          <cell r="P2748">
            <v>16265.09</v>
          </cell>
          <cell r="Q2748">
            <v>0</v>
          </cell>
          <cell r="R2748">
            <v>16265.09</v>
          </cell>
          <cell r="S2748">
            <v>0</v>
          </cell>
          <cell r="T2748" t="str">
            <v>2018- -16EV003-822-2318-23- -EXTE</v>
          </cell>
        </row>
        <row r="2749">
          <cell r="A2749" t="str">
            <v>21</v>
          </cell>
          <cell r="B2749" t="str">
            <v>D</v>
          </cell>
          <cell r="C2749" t="str">
            <v>R</v>
          </cell>
          <cell r="D2749" t="str">
            <v>I</v>
          </cell>
          <cell r="E2749" t="str">
            <v xml:space="preserve"> </v>
          </cell>
          <cell r="F2749" t="str">
            <v>16EV004</v>
          </cell>
          <cell r="G2749" t="str">
            <v>823</v>
          </cell>
          <cell r="H2749" t="str">
            <v>2318</v>
          </cell>
          <cell r="I2749" t="str">
            <v>23</v>
          </cell>
          <cell r="J2749" t="str">
            <v xml:space="preserve"> </v>
          </cell>
          <cell r="K2749" t="str">
            <v>EV</v>
          </cell>
          <cell r="L2749" t="str">
            <v>2016</v>
          </cell>
          <cell r="M2749">
            <v>15000</v>
          </cell>
          <cell r="N2749">
            <v>0</v>
          </cell>
          <cell r="O2749">
            <v>0</v>
          </cell>
          <cell r="P2749">
            <v>15000</v>
          </cell>
          <cell r="Q2749">
            <v>0</v>
          </cell>
          <cell r="R2749">
            <v>10709.74</v>
          </cell>
          <cell r="S2749">
            <v>0</v>
          </cell>
          <cell r="T2749" t="str">
            <v>2018- -16EV004-823-2318-23- -EV</v>
          </cell>
        </row>
        <row r="2750">
          <cell r="A2750" t="str">
            <v>21</v>
          </cell>
          <cell r="B2750" t="str">
            <v>D</v>
          </cell>
          <cell r="C2750" t="str">
            <v>R</v>
          </cell>
          <cell r="D2750" t="str">
            <v>I</v>
          </cell>
          <cell r="E2750" t="str">
            <v xml:space="preserve"> </v>
          </cell>
          <cell r="F2750" t="str">
            <v>16EV004</v>
          </cell>
          <cell r="G2750" t="str">
            <v>823</v>
          </cell>
          <cell r="H2750" t="str">
            <v>2318</v>
          </cell>
          <cell r="I2750" t="str">
            <v>23</v>
          </cell>
          <cell r="J2750" t="str">
            <v xml:space="preserve"> </v>
          </cell>
          <cell r="K2750" t="str">
            <v>EV</v>
          </cell>
          <cell r="L2750" t="str">
            <v>2017</v>
          </cell>
          <cell r="M2750">
            <v>0</v>
          </cell>
          <cell r="N2750">
            <v>0</v>
          </cell>
          <cell r="O2750">
            <v>4154.3999999999996</v>
          </cell>
          <cell r="P2750">
            <v>4154.3999999999996</v>
          </cell>
          <cell r="Q2750">
            <v>0</v>
          </cell>
          <cell r="R2750">
            <v>4154.3999999999996</v>
          </cell>
          <cell r="S2750">
            <v>0</v>
          </cell>
          <cell r="T2750" t="str">
            <v>2018- -16EV004-823-2318-23- -EV</v>
          </cell>
        </row>
        <row r="2751">
          <cell r="A2751" t="str">
            <v>21</v>
          </cell>
          <cell r="B2751" t="str">
            <v>D</v>
          </cell>
          <cell r="C2751" t="str">
            <v>R</v>
          </cell>
          <cell r="D2751" t="str">
            <v>I</v>
          </cell>
          <cell r="E2751" t="str">
            <v xml:space="preserve"> </v>
          </cell>
          <cell r="F2751" t="str">
            <v>16EV006</v>
          </cell>
          <cell r="G2751" t="str">
            <v>823</v>
          </cell>
          <cell r="H2751" t="str">
            <v>2318</v>
          </cell>
          <cell r="I2751" t="str">
            <v>23</v>
          </cell>
          <cell r="J2751" t="str">
            <v xml:space="preserve"> </v>
          </cell>
          <cell r="K2751" t="str">
            <v>EV</v>
          </cell>
          <cell r="L2751" t="str">
            <v>2016</v>
          </cell>
          <cell r="M2751">
            <v>40000</v>
          </cell>
          <cell r="N2751">
            <v>0</v>
          </cell>
          <cell r="O2751">
            <v>0</v>
          </cell>
          <cell r="P2751">
            <v>40000</v>
          </cell>
          <cell r="Q2751">
            <v>0</v>
          </cell>
          <cell r="R2751">
            <v>11318.54</v>
          </cell>
          <cell r="S2751">
            <v>0</v>
          </cell>
          <cell r="T2751" t="str">
            <v>2018- -16EV006-823-2318-23- -EV</v>
          </cell>
        </row>
        <row r="2752">
          <cell r="A2752" t="str">
            <v>21</v>
          </cell>
          <cell r="B2752" t="str">
            <v>D</v>
          </cell>
          <cell r="C2752" t="str">
            <v>R</v>
          </cell>
          <cell r="D2752" t="str">
            <v>I</v>
          </cell>
          <cell r="E2752" t="str">
            <v xml:space="preserve"> </v>
          </cell>
          <cell r="F2752" t="str">
            <v>16EV006</v>
          </cell>
          <cell r="G2752" t="str">
            <v>823</v>
          </cell>
          <cell r="H2752" t="str">
            <v>2318</v>
          </cell>
          <cell r="I2752" t="str">
            <v>23</v>
          </cell>
          <cell r="J2752" t="str">
            <v xml:space="preserve"> </v>
          </cell>
          <cell r="K2752" t="str">
            <v>EV</v>
          </cell>
          <cell r="L2752" t="str">
            <v>2017</v>
          </cell>
          <cell r="M2752">
            <v>0</v>
          </cell>
          <cell r="N2752">
            <v>0</v>
          </cell>
          <cell r="O2752">
            <v>26993.1</v>
          </cell>
          <cell r="P2752">
            <v>26993.1</v>
          </cell>
          <cell r="Q2752">
            <v>0</v>
          </cell>
          <cell r="R2752">
            <v>26963.119999999999</v>
          </cell>
          <cell r="S2752">
            <v>0</v>
          </cell>
          <cell r="T2752" t="str">
            <v>2018- -16EV006-823-2318-23- -EV</v>
          </cell>
        </row>
        <row r="2753">
          <cell r="A2753" t="str">
            <v>21</v>
          </cell>
          <cell r="B2753" t="str">
            <v>D</v>
          </cell>
          <cell r="C2753" t="str">
            <v>R</v>
          </cell>
          <cell r="D2753" t="str">
            <v>I</v>
          </cell>
          <cell r="E2753" t="str">
            <v xml:space="preserve"> </v>
          </cell>
          <cell r="F2753" t="str">
            <v>16EV007</v>
          </cell>
          <cell r="G2753" t="str">
            <v>823</v>
          </cell>
          <cell r="H2753" t="str">
            <v>2312</v>
          </cell>
          <cell r="I2753" t="str">
            <v>23</v>
          </cell>
          <cell r="J2753" t="str">
            <v xml:space="preserve"> </v>
          </cell>
          <cell r="K2753" t="str">
            <v>EV</v>
          </cell>
          <cell r="L2753" t="str">
            <v>2016</v>
          </cell>
          <cell r="M2753">
            <v>50000</v>
          </cell>
          <cell r="N2753">
            <v>0</v>
          </cell>
          <cell r="O2753">
            <v>0</v>
          </cell>
          <cell r="P2753">
            <v>50000</v>
          </cell>
          <cell r="Q2753">
            <v>0</v>
          </cell>
          <cell r="R2753">
            <v>48001.74</v>
          </cell>
          <cell r="S2753">
            <v>0</v>
          </cell>
          <cell r="T2753" t="str">
            <v>2018- -16EV007-823-2312-23- -EV</v>
          </cell>
        </row>
        <row r="2754">
          <cell r="A2754" t="str">
            <v>21</v>
          </cell>
          <cell r="B2754" t="str">
            <v>D</v>
          </cell>
          <cell r="C2754" t="str">
            <v>R</v>
          </cell>
          <cell r="D2754" t="str">
            <v>I</v>
          </cell>
          <cell r="E2754" t="str">
            <v xml:space="preserve"> </v>
          </cell>
          <cell r="F2754" t="str">
            <v>16EV008</v>
          </cell>
          <cell r="G2754" t="str">
            <v>823</v>
          </cell>
          <cell r="H2754" t="str">
            <v>2312</v>
          </cell>
          <cell r="I2754" t="str">
            <v>23</v>
          </cell>
          <cell r="J2754" t="str">
            <v xml:space="preserve"> </v>
          </cell>
          <cell r="K2754" t="str">
            <v>EV</v>
          </cell>
          <cell r="L2754" t="str">
            <v>2016</v>
          </cell>
          <cell r="M2754">
            <v>4000</v>
          </cell>
          <cell r="N2754">
            <v>0</v>
          </cell>
          <cell r="O2754">
            <v>0</v>
          </cell>
          <cell r="P2754">
            <v>4000</v>
          </cell>
          <cell r="Q2754">
            <v>0</v>
          </cell>
          <cell r="R2754">
            <v>0</v>
          </cell>
          <cell r="S2754">
            <v>0</v>
          </cell>
          <cell r="T2754" t="str">
            <v>2018- -16EV008-823-2312-23- -EV</v>
          </cell>
        </row>
        <row r="2755">
          <cell r="A2755" t="str">
            <v>21</v>
          </cell>
          <cell r="B2755" t="str">
            <v>D</v>
          </cell>
          <cell r="C2755" t="str">
            <v>R</v>
          </cell>
          <cell r="D2755" t="str">
            <v>I</v>
          </cell>
          <cell r="E2755" t="str">
            <v xml:space="preserve"> </v>
          </cell>
          <cell r="F2755" t="str">
            <v>16EV008</v>
          </cell>
          <cell r="G2755" t="str">
            <v>823</v>
          </cell>
          <cell r="H2755" t="str">
            <v>2312</v>
          </cell>
          <cell r="I2755" t="str">
            <v>23</v>
          </cell>
          <cell r="J2755" t="str">
            <v xml:space="preserve"> </v>
          </cell>
          <cell r="K2755" t="str">
            <v>EV</v>
          </cell>
          <cell r="L2755" t="str">
            <v>2017</v>
          </cell>
          <cell r="M2755">
            <v>0</v>
          </cell>
          <cell r="N2755">
            <v>0</v>
          </cell>
          <cell r="O2755">
            <v>960</v>
          </cell>
          <cell r="P2755">
            <v>960</v>
          </cell>
          <cell r="Q2755">
            <v>0</v>
          </cell>
          <cell r="R2755">
            <v>960</v>
          </cell>
          <cell r="S2755">
            <v>0</v>
          </cell>
          <cell r="T2755" t="str">
            <v>2018- -16EV008-823-2312-23- -EV</v>
          </cell>
        </row>
        <row r="2756">
          <cell r="A2756" t="str">
            <v>21</v>
          </cell>
          <cell r="B2756" t="str">
            <v>D</v>
          </cell>
          <cell r="C2756" t="str">
            <v>R</v>
          </cell>
          <cell r="D2756" t="str">
            <v>I</v>
          </cell>
          <cell r="E2756" t="str">
            <v xml:space="preserve"> </v>
          </cell>
          <cell r="F2756" t="str">
            <v>16EV010</v>
          </cell>
          <cell r="G2756" t="str">
            <v>823</v>
          </cell>
          <cell r="H2756" t="str">
            <v>2312</v>
          </cell>
          <cell r="I2756" t="str">
            <v>23</v>
          </cell>
          <cell r="J2756" t="str">
            <v xml:space="preserve"> </v>
          </cell>
          <cell r="K2756" t="str">
            <v>EV</v>
          </cell>
          <cell r="L2756" t="str">
            <v>2016</v>
          </cell>
          <cell r="M2756">
            <v>18000</v>
          </cell>
          <cell r="N2756">
            <v>0</v>
          </cell>
          <cell r="O2756">
            <v>0</v>
          </cell>
          <cell r="P2756">
            <v>18000</v>
          </cell>
          <cell r="Q2756">
            <v>0</v>
          </cell>
          <cell r="R2756">
            <v>0</v>
          </cell>
          <cell r="S2756">
            <v>0</v>
          </cell>
          <cell r="T2756" t="str">
            <v>2018- -16EV010-823-2312-23- -EV</v>
          </cell>
        </row>
        <row r="2757">
          <cell r="A2757" t="str">
            <v>21</v>
          </cell>
          <cell r="B2757" t="str">
            <v>D</v>
          </cell>
          <cell r="C2757" t="str">
            <v>R</v>
          </cell>
          <cell r="D2757" t="str">
            <v>I</v>
          </cell>
          <cell r="E2757" t="str">
            <v xml:space="preserve"> </v>
          </cell>
          <cell r="F2757" t="str">
            <v>16EV010</v>
          </cell>
          <cell r="G2757" t="str">
            <v>823</v>
          </cell>
          <cell r="H2757" t="str">
            <v>2312</v>
          </cell>
          <cell r="I2757" t="str">
            <v>23</v>
          </cell>
          <cell r="J2757" t="str">
            <v xml:space="preserve"> </v>
          </cell>
          <cell r="K2757" t="str">
            <v>EV</v>
          </cell>
          <cell r="L2757" t="str">
            <v>2017</v>
          </cell>
          <cell r="M2757">
            <v>0</v>
          </cell>
          <cell r="N2757">
            <v>0</v>
          </cell>
          <cell r="O2757">
            <v>4615.42</v>
          </cell>
          <cell r="P2757">
            <v>4615.42</v>
          </cell>
          <cell r="Q2757">
            <v>0</v>
          </cell>
          <cell r="R2757">
            <v>2988</v>
          </cell>
          <cell r="S2757">
            <v>0</v>
          </cell>
          <cell r="T2757" t="str">
            <v>2018- -16EV010-823-2312-23- -EV</v>
          </cell>
        </row>
        <row r="2758">
          <cell r="A2758" t="str">
            <v>21</v>
          </cell>
          <cell r="B2758" t="str">
            <v>D</v>
          </cell>
          <cell r="C2758" t="str">
            <v>R</v>
          </cell>
          <cell r="D2758" t="str">
            <v>I</v>
          </cell>
          <cell r="E2758" t="str">
            <v xml:space="preserve"> </v>
          </cell>
          <cell r="F2758" t="str">
            <v>16FA001</v>
          </cell>
          <cell r="G2758" t="str">
            <v>020</v>
          </cell>
          <cell r="H2758" t="str">
            <v>2315</v>
          </cell>
          <cell r="I2758" t="str">
            <v>23</v>
          </cell>
          <cell r="J2758" t="str">
            <v xml:space="preserve"> </v>
          </cell>
          <cell r="K2758" t="str">
            <v>DSI</v>
          </cell>
          <cell r="L2758" t="str">
            <v>2016</v>
          </cell>
          <cell r="M2758">
            <v>45000</v>
          </cell>
          <cell r="N2758">
            <v>0</v>
          </cell>
          <cell r="O2758">
            <v>0</v>
          </cell>
          <cell r="P2758">
            <v>45000</v>
          </cell>
          <cell r="Q2758">
            <v>0</v>
          </cell>
          <cell r="R2758">
            <v>0</v>
          </cell>
          <cell r="S2758">
            <v>0</v>
          </cell>
          <cell r="T2758" t="str">
            <v>2018- -16FA001-020-2315-23- -DSI</v>
          </cell>
        </row>
        <row r="2759">
          <cell r="A2759" t="str">
            <v>21</v>
          </cell>
          <cell r="B2759" t="str">
            <v>D</v>
          </cell>
          <cell r="C2759" t="str">
            <v>R</v>
          </cell>
          <cell r="D2759" t="str">
            <v>I</v>
          </cell>
          <cell r="E2759" t="str">
            <v xml:space="preserve"> </v>
          </cell>
          <cell r="F2759" t="str">
            <v>16FA001</v>
          </cell>
          <cell r="G2759" t="str">
            <v>020</v>
          </cell>
          <cell r="H2759" t="str">
            <v>2315</v>
          </cell>
          <cell r="I2759" t="str">
            <v>23</v>
          </cell>
          <cell r="J2759" t="str">
            <v xml:space="preserve"> </v>
          </cell>
          <cell r="K2759" t="str">
            <v>DSI</v>
          </cell>
          <cell r="L2759" t="str">
            <v>2017</v>
          </cell>
          <cell r="M2759">
            <v>0</v>
          </cell>
          <cell r="N2759">
            <v>0</v>
          </cell>
          <cell r="O2759">
            <v>33742.050000000003</v>
          </cell>
          <cell r="P2759">
            <v>33742.050000000003</v>
          </cell>
          <cell r="Q2759">
            <v>0</v>
          </cell>
          <cell r="R2759">
            <v>20150.93</v>
          </cell>
          <cell r="S2759">
            <v>0</v>
          </cell>
          <cell r="T2759" t="str">
            <v>2018- -16FA001-020-2315-23- -DSI</v>
          </cell>
        </row>
        <row r="2760">
          <cell r="A2760" t="str">
            <v>21</v>
          </cell>
          <cell r="B2760" t="str">
            <v>D</v>
          </cell>
          <cell r="C2760" t="str">
            <v>R</v>
          </cell>
          <cell r="D2760" t="str">
            <v>I</v>
          </cell>
          <cell r="E2760" t="str">
            <v xml:space="preserve"> </v>
          </cell>
          <cell r="F2760" t="str">
            <v>16FA001</v>
          </cell>
          <cell r="G2760" t="str">
            <v>020</v>
          </cell>
          <cell r="H2760" t="str">
            <v>2315</v>
          </cell>
          <cell r="I2760" t="str">
            <v>23</v>
          </cell>
          <cell r="J2760" t="str">
            <v xml:space="preserve"> </v>
          </cell>
          <cell r="K2760" t="str">
            <v>DSI</v>
          </cell>
          <cell r="L2760" t="str">
            <v>2018</v>
          </cell>
          <cell r="M2760">
            <v>0</v>
          </cell>
          <cell r="N2760">
            <v>0</v>
          </cell>
          <cell r="O2760">
            <v>13591.12</v>
          </cell>
          <cell r="P2760">
            <v>13591.12</v>
          </cell>
          <cell r="Q2760">
            <v>0</v>
          </cell>
          <cell r="R2760">
            <v>0</v>
          </cell>
          <cell r="S2760">
            <v>13591.12</v>
          </cell>
          <cell r="T2760" t="str">
            <v>2018- -16FA001-020-2315-23- -DSI</v>
          </cell>
        </row>
        <row r="2761">
          <cell r="A2761" t="str">
            <v>21</v>
          </cell>
          <cell r="B2761" t="str">
            <v>D</v>
          </cell>
          <cell r="C2761" t="str">
            <v>R</v>
          </cell>
          <cell r="D2761" t="str">
            <v>I</v>
          </cell>
          <cell r="E2761" t="str">
            <v xml:space="preserve"> </v>
          </cell>
          <cell r="F2761" t="str">
            <v>16LO002</v>
          </cell>
          <cell r="G2761" t="str">
            <v>026</v>
          </cell>
          <cell r="H2761" t="str">
            <v>2313</v>
          </cell>
          <cell r="I2761" t="str">
            <v>23</v>
          </cell>
          <cell r="J2761" t="str">
            <v xml:space="preserve"> </v>
          </cell>
          <cell r="K2761" t="str">
            <v>BATI</v>
          </cell>
          <cell r="L2761" t="str">
            <v>2017</v>
          </cell>
          <cell r="M2761">
            <v>0</v>
          </cell>
          <cell r="N2761">
            <v>0</v>
          </cell>
          <cell r="O2761">
            <v>0</v>
          </cell>
          <cell r="P2761">
            <v>0</v>
          </cell>
          <cell r="Q2761">
            <v>0</v>
          </cell>
          <cell r="R2761">
            <v>8067.7</v>
          </cell>
          <cell r="S2761">
            <v>0</v>
          </cell>
          <cell r="T2761" t="str">
            <v>2018- -16LO002-026-2313-23- -BATI</v>
          </cell>
        </row>
        <row r="2762">
          <cell r="A2762" t="str">
            <v>21</v>
          </cell>
          <cell r="B2762" t="str">
            <v>D</v>
          </cell>
          <cell r="C2762" t="str">
            <v>R</v>
          </cell>
          <cell r="D2762" t="str">
            <v>I</v>
          </cell>
          <cell r="E2762" t="str">
            <v xml:space="preserve"> </v>
          </cell>
          <cell r="F2762" t="str">
            <v>16LO002</v>
          </cell>
          <cell r="G2762" t="str">
            <v>523</v>
          </cell>
          <cell r="H2762" t="str">
            <v>2313</v>
          </cell>
          <cell r="I2762" t="str">
            <v>23</v>
          </cell>
          <cell r="J2762" t="str">
            <v xml:space="preserve"> </v>
          </cell>
          <cell r="K2762" t="str">
            <v>BATI</v>
          </cell>
          <cell r="L2762" t="str">
            <v>2016</v>
          </cell>
          <cell r="M2762">
            <v>0</v>
          </cell>
          <cell r="N2762">
            <v>0</v>
          </cell>
          <cell r="O2762">
            <v>0</v>
          </cell>
          <cell r="P2762">
            <v>0</v>
          </cell>
          <cell r="Q2762">
            <v>0</v>
          </cell>
          <cell r="R2762">
            <v>2092.38</v>
          </cell>
          <cell r="S2762">
            <v>0</v>
          </cell>
          <cell r="T2762" t="str">
            <v>2018- -16LO002-523-2313-23- -BATI</v>
          </cell>
        </row>
        <row r="2763">
          <cell r="A2763" t="str">
            <v>21</v>
          </cell>
          <cell r="B2763" t="str">
            <v>D</v>
          </cell>
          <cell r="C2763" t="str">
            <v>R</v>
          </cell>
          <cell r="D2763" t="str">
            <v>I</v>
          </cell>
          <cell r="E2763" t="str">
            <v xml:space="preserve"> </v>
          </cell>
          <cell r="F2763" t="str">
            <v>16LO002</v>
          </cell>
          <cell r="G2763" t="str">
            <v>71</v>
          </cell>
          <cell r="H2763" t="str">
            <v>2313</v>
          </cell>
          <cell r="I2763" t="str">
            <v>23</v>
          </cell>
          <cell r="J2763" t="str">
            <v xml:space="preserve"> </v>
          </cell>
          <cell r="K2763" t="str">
            <v>BATI</v>
          </cell>
          <cell r="L2763" t="str">
            <v>2016</v>
          </cell>
          <cell r="M2763">
            <v>50000</v>
          </cell>
          <cell r="N2763">
            <v>0</v>
          </cell>
          <cell r="O2763">
            <v>0</v>
          </cell>
          <cell r="P2763">
            <v>50000</v>
          </cell>
          <cell r="Q2763">
            <v>0</v>
          </cell>
          <cell r="R2763">
            <v>11442.91</v>
          </cell>
          <cell r="S2763">
            <v>0</v>
          </cell>
          <cell r="T2763" t="str">
            <v>2018- -16LO002-71-2313-23- -BATI</v>
          </cell>
        </row>
        <row r="2764">
          <cell r="A2764" t="str">
            <v>21</v>
          </cell>
          <cell r="B2764" t="str">
            <v>D</v>
          </cell>
          <cell r="C2764" t="str">
            <v>R</v>
          </cell>
          <cell r="D2764" t="str">
            <v>I</v>
          </cell>
          <cell r="E2764" t="str">
            <v xml:space="preserve"> </v>
          </cell>
          <cell r="F2764" t="str">
            <v>16LO002</v>
          </cell>
          <cell r="G2764" t="str">
            <v>71</v>
          </cell>
          <cell r="H2764" t="str">
            <v>2313</v>
          </cell>
          <cell r="I2764" t="str">
            <v>23</v>
          </cell>
          <cell r="J2764" t="str">
            <v xml:space="preserve"> </v>
          </cell>
          <cell r="K2764" t="str">
            <v>BATI</v>
          </cell>
          <cell r="L2764" t="str">
            <v>2017</v>
          </cell>
          <cell r="M2764">
            <v>0</v>
          </cell>
          <cell r="N2764">
            <v>0</v>
          </cell>
          <cell r="O2764">
            <v>52726.67</v>
          </cell>
          <cell r="P2764">
            <v>52726.67</v>
          </cell>
          <cell r="Q2764">
            <v>0</v>
          </cell>
          <cell r="R2764">
            <v>47921.9</v>
          </cell>
          <cell r="S2764">
            <v>0</v>
          </cell>
          <cell r="T2764" t="str">
            <v>2018- -16LO002-71-2313-23- -BATI</v>
          </cell>
        </row>
        <row r="2765">
          <cell r="A2765" t="str">
            <v>21</v>
          </cell>
          <cell r="B2765" t="str">
            <v>D</v>
          </cell>
          <cell r="C2765" t="str">
            <v>R</v>
          </cell>
          <cell r="D2765" t="str">
            <v>I</v>
          </cell>
          <cell r="E2765" t="str">
            <v xml:space="preserve"> </v>
          </cell>
          <cell r="F2765" t="str">
            <v>16LO003</v>
          </cell>
          <cell r="G2765" t="str">
            <v>71</v>
          </cell>
          <cell r="H2765" t="str">
            <v>2313</v>
          </cell>
          <cell r="I2765" t="str">
            <v>23</v>
          </cell>
          <cell r="J2765" t="str">
            <v xml:space="preserve"> </v>
          </cell>
          <cell r="K2765" t="str">
            <v>BATI</v>
          </cell>
          <cell r="L2765" t="str">
            <v>2016</v>
          </cell>
          <cell r="M2765">
            <v>48000</v>
          </cell>
          <cell r="N2765">
            <v>0</v>
          </cell>
          <cell r="O2765">
            <v>0</v>
          </cell>
          <cell r="P2765">
            <v>48000</v>
          </cell>
          <cell r="Q2765">
            <v>0</v>
          </cell>
          <cell r="R2765">
            <v>0</v>
          </cell>
          <cell r="S2765">
            <v>0</v>
          </cell>
          <cell r="T2765" t="str">
            <v>2018- -16LO003-71-2313-23- -BATI</v>
          </cell>
        </row>
        <row r="2766">
          <cell r="A2766" t="str">
            <v>21</v>
          </cell>
          <cell r="B2766" t="str">
            <v>D</v>
          </cell>
          <cell r="C2766" t="str">
            <v>R</v>
          </cell>
          <cell r="D2766" t="str">
            <v>I</v>
          </cell>
          <cell r="E2766" t="str">
            <v xml:space="preserve"> </v>
          </cell>
          <cell r="F2766" t="str">
            <v>16LO003</v>
          </cell>
          <cell r="G2766" t="str">
            <v>71</v>
          </cell>
          <cell r="H2766" t="str">
            <v>2313</v>
          </cell>
          <cell r="I2766" t="str">
            <v>23</v>
          </cell>
          <cell r="J2766" t="str">
            <v xml:space="preserve"> </v>
          </cell>
          <cell r="K2766" t="str">
            <v>BATI</v>
          </cell>
          <cell r="L2766" t="str">
            <v>2017</v>
          </cell>
          <cell r="M2766">
            <v>0</v>
          </cell>
          <cell r="N2766">
            <v>0</v>
          </cell>
          <cell r="O2766">
            <v>61887.8</v>
          </cell>
          <cell r="P2766">
            <v>61887.8</v>
          </cell>
          <cell r="Q2766">
            <v>0</v>
          </cell>
          <cell r="R2766">
            <v>61885.3</v>
          </cell>
          <cell r="S2766">
            <v>0</v>
          </cell>
          <cell r="T2766" t="str">
            <v>2018- -16LO003-71-2313-23- -BATI</v>
          </cell>
        </row>
        <row r="2767">
          <cell r="A2767" t="str">
            <v>21</v>
          </cell>
          <cell r="B2767" t="str">
            <v>D</v>
          </cell>
          <cell r="C2767" t="str">
            <v>R</v>
          </cell>
          <cell r="D2767" t="str">
            <v>I</v>
          </cell>
          <cell r="E2767" t="str">
            <v xml:space="preserve"> </v>
          </cell>
          <cell r="F2767" t="str">
            <v>16LO004</v>
          </cell>
          <cell r="G2767" t="str">
            <v>71</v>
          </cell>
          <cell r="H2767" t="str">
            <v>2313</v>
          </cell>
          <cell r="I2767" t="str">
            <v>23</v>
          </cell>
          <cell r="J2767" t="str">
            <v xml:space="preserve"> </v>
          </cell>
          <cell r="K2767" t="str">
            <v>BATI</v>
          </cell>
          <cell r="L2767" t="str">
            <v>2018</v>
          </cell>
          <cell r="M2767">
            <v>0</v>
          </cell>
          <cell r="N2767">
            <v>0</v>
          </cell>
          <cell r="O2767">
            <v>0</v>
          </cell>
          <cell r="P2767">
            <v>1200</v>
          </cell>
          <cell r="Q2767">
            <v>1200</v>
          </cell>
          <cell r="R2767">
            <v>0</v>
          </cell>
          <cell r="S2767">
            <v>1173.07</v>
          </cell>
          <cell r="T2767" t="str">
            <v>2018- -16LO004-71-2313-23- -BATI</v>
          </cell>
        </row>
        <row r="2768">
          <cell r="A2768" t="str">
            <v>21</v>
          </cell>
          <cell r="B2768" t="str">
            <v>D</v>
          </cell>
          <cell r="C2768" t="str">
            <v>R</v>
          </cell>
          <cell r="D2768" t="str">
            <v>I</v>
          </cell>
          <cell r="E2768" t="str">
            <v xml:space="preserve"> </v>
          </cell>
          <cell r="F2768" t="str">
            <v>16LO005</v>
          </cell>
          <cell r="G2768" t="str">
            <v>71</v>
          </cell>
          <cell r="H2768" t="str">
            <v>2313</v>
          </cell>
          <cell r="I2768" t="str">
            <v>23</v>
          </cell>
          <cell r="J2768" t="str">
            <v xml:space="preserve"> </v>
          </cell>
          <cell r="K2768" t="str">
            <v>BATI</v>
          </cell>
          <cell r="L2768" t="str">
            <v>2016</v>
          </cell>
          <cell r="M2768">
            <v>100000</v>
          </cell>
          <cell r="N2768">
            <v>0</v>
          </cell>
          <cell r="O2768">
            <v>0</v>
          </cell>
          <cell r="P2768">
            <v>100000</v>
          </cell>
          <cell r="Q2768">
            <v>0</v>
          </cell>
          <cell r="R2768">
            <v>0</v>
          </cell>
          <cell r="S2768">
            <v>0</v>
          </cell>
          <cell r="T2768" t="str">
            <v>2018- -16LO005-71-2313-23- -BATI</v>
          </cell>
        </row>
        <row r="2769">
          <cell r="A2769" t="str">
            <v>21</v>
          </cell>
          <cell r="B2769" t="str">
            <v>D</v>
          </cell>
          <cell r="C2769" t="str">
            <v>R</v>
          </cell>
          <cell r="D2769" t="str">
            <v>I</v>
          </cell>
          <cell r="E2769" t="str">
            <v xml:space="preserve"> </v>
          </cell>
          <cell r="F2769" t="str">
            <v>16LO006</v>
          </cell>
          <cell r="G2769" t="str">
            <v>71</v>
          </cell>
          <cell r="H2769" t="str">
            <v>2313</v>
          </cell>
          <cell r="I2769" t="str">
            <v>23</v>
          </cell>
          <cell r="J2769" t="str">
            <v xml:space="preserve"> </v>
          </cell>
          <cell r="K2769" t="str">
            <v>BATI</v>
          </cell>
          <cell r="L2769" t="str">
            <v>2017</v>
          </cell>
          <cell r="M2769">
            <v>0</v>
          </cell>
          <cell r="N2769">
            <v>0</v>
          </cell>
          <cell r="O2769">
            <v>8371.82</v>
          </cell>
          <cell r="P2769">
            <v>8371.82</v>
          </cell>
          <cell r="Q2769">
            <v>0</v>
          </cell>
          <cell r="R2769">
            <v>11832.73</v>
          </cell>
          <cell r="S2769">
            <v>0</v>
          </cell>
          <cell r="T2769" t="str">
            <v>2018- -16LO006-71-2313-23- -BATI</v>
          </cell>
        </row>
        <row r="2770">
          <cell r="A2770" t="str">
            <v>21</v>
          </cell>
          <cell r="B2770" t="str">
            <v>D</v>
          </cell>
          <cell r="C2770" t="str">
            <v>R</v>
          </cell>
          <cell r="D2770" t="str">
            <v>I</v>
          </cell>
          <cell r="E2770" t="str">
            <v xml:space="preserve"> </v>
          </cell>
          <cell r="F2770" t="str">
            <v>16MA001</v>
          </cell>
          <cell r="G2770" t="str">
            <v>020</v>
          </cell>
          <cell r="H2770" t="str">
            <v>2313</v>
          </cell>
          <cell r="I2770" t="str">
            <v>23</v>
          </cell>
          <cell r="J2770" t="str">
            <v xml:space="preserve"> </v>
          </cell>
          <cell r="K2770" t="str">
            <v>BATI</v>
          </cell>
          <cell r="L2770" t="str">
            <v>2016</v>
          </cell>
          <cell r="M2770">
            <v>10000</v>
          </cell>
          <cell r="N2770">
            <v>0</v>
          </cell>
          <cell r="O2770">
            <v>0</v>
          </cell>
          <cell r="P2770">
            <v>10000</v>
          </cell>
          <cell r="Q2770">
            <v>0</v>
          </cell>
          <cell r="R2770">
            <v>0</v>
          </cell>
          <cell r="S2770">
            <v>0</v>
          </cell>
          <cell r="T2770" t="str">
            <v>2018- -16MA001-020-2313-23- -BATI</v>
          </cell>
        </row>
        <row r="2771">
          <cell r="A2771" t="str">
            <v>21</v>
          </cell>
          <cell r="B2771" t="str">
            <v>D</v>
          </cell>
          <cell r="C2771" t="str">
            <v>R</v>
          </cell>
          <cell r="D2771" t="str">
            <v>I</v>
          </cell>
          <cell r="E2771" t="str">
            <v xml:space="preserve"> </v>
          </cell>
          <cell r="F2771" t="str">
            <v>16MA001</v>
          </cell>
          <cell r="G2771" t="str">
            <v>020</v>
          </cell>
          <cell r="H2771" t="str">
            <v>2313</v>
          </cell>
          <cell r="I2771" t="str">
            <v>23</v>
          </cell>
          <cell r="J2771" t="str">
            <v xml:space="preserve"> </v>
          </cell>
          <cell r="K2771" t="str">
            <v>BATI</v>
          </cell>
          <cell r="L2771" t="str">
            <v>2017</v>
          </cell>
          <cell r="M2771">
            <v>0</v>
          </cell>
          <cell r="N2771">
            <v>0</v>
          </cell>
          <cell r="O2771">
            <v>3015.38</v>
          </cell>
          <cell r="P2771">
            <v>3015.38</v>
          </cell>
          <cell r="Q2771">
            <v>0</v>
          </cell>
          <cell r="R2771">
            <v>3015.38</v>
          </cell>
          <cell r="S2771">
            <v>0</v>
          </cell>
          <cell r="T2771" t="str">
            <v>2018- -16MA001-020-2313-23- -BATI</v>
          </cell>
        </row>
        <row r="2772">
          <cell r="A2772" t="str">
            <v>21</v>
          </cell>
          <cell r="B2772" t="str">
            <v>D</v>
          </cell>
          <cell r="C2772" t="str">
            <v>R</v>
          </cell>
          <cell r="D2772" t="str">
            <v>I</v>
          </cell>
          <cell r="E2772" t="str">
            <v xml:space="preserve"> </v>
          </cell>
          <cell r="F2772" t="str">
            <v>16MA001</v>
          </cell>
          <cell r="G2772" t="str">
            <v>40</v>
          </cell>
          <cell r="H2772" t="str">
            <v>2313</v>
          </cell>
          <cell r="I2772" t="str">
            <v>23</v>
          </cell>
          <cell r="J2772" t="str">
            <v xml:space="preserve"> </v>
          </cell>
          <cell r="K2772" t="str">
            <v>BATI</v>
          </cell>
          <cell r="L2772" t="str">
            <v>2017</v>
          </cell>
          <cell r="M2772">
            <v>0</v>
          </cell>
          <cell r="N2772">
            <v>0</v>
          </cell>
          <cell r="O2772">
            <v>5800</v>
          </cell>
          <cell r="P2772">
            <v>5800</v>
          </cell>
          <cell r="Q2772">
            <v>0</v>
          </cell>
          <cell r="R2772">
            <v>5464.8</v>
          </cell>
          <cell r="S2772">
            <v>0</v>
          </cell>
          <cell r="T2772" t="str">
            <v>2018- -16MA001-40-2313-23- -BATI</v>
          </cell>
        </row>
        <row r="2773">
          <cell r="A2773" t="str">
            <v>21</v>
          </cell>
          <cell r="B2773" t="str">
            <v>D</v>
          </cell>
          <cell r="C2773" t="str">
            <v>R</v>
          </cell>
          <cell r="D2773" t="str">
            <v>I</v>
          </cell>
          <cell r="E2773" t="str">
            <v xml:space="preserve"> </v>
          </cell>
          <cell r="F2773" t="str">
            <v>16MA002</v>
          </cell>
          <cell r="G2773" t="str">
            <v>020</v>
          </cell>
          <cell r="H2773" t="str">
            <v>2313</v>
          </cell>
          <cell r="I2773" t="str">
            <v>23</v>
          </cell>
          <cell r="J2773" t="str">
            <v xml:space="preserve"> </v>
          </cell>
          <cell r="K2773" t="str">
            <v>BATI</v>
          </cell>
          <cell r="L2773" t="str">
            <v>2016</v>
          </cell>
          <cell r="M2773">
            <v>17000</v>
          </cell>
          <cell r="N2773">
            <v>0</v>
          </cell>
          <cell r="O2773">
            <v>0</v>
          </cell>
          <cell r="P2773">
            <v>17000</v>
          </cell>
          <cell r="Q2773">
            <v>0</v>
          </cell>
          <cell r="R2773">
            <v>0</v>
          </cell>
          <cell r="S2773">
            <v>0</v>
          </cell>
          <cell r="T2773" t="str">
            <v>2018- -16MA002-020-2313-23- -BATI</v>
          </cell>
        </row>
        <row r="2774">
          <cell r="A2774" t="str">
            <v>21</v>
          </cell>
          <cell r="B2774" t="str">
            <v>D</v>
          </cell>
          <cell r="C2774" t="str">
            <v>R</v>
          </cell>
          <cell r="D2774" t="str">
            <v>I</v>
          </cell>
          <cell r="E2774" t="str">
            <v xml:space="preserve"> </v>
          </cell>
          <cell r="F2774" t="str">
            <v>16MA002</v>
          </cell>
          <cell r="G2774" t="str">
            <v>321</v>
          </cell>
          <cell r="H2774" t="str">
            <v>2313</v>
          </cell>
          <cell r="I2774" t="str">
            <v>23</v>
          </cell>
          <cell r="J2774" t="str">
            <v xml:space="preserve"> </v>
          </cell>
          <cell r="K2774" t="str">
            <v>BATI</v>
          </cell>
          <cell r="L2774" t="str">
            <v>2017</v>
          </cell>
          <cell r="M2774">
            <v>0</v>
          </cell>
          <cell r="N2774">
            <v>0</v>
          </cell>
          <cell r="O2774">
            <v>6836.77</v>
          </cell>
          <cell r="P2774">
            <v>6836.77</v>
          </cell>
          <cell r="Q2774">
            <v>0</v>
          </cell>
          <cell r="R2774">
            <v>0</v>
          </cell>
          <cell r="S2774">
            <v>0</v>
          </cell>
          <cell r="T2774" t="str">
            <v>2018- -16MA002-321-2313-23- -BATI</v>
          </cell>
        </row>
        <row r="2775">
          <cell r="A2775" t="str">
            <v>21</v>
          </cell>
          <cell r="B2775" t="str">
            <v>D</v>
          </cell>
          <cell r="C2775" t="str">
            <v>R</v>
          </cell>
          <cell r="D2775" t="str">
            <v>I</v>
          </cell>
          <cell r="E2775" t="str">
            <v xml:space="preserve"> </v>
          </cell>
          <cell r="F2775" t="str">
            <v>16MA002</v>
          </cell>
          <cell r="G2775" t="str">
            <v>321</v>
          </cell>
          <cell r="H2775" t="str">
            <v>2313</v>
          </cell>
          <cell r="I2775" t="str">
            <v>23</v>
          </cell>
          <cell r="J2775" t="str">
            <v xml:space="preserve"> </v>
          </cell>
          <cell r="K2775" t="str">
            <v>BATI</v>
          </cell>
          <cell r="L2775" t="str">
            <v>2018</v>
          </cell>
          <cell r="M2775">
            <v>0</v>
          </cell>
          <cell r="N2775">
            <v>0</v>
          </cell>
          <cell r="O2775">
            <v>6836.77</v>
          </cell>
          <cell r="P2775">
            <v>6836.77</v>
          </cell>
          <cell r="Q2775">
            <v>0</v>
          </cell>
          <cell r="R2775">
            <v>0</v>
          </cell>
          <cell r="S2775">
            <v>6836.77</v>
          </cell>
          <cell r="T2775" t="str">
            <v>2018- -16MA002-321-2313-23- -BATI</v>
          </cell>
        </row>
        <row r="2776">
          <cell r="A2776" t="str">
            <v>21</v>
          </cell>
          <cell r="B2776" t="str">
            <v>D</v>
          </cell>
          <cell r="C2776" t="str">
            <v>R</v>
          </cell>
          <cell r="D2776" t="str">
            <v>I</v>
          </cell>
          <cell r="E2776" t="str">
            <v xml:space="preserve"> </v>
          </cell>
          <cell r="F2776" t="str">
            <v>16MA003</v>
          </cell>
          <cell r="G2776" t="str">
            <v>020</v>
          </cell>
          <cell r="H2776" t="str">
            <v>2313</v>
          </cell>
          <cell r="I2776" t="str">
            <v>23</v>
          </cell>
          <cell r="J2776" t="str">
            <v xml:space="preserve"> </v>
          </cell>
          <cell r="K2776" t="str">
            <v>BATI</v>
          </cell>
          <cell r="L2776" t="str">
            <v>2016</v>
          </cell>
          <cell r="M2776">
            <v>20000</v>
          </cell>
          <cell r="N2776">
            <v>0</v>
          </cell>
          <cell r="O2776">
            <v>0</v>
          </cell>
          <cell r="P2776">
            <v>20000</v>
          </cell>
          <cell r="Q2776">
            <v>0</v>
          </cell>
          <cell r="R2776">
            <v>0</v>
          </cell>
          <cell r="S2776">
            <v>0</v>
          </cell>
          <cell r="T2776" t="str">
            <v>2018- -16MA003-020-2313-23- -BATI</v>
          </cell>
        </row>
        <row r="2777">
          <cell r="A2777" t="str">
            <v>21</v>
          </cell>
          <cell r="B2777" t="str">
            <v>D</v>
          </cell>
          <cell r="C2777" t="str">
            <v>R</v>
          </cell>
          <cell r="D2777" t="str">
            <v>I</v>
          </cell>
          <cell r="E2777" t="str">
            <v xml:space="preserve"> </v>
          </cell>
          <cell r="F2777" t="str">
            <v>16MA003</v>
          </cell>
          <cell r="G2777" t="str">
            <v>30</v>
          </cell>
          <cell r="H2777" t="str">
            <v>2313</v>
          </cell>
          <cell r="I2777" t="str">
            <v>23</v>
          </cell>
          <cell r="J2777" t="str">
            <v xml:space="preserve"> </v>
          </cell>
          <cell r="K2777" t="str">
            <v>BATI</v>
          </cell>
          <cell r="L2777" t="str">
            <v>2017</v>
          </cell>
          <cell r="M2777">
            <v>0</v>
          </cell>
          <cell r="N2777">
            <v>0</v>
          </cell>
          <cell r="O2777">
            <v>1094.4000000000001</v>
          </cell>
          <cell r="P2777">
            <v>1094.4000000000001</v>
          </cell>
          <cell r="Q2777">
            <v>0</v>
          </cell>
          <cell r="R2777">
            <v>0</v>
          </cell>
          <cell r="S2777">
            <v>0</v>
          </cell>
          <cell r="T2777" t="str">
            <v>2018- -16MA003-30-2313-23- -BATI</v>
          </cell>
        </row>
        <row r="2778">
          <cell r="A2778" t="str">
            <v>21</v>
          </cell>
          <cell r="B2778" t="str">
            <v>D</v>
          </cell>
          <cell r="C2778" t="str">
            <v>R</v>
          </cell>
          <cell r="D2778" t="str">
            <v>I</v>
          </cell>
          <cell r="E2778" t="str">
            <v xml:space="preserve"> </v>
          </cell>
          <cell r="F2778" t="str">
            <v>16MA003</v>
          </cell>
          <cell r="G2778" t="str">
            <v>30</v>
          </cell>
          <cell r="H2778" t="str">
            <v>2313</v>
          </cell>
          <cell r="I2778" t="str">
            <v>23</v>
          </cell>
          <cell r="J2778" t="str">
            <v xml:space="preserve"> </v>
          </cell>
          <cell r="K2778" t="str">
            <v>BATI</v>
          </cell>
          <cell r="L2778" t="str">
            <v>2018</v>
          </cell>
          <cell r="M2778">
            <v>0</v>
          </cell>
          <cell r="N2778">
            <v>0</v>
          </cell>
          <cell r="O2778">
            <v>1094.4000000000001</v>
          </cell>
          <cell r="P2778">
            <v>1094.4000000000001</v>
          </cell>
          <cell r="Q2778">
            <v>0</v>
          </cell>
          <cell r="R2778">
            <v>1476.97</v>
          </cell>
          <cell r="S2778">
            <v>1094.4000000000001</v>
          </cell>
          <cell r="T2778" t="str">
            <v>2018- -16MA003-30-2313-23- -BATI</v>
          </cell>
        </row>
        <row r="2779">
          <cell r="A2779" t="str">
            <v>21</v>
          </cell>
          <cell r="B2779" t="str">
            <v>D</v>
          </cell>
          <cell r="C2779" t="str">
            <v>R</v>
          </cell>
          <cell r="D2779" t="str">
            <v>I</v>
          </cell>
          <cell r="E2779" t="str">
            <v xml:space="preserve"> </v>
          </cell>
          <cell r="F2779" t="str">
            <v>16MA003</v>
          </cell>
          <cell r="G2779" t="str">
            <v>322</v>
          </cell>
          <cell r="H2779" t="str">
            <v>2313</v>
          </cell>
          <cell r="I2779" t="str">
            <v>23</v>
          </cell>
          <cell r="J2779" t="str">
            <v xml:space="preserve"> </v>
          </cell>
          <cell r="K2779" t="str">
            <v>BATI</v>
          </cell>
          <cell r="L2779" t="str">
            <v>2017</v>
          </cell>
          <cell r="M2779">
            <v>0</v>
          </cell>
          <cell r="N2779">
            <v>0</v>
          </cell>
          <cell r="O2779">
            <v>1094.4000000000001</v>
          </cell>
          <cell r="P2779">
            <v>1094.4000000000001</v>
          </cell>
          <cell r="Q2779">
            <v>0</v>
          </cell>
          <cell r="R2779">
            <v>0</v>
          </cell>
          <cell r="S2779">
            <v>0</v>
          </cell>
          <cell r="T2779" t="str">
            <v>2018- -16MA003-322-2313-23- -BATI</v>
          </cell>
        </row>
        <row r="2780">
          <cell r="A2780" t="str">
            <v>21</v>
          </cell>
          <cell r="B2780" t="str">
            <v>D</v>
          </cell>
          <cell r="C2780" t="str">
            <v>R</v>
          </cell>
          <cell r="D2780" t="str">
            <v>I</v>
          </cell>
          <cell r="E2780" t="str">
            <v xml:space="preserve"> </v>
          </cell>
          <cell r="F2780" t="str">
            <v>16MA003</v>
          </cell>
          <cell r="G2780" t="str">
            <v>322</v>
          </cell>
          <cell r="H2780" t="str">
            <v>2313</v>
          </cell>
          <cell r="I2780" t="str">
            <v>23</v>
          </cell>
          <cell r="J2780" t="str">
            <v xml:space="preserve"> </v>
          </cell>
          <cell r="K2780" t="str">
            <v>BATI</v>
          </cell>
          <cell r="L2780" t="str">
            <v>2018</v>
          </cell>
          <cell r="M2780">
            <v>0</v>
          </cell>
          <cell r="N2780">
            <v>0</v>
          </cell>
          <cell r="O2780">
            <v>1094.4000000000001</v>
          </cell>
          <cell r="P2780">
            <v>1094.4000000000001</v>
          </cell>
          <cell r="Q2780">
            <v>0</v>
          </cell>
          <cell r="R2780">
            <v>0</v>
          </cell>
          <cell r="S2780">
            <v>1094.4000000000001</v>
          </cell>
          <cell r="T2780" t="str">
            <v>2018- -16MA003-322-2313-23- -BATI</v>
          </cell>
        </row>
        <row r="2781">
          <cell r="A2781" t="str">
            <v>21</v>
          </cell>
          <cell r="B2781" t="str">
            <v>D</v>
          </cell>
          <cell r="C2781" t="str">
            <v>R</v>
          </cell>
          <cell r="D2781" t="str">
            <v>I</v>
          </cell>
          <cell r="E2781" t="str">
            <v xml:space="preserve"> </v>
          </cell>
          <cell r="F2781" t="str">
            <v>16MA003</v>
          </cell>
          <cell r="G2781" t="str">
            <v>324</v>
          </cell>
          <cell r="H2781" t="str">
            <v>2313</v>
          </cell>
          <cell r="I2781" t="str">
            <v>23</v>
          </cell>
          <cell r="J2781" t="str">
            <v xml:space="preserve"> </v>
          </cell>
          <cell r="K2781" t="str">
            <v>BATI</v>
          </cell>
          <cell r="L2781" t="str">
            <v>2017</v>
          </cell>
          <cell r="M2781">
            <v>0</v>
          </cell>
          <cell r="N2781">
            <v>0</v>
          </cell>
          <cell r="O2781">
            <v>7653.6</v>
          </cell>
          <cell r="P2781">
            <v>7653.6</v>
          </cell>
          <cell r="Q2781">
            <v>0</v>
          </cell>
          <cell r="R2781">
            <v>0</v>
          </cell>
          <cell r="S2781">
            <v>0</v>
          </cell>
          <cell r="T2781" t="str">
            <v>2018- -16MA003-324-2313-23- -BATI</v>
          </cell>
        </row>
        <row r="2782">
          <cell r="A2782" t="str">
            <v>21</v>
          </cell>
          <cell r="B2782" t="str">
            <v>D</v>
          </cell>
          <cell r="C2782" t="str">
            <v>R</v>
          </cell>
          <cell r="D2782" t="str">
            <v>I</v>
          </cell>
          <cell r="E2782" t="str">
            <v xml:space="preserve"> </v>
          </cell>
          <cell r="F2782" t="str">
            <v>16MA003</v>
          </cell>
          <cell r="G2782" t="str">
            <v>324</v>
          </cell>
          <cell r="H2782" t="str">
            <v>2313</v>
          </cell>
          <cell r="I2782" t="str">
            <v>23</v>
          </cell>
          <cell r="J2782" t="str">
            <v xml:space="preserve"> </v>
          </cell>
          <cell r="K2782" t="str">
            <v>BATI</v>
          </cell>
          <cell r="L2782" t="str">
            <v>2018</v>
          </cell>
          <cell r="M2782">
            <v>0</v>
          </cell>
          <cell r="N2782">
            <v>0</v>
          </cell>
          <cell r="O2782">
            <v>7653.6</v>
          </cell>
          <cell r="P2782">
            <v>7653.6</v>
          </cell>
          <cell r="Q2782">
            <v>0</v>
          </cell>
          <cell r="R2782">
            <v>0</v>
          </cell>
          <cell r="S2782">
            <v>7653.6</v>
          </cell>
          <cell r="T2782" t="str">
            <v>2018- -16MA003-324-2313-23- -BATI</v>
          </cell>
        </row>
        <row r="2783">
          <cell r="A2783" t="str">
            <v>21</v>
          </cell>
          <cell r="B2783" t="str">
            <v>D</v>
          </cell>
          <cell r="C2783" t="str">
            <v>R</v>
          </cell>
          <cell r="D2783" t="str">
            <v>I</v>
          </cell>
          <cell r="E2783" t="str">
            <v xml:space="preserve"> </v>
          </cell>
          <cell r="F2783" t="str">
            <v>16MA003</v>
          </cell>
          <cell r="G2783" t="str">
            <v>71</v>
          </cell>
          <cell r="H2783" t="str">
            <v>2313</v>
          </cell>
          <cell r="I2783" t="str">
            <v>23</v>
          </cell>
          <cell r="J2783" t="str">
            <v xml:space="preserve"> </v>
          </cell>
          <cell r="K2783" t="str">
            <v>BATI</v>
          </cell>
          <cell r="L2783" t="str">
            <v>2017</v>
          </cell>
          <cell r="M2783">
            <v>0</v>
          </cell>
          <cell r="N2783">
            <v>0</v>
          </cell>
          <cell r="O2783">
            <v>2188.4</v>
          </cell>
          <cell r="P2783">
            <v>2188.4</v>
          </cell>
          <cell r="Q2783">
            <v>0</v>
          </cell>
          <cell r="R2783">
            <v>0</v>
          </cell>
          <cell r="S2783">
            <v>0</v>
          </cell>
          <cell r="T2783" t="str">
            <v>2018- -16MA003-71-2313-23- -BATI</v>
          </cell>
        </row>
        <row r="2784">
          <cell r="A2784" t="str">
            <v>21</v>
          </cell>
          <cell r="B2784" t="str">
            <v>D</v>
          </cell>
          <cell r="C2784" t="str">
            <v>R</v>
          </cell>
          <cell r="D2784" t="str">
            <v>I</v>
          </cell>
          <cell r="E2784" t="str">
            <v xml:space="preserve"> </v>
          </cell>
          <cell r="F2784" t="str">
            <v>16MA004</v>
          </cell>
          <cell r="G2784" t="str">
            <v>020</v>
          </cell>
          <cell r="H2784" t="str">
            <v>2313</v>
          </cell>
          <cell r="I2784" t="str">
            <v>23</v>
          </cell>
          <cell r="J2784" t="str">
            <v xml:space="preserve"> </v>
          </cell>
          <cell r="K2784" t="str">
            <v>BATI</v>
          </cell>
          <cell r="L2784" t="str">
            <v>2016</v>
          </cell>
          <cell r="M2784">
            <v>15000</v>
          </cell>
          <cell r="N2784">
            <v>-8000</v>
          </cell>
          <cell r="O2784">
            <v>0</v>
          </cell>
          <cell r="P2784">
            <v>7000</v>
          </cell>
          <cell r="Q2784">
            <v>0</v>
          </cell>
          <cell r="R2784">
            <v>0</v>
          </cell>
          <cell r="S2784">
            <v>0</v>
          </cell>
          <cell r="T2784" t="str">
            <v>2018- -16MA004-020-2313-23- -BATI</v>
          </cell>
        </row>
        <row r="2785">
          <cell r="A2785" t="str">
            <v>21</v>
          </cell>
          <cell r="B2785" t="str">
            <v>D</v>
          </cell>
          <cell r="C2785" t="str">
            <v>R</v>
          </cell>
          <cell r="D2785" t="str">
            <v>I</v>
          </cell>
          <cell r="E2785" t="str">
            <v xml:space="preserve"> </v>
          </cell>
          <cell r="F2785" t="str">
            <v>16MA004</v>
          </cell>
          <cell r="G2785" t="str">
            <v>212</v>
          </cell>
          <cell r="H2785" t="str">
            <v>2313</v>
          </cell>
          <cell r="I2785" t="str">
            <v>23</v>
          </cell>
          <cell r="J2785" t="str">
            <v xml:space="preserve"> </v>
          </cell>
          <cell r="K2785" t="str">
            <v>BATI</v>
          </cell>
          <cell r="L2785" t="str">
            <v>2017</v>
          </cell>
          <cell r="M2785">
            <v>0</v>
          </cell>
          <cell r="N2785">
            <v>0</v>
          </cell>
          <cell r="O2785">
            <v>6808.45</v>
          </cell>
          <cell r="P2785">
            <v>6808.45</v>
          </cell>
          <cell r="Q2785">
            <v>0</v>
          </cell>
          <cell r="R2785">
            <v>6427.52</v>
          </cell>
          <cell r="S2785">
            <v>0</v>
          </cell>
          <cell r="T2785" t="str">
            <v>2018- -16MA004-212-2313-23- -BATI</v>
          </cell>
        </row>
        <row r="2786">
          <cell r="A2786" t="str">
            <v>21</v>
          </cell>
          <cell r="B2786" t="str">
            <v>D</v>
          </cell>
          <cell r="C2786" t="str">
            <v>R</v>
          </cell>
          <cell r="D2786" t="str">
            <v>I</v>
          </cell>
          <cell r="E2786" t="str">
            <v xml:space="preserve"> </v>
          </cell>
          <cell r="F2786" t="str">
            <v>16MA005</v>
          </cell>
          <cell r="G2786" t="str">
            <v>020</v>
          </cell>
          <cell r="H2786" t="str">
            <v>2313</v>
          </cell>
          <cell r="I2786" t="str">
            <v>23</v>
          </cell>
          <cell r="J2786" t="str">
            <v xml:space="preserve"> </v>
          </cell>
          <cell r="K2786" t="str">
            <v>BATI</v>
          </cell>
          <cell r="L2786" t="str">
            <v>2016</v>
          </cell>
          <cell r="M2786">
            <v>30000</v>
          </cell>
          <cell r="N2786">
            <v>0</v>
          </cell>
          <cell r="O2786">
            <v>0</v>
          </cell>
          <cell r="P2786">
            <v>30000</v>
          </cell>
          <cell r="Q2786">
            <v>0</v>
          </cell>
          <cell r="R2786">
            <v>872.04</v>
          </cell>
          <cell r="S2786">
            <v>0</v>
          </cell>
          <cell r="T2786" t="str">
            <v>2018- -16MA005-020-2313-23- -BATI</v>
          </cell>
        </row>
        <row r="2787">
          <cell r="A2787" t="str">
            <v>21</v>
          </cell>
          <cell r="B2787" t="str">
            <v>D</v>
          </cell>
          <cell r="C2787" t="str">
            <v>R</v>
          </cell>
          <cell r="D2787" t="str">
            <v>I</v>
          </cell>
          <cell r="E2787" t="str">
            <v xml:space="preserve"> </v>
          </cell>
          <cell r="F2787" t="str">
            <v>16MA005</v>
          </cell>
          <cell r="G2787" t="str">
            <v>020</v>
          </cell>
          <cell r="H2787" t="str">
            <v>2313</v>
          </cell>
          <cell r="I2787" t="str">
            <v>23</v>
          </cell>
          <cell r="J2787" t="str">
            <v xml:space="preserve"> </v>
          </cell>
          <cell r="K2787" t="str">
            <v>BATI</v>
          </cell>
          <cell r="L2787" t="str">
            <v>2017</v>
          </cell>
          <cell r="M2787">
            <v>0</v>
          </cell>
          <cell r="N2787">
            <v>0</v>
          </cell>
          <cell r="O2787">
            <v>26352.83</v>
          </cell>
          <cell r="P2787">
            <v>26352.83</v>
          </cell>
          <cell r="Q2787">
            <v>0</v>
          </cell>
          <cell r="R2787">
            <v>32704.35</v>
          </cell>
          <cell r="S2787">
            <v>0</v>
          </cell>
          <cell r="T2787" t="str">
            <v>2018- -16MA005-020-2313-23- -BATI</v>
          </cell>
        </row>
        <row r="2788">
          <cell r="A2788" t="str">
            <v>21</v>
          </cell>
          <cell r="B2788" t="str">
            <v>D</v>
          </cell>
          <cell r="C2788" t="str">
            <v>R</v>
          </cell>
          <cell r="D2788" t="str">
            <v>I</v>
          </cell>
          <cell r="E2788" t="str">
            <v xml:space="preserve"> </v>
          </cell>
          <cell r="F2788" t="str">
            <v>16MA005</v>
          </cell>
          <cell r="G2788" t="str">
            <v>422</v>
          </cell>
          <cell r="H2788" t="str">
            <v>2313</v>
          </cell>
          <cell r="I2788" t="str">
            <v>23</v>
          </cell>
          <cell r="J2788" t="str">
            <v xml:space="preserve"> </v>
          </cell>
          <cell r="K2788" t="str">
            <v>BATI</v>
          </cell>
          <cell r="L2788" t="str">
            <v>2017</v>
          </cell>
          <cell r="M2788">
            <v>0</v>
          </cell>
          <cell r="N2788">
            <v>0</v>
          </cell>
          <cell r="O2788">
            <v>3160</v>
          </cell>
          <cell r="P2788">
            <v>3160</v>
          </cell>
          <cell r="Q2788">
            <v>0</v>
          </cell>
          <cell r="R2788">
            <v>3954.5</v>
          </cell>
          <cell r="S2788">
            <v>0</v>
          </cell>
          <cell r="T2788" t="str">
            <v>2018- -16MA005-422-2313-23- -BATI</v>
          </cell>
        </row>
        <row r="2789">
          <cell r="A2789" t="str">
            <v>21</v>
          </cell>
          <cell r="B2789" t="str">
            <v>D</v>
          </cell>
          <cell r="C2789" t="str">
            <v>R</v>
          </cell>
          <cell r="D2789" t="str">
            <v>I</v>
          </cell>
          <cell r="E2789" t="str">
            <v xml:space="preserve"> </v>
          </cell>
          <cell r="F2789" t="str">
            <v>16MA006</v>
          </cell>
          <cell r="G2789" t="str">
            <v>020</v>
          </cell>
          <cell r="H2789" t="str">
            <v>2313</v>
          </cell>
          <cell r="I2789" t="str">
            <v>23</v>
          </cell>
          <cell r="J2789" t="str">
            <v xml:space="preserve"> </v>
          </cell>
          <cell r="K2789" t="str">
            <v>BATI</v>
          </cell>
          <cell r="L2789" t="str">
            <v>2016</v>
          </cell>
          <cell r="M2789">
            <v>10000</v>
          </cell>
          <cell r="N2789">
            <v>0</v>
          </cell>
          <cell r="O2789">
            <v>0</v>
          </cell>
          <cell r="P2789">
            <v>10000</v>
          </cell>
          <cell r="Q2789">
            <v>0</v>
          </cell>
          <cell r="R2789">
            <v>0</v>
          </cell>
          <cell r="S2789">
            <v>0</v>
          </cell>
          <cell r="T2789" t="str">
            <v>2018- -16MA006-020-2313-23- -BATI</v>
          </cell>
        </row>
        <row r="2790">
          <cell r="A2790" t="str">
            <v>21</v>
          </cell>
          <cell r="B2790" t="str">
            <v>D</v>
          </cell>
          <cell r="C2790" t="str">
            <v>R</v>
          </cell>
          <cell r="D2790" t="str">
            <v>I</v>
          </cell>
          <cell r="E2790" t="str">
            <v xml:space="preserve"> </v>
          </cell>
          <cell r="F2790" t="str">
            <v>16MA006</v>
          </cell>
          <cell r="G2790" t="str">
            <v>020</v>
          </cell>
          <cell r="H2790" t="str">
            <v>2313</v>
          </cell>
          <cell r="I2790" t="str">
            <v>23</v>
          </cell>
          <cell r="J2790" t="str">
            <v xml:space="preserve"> </v>
          </cell>
          <cell r="K2790" t="str">
            <v>BATI</v>
          </cell>
          <cell r="L2790" t="str">
            <v>2017</v>
          </cell>
          <cell r="M2790">
            <v>0</v>
          </cell>
          <cell r="N2790">
            <v>0</v>
          </cell>
          <cell r="O2790">
            <v>6797.26</v>
          </cell>
          <cell r="P2790">
            <v>6797.26</v>
          </cell>
          <cell r="Q2790">
            <v>0</v>
          </cell>
          <cell r="R2790">
            <v>12637.13</v>
          </cell>
          <cell r="S2790">
            <v>0</v>
          </cell>
          <cell r="T2790" t="str">
            <v>2018- -16MA006-020-2313-23- -BATI</v>
          </cell>
        </row>
        <row r="2791">
          <cell r="A2791" t="str">
            <v>21</v>
          </cell>
          <cell r="B2791" t="str">
            <v>D</v>
          </cell>
          <cell r="C2791" t="str">
            <v>R</v>
          </cell>
          <cell r="D2791" t="str">
            <v>I</v>
          </cell>
          <cell r="E2791" t="str">
            <v xml:space="preserve"> </v>
          </cell>
          <cell r="F2791" t="str">
            <v>16MA007</v>
          </cell>
          <cell r="G2791" t="str">
            <v>020</v>
          </cell>
          <cell r="H2791" t="str">
            <v>2313</v>
          </cell>
          <cell r="I2791" t="str">
            <v>23</v>
          </cell>
          <cell r="J2791" t="str">
            <v xml:space="preserve"> </v>
          </cell>
          <cell r="K2791" t="str">
            <v>BATI</v>
          </cell>
          <cell r="L2791" t="str">
            <v>2016</v>
          </cell>
          <cell r="M2791">
            <v>15000</v>
          </cell>
          <cell r="N2791">
            <v>0</v>
          </cell>
          <cell r="O2791">
            <v>0</v>
          </cell>
          <cell r="P2791">
            <v>15000</v>
          </cell>
          <cell r="Q2791">
            <v>0</v>
          </cell>
          <cell r="R2791">
            <v>0</v>
          </cell>
          <cell r="S2791">
            <v>0</v>
          </cell>
          <cell r="T2791" t="str">
            <v>2018- -16MA007-020-2313-23- -BATI</v>
          </cell>
        </row>
        <row r="2792">
          <cell r="A2792" t="str">
            <v>21</v>
          </cell>
          <cell r="B2792" t="str">
            <v>D</v>
          </cell>
          <cell r="C2792" t="str">
            <v>R</v>
          </cell>
          <cell r="D2792" t="str">
            <v>I</v>
          </cell>
          <cell r="E2792" t="str">
            <v xml:space="preserve"> </v>
          </cell>
          <cell r="F2792" t="str">
            <v>16MA007</v>
          </cell>
          <cell r="G2792" t="str">
            <v>211</v>
          </cell>
          <cell r="H2792" t="str">
            <v>2313</v>
          </cell>
          <cell r="I2792" t="str">
            <v>23</v>
          </cell>
          <cell r="J2792" t="str">
            <v xml:space="preserve"> </v>
          </cell>
          <cell r="K2792" t="str">
            <v>BATI</v>
          </cell>
          <cell r="L2792" t="str">
            <v>2017</v>
          </cell>
          <cell r="M2792">
            <v>0</v>
          </cell>
          <cell r="N2792">
            <v>0</v>
          </cell>
          <cell r="O2792">
            <v>1243.5999999999999</v>
          </cell>
          <cell r="P2792">
            <v>1243.5999999999999</v>
          </cell>
          <cell r="Q2792">
            <v>0</v>
          </cell>
          <cell r="R2792">
            <v>1243.5999999999999</v>
          </cell>
          <cell r="S2792">
            <v>0</v>
          </cell>
          <cell r="T2792" t="str">
            <v>2018- -16MA007-211-2313-23- -BATI</v>
          </cell>
        </row>
        <row r="2793">
          <cell r="A2793" t="str">
            <v>21</v>
          </cell>
          <cell r="B2793" t="str">
            <v>D</v>
          </cell>
          <cell r="C2793" t="str">
            <v>R</v>
          </cell>
          <cell r="D2793" t="str">
            <v>I</v>
          </cell>
          <cell r="E2793" t="str">
            <v xml:space="preserve"> </v>
          </cell>
          <cell r="F2793" t="str">
            <v>16MA007</v>
          </cell>
          <cell r="G2793" t="str">
            <v>213</v>
          </cell>
          <cell r="H2793" t="str">
            <v>2313</v>
          </cell>
          <cell r="I2793" t="str">
            <v>23</v>
          </cell>
          <cell r="J2793" t="str">
            <v xml:space="preserve"> </v>
          </cell>
          <cell r="K2793" t="str">
            <v>BATI</v>
          </cell>
          <cell r="L2793" t="str">
            <v>2017</v>
          </cell>
          <cell r="M2793">
            <v>0</v>
          </cell>
          <cell r="N2793">
            <v>0</v>
          </cell>
          <cell r="O2793">
            <v>2825.6</v>
          </cell>
          <cell r="P2793">
            <v>2825.6</v>
          </cell>
          <cell r="Q2793">
            <v>0</v>
          </cell>
          <cell r="R2793">
            <v>2825.6</v>
          </cell>
          <cell r="S2793">
            <v>0</v>
          </cell>
          <cell r="T2793" t="str">
            <v>2018- -16MA007-213-2313-23- -BATI</v>
          </cell>
        </row>
        <row r="2794">
          <cell r="A2794" t="str">
            <v>21</v>
          </cell>
          <cell r="B2794" t="str">
            <v>D</v>
          </cell>
          <cell r="C2794" t="str">
            <v>R</v>
          </cell>
          <cell r="D2794" t="str">
            <v>I</v>
          </cell>
          <cell r="E2794" t="str">
            <v xml:space="preserve"> </v>
          </cell>
          <cell r="F2794" t="str">
            <v>16MA007</v>
          </cell>
          <cell r="G2794" t="str">
            <v>40</v>
          </cell>
          <cell r="H2794" t="str">
            <v>2313</v>
          </cell>
          <cell r="I2794" t="str">
            <v>23</v>
          </cell>
          <cell r="J2794" t="str">
            <v xml:space="preserve"> </v>
          </cell>
          <cell r="K2794" t="str">
            <v>BATI</v>
          </cell>
          <cell r="L2794" t="str">
            <v>2016</v>
          </cell>
          <cell r="M2794">
            <v>0</v>
          </cell>
          <cell r="N2794">
            <v>0</v>
          </cell>
          <cell r="O2794">
            <v>0</v>
          </cell>
          <cell r="P2794">
            <v>0</v>
          </cell>
          <cell r="Q2794">
            <v>0</v>
          </cell>
          <cell r="R2794">
            <v>2709.5</v>
          </cell>
          <cell r="S2794">
            <v>0</v>
          </cell>
          <cell r="T2794" t="str">
            <v>2018- -16MA007-40-2313-23- -BATI</v>
          </cell>
        </row>
        <row r="2795">
          <cell r="A2795" t="str">
            <v>21</v>
          </cell>
          <cell r="B2795" t="str">
            <v>D</v>
          </cell>
          <cell r="C2795" t="str">
            <v>R</v>
          </cell>
          <cell r="D2795" t="str">
            <v>I</v>
          </cell>
          <cell r="E2795" t="str">
            <v xml:space="preserve"> </v>
          </cell>
          <cell r="F2795" t="str">
            <v>16MA007</v>
          </cell>
          <cell r="G2795" t="str">
            <v>412</v>
          </cell>
          <cell r="H2795" t="str">
            <v>2313</v>
          </cell>
          <cell r="I2795" t="str">
            <v>23</v>
          </cell>
          <cell r="J2795" t="str">
            <v xml:space="preserve"> </v>
          </cell>
          <cell r="K2795" t="str">
            <v>BATI</v>
          </cell>
          <cell r="L2795" t="str">
            <v>2016</v>
          </cell>
          <cell r="M2795">
            <v>0</v>
          </cell>
          <cell r="N2795">
            <v>0</v>
          </cell>
          <cell r="O2795">
            <v>0</v>
          </cell>
          <cell r="P2795">
            <v>0</v>
          </cell>
          <cell r="Q2795">
            <v>0</v>
          </cell>
          <cell r="R2795">
            <v>1397.09</v>
          </cell>
          <cell r="S2795">
            <v>0</v>
          </cell>
          <cell r="T2795" t="str">
            <v>2018- -16MA007-412-2313-23- -BATI</v>
          </cell>
        </row>
        <row r="2796">
          <cell r="A2796" t="str">
            <v>21</v>
          </cell>
          <cell r="B2796" t="str">
            <v>D</v>
          </cell>
          <cell r="C2796" t="str">
            <v>R</v>
          </cell>
          <cell r="D2796" t="str">
            <v>I</v>
          </cell>
          <cell r="E2796" t="str">
            <v xml:space="preserve"> </v>
          </cell>
          <cell r="F2796" t="str">
            <v>16MA007</v>
          </cell>
          <cell r="G2796" t="str">
            <v>422</v>
          </cell>
          <cell r="H2796" t="str">
            <v>2313</v>
          </cell>
          <cell r="I2796" t="str">
            <v>23</v>
          </cell>
          <cell r="J2796" t="str">
            <v xml:space="preserve"> </v>
          </cell>
          <cell r="K2796" t="str">
            <v>BATI</v>
          </cell>
          <cell r="L2796" t="str">
            <v>2017</v>
          </cell>
          <cell r="M2796">
            <v>0</v>
          </cell>
          <cell r="N2796">
            <v>0</v>
          </cell>
          <cell r="O2796">
            <v>1477.68</v>
          </cell>
          <cell r="P2796">
            <v>1477.68</v>
          </cell>
          <cell r="Q2796">
            <v>0</v>
          </cell>
          <cell r="R2796">
            <v>1477.68</v>
          </cell>
          <cell r="S2796">
            <v>0</v>
          </cell>
          <cell r="T2796" t="str">
            <v>2018- -16MA007-422-2313-23- -BATI</v>
          </cell>
        </row>
        <row r="2797">
          <cell r="A2797" t="str">
            <v>21</v>
          </cell>
          <cell r="B2797" t="str">
            <v>D</v>
          </cell>
          <cell r="C2797" t="str">
            <v>R</v>
          </cell>
          <cell r="D2797" t="str">
            <v>I</v>
          </cell>
          <cell r="E2797" t="str">
            <v xml:space="preserve"> </v>
          </cell>
          <cell r="F2797" t="str">
            <v>16MA007</v>
          </cell>
          <cell r="G2797" t="str">
            <v>511</v>
          </cell>
          <cell r="H2797" t="str">
            <v>2313</v>
          </cell>
          <cell r="I2797" t="str">
            <v>23</v>
          </cell>
          <cell r="J2797" t="str">
            <v xml:space="preserve"> </v>
          </cell>
          <cell r="K2797" t="str">
            <v>BATI</v>
          </cell>
          <cell r="L2797" t="str">
            <v>2017</v>
          </cell>
          <cell r="M2797">
            <v>0</v>
          </cell>
          <cell r="N2797">
            <v>0</v>
          </cell>
          <cell r="O2797">
            <v>2323.1999999999998</v>
          </cell>
          <cell r="P2797">
            <v>2323.1999999999998</v>
          </cell>
          <cell r="Q2797">
            <v>0</v>
          </cell>
          <cell r="R2797">
            <v>2323.1999999999998</v>
          </cell>
          <cell r="S2797">
            <v>0</v>
          </cell>
          <cell r="T2797" t="str">
            <v>2018- -16MA007-511-2313-23- -BATI</v>
          </cell>
        </row>
        <row r="2798">
          <cell r="A2798" t="str">
            <v>21</v>
          </cell>
          <cell r="B2798" t="str">
            <v>D</v>
          </cell>
          <cell r="C2798" t="str">
            <v>R</v>
          </cell>
          <cell r="D2798" t="str">
            <v>I</v>
          </cell>
          <cell r="E2798" t="str">
            <v xml:space="preserve"> </v>
          </cell>
          <cell r="F2798" t="str">
            <v>16MA008</v>
          </cell>
          <cell r="G2798" t="str">
            <v>020</v>
          </cell>
          <cell r="H2798" t="str">
            <v>2313</v>
          </cell>
          <cell r="I2798" t="str">
            <v>23</v>
          </cell>
          <cell r="J2798" t="str">
            <v xml:space="preserve"> </v>
          </cell>
          <cell r="K2798" t="str">
            <v>BATI</v>
          </cell>
          <cell r="L2798" t="str">
            <v>2016</v>
          </cell>
          <cell r="M2798">
            <v>30000</v>
          </cell>
          <cell r="N2798">
            <v>0</v>
          </cell>
          <cell r="O2798">
            <v>0</v>
          </cell>
          <cell r="P2798">
            <v>30000</v>
          </cell>
          <cell r="Q2798">
            <v>0</v>
          </cell>
          <cell r="R2798">
            <v>0</v>
          </cell>
          <cell r="S2798">
            <v>0</v>
          </cell>
          <cell r="T2798" t="str">
            <v>2018- -16MA008-020-2313-23- -BATI</v>
          </cell>
        </row>
        <row r="2799">
          <cell r="A2799" t="str">
            <v>21</v>
          </cell>
          <cell r="B2799" t="str">
            <v>D</v>
          </cell>
          <cell r="C2799" t="str">
            <v>R</v>
          </cell>
          <cell r="D2799" t="str">
            <v>I</v>
          </cell>
          <cell r="E2799" t="str">
            <v xml:space="preserve"> </v>
          </cell>
          <cell r="F2799" t="str">
            <v>16MA009</v>
          </cell>
          <cell r="G2799" t="str">
            <v>213</v>
          </cell>
          <cell r="H2799" t="str">
            <v>2313</v>
          </cell>
          <cell r="I2799" t="str">
            <v>23</v>
          </cell>
          <cell r="J2799" t="str">
            <v xml:space="preserve"> </v>
          </cell>
          <cell r="K2799" t="str">
            <v>BATI</v>
          </cell>
          <cell r="L2799" t="str">
            <v>2017</v>
          </cell>
          <cell r="M2799">
            <v>0</v>
          </cell>
          <cell r="N2799">
            <v>0</v>
          </cell>
          <cell r="O2799">
            <v>4166.3999999999996</v>
          </cell>
          <cell r="P2799">
            <v>4166.3999999999996</v>
          </cell>
          <cell r="Q2799">
            <v>0</v>
          </cell>
          <cell r="R2799">
            <v>4166.3999999999996</v>
          </cell>
          <cell r="S2799">
            <v>0</v>
          </cell>
          <cell r="T2799" t="str">
            <v>2018- -16MA009-213-2313-23- -BATI</v>
          </cell>
        </row>
        <row r="2800">
          <cell r="A2800" t="str">
            <v>21</v>
          </cell>
          <cell r="B2800" t="str">
            <v>D</v>
          </cell>
          <cell r="C2800" t="str">
            <v>R</v>
          </cell>
          <cell r="D2800" t="str">
            <v>I</v>
          </cell>
          <cell r="E2800" t="str">
            <v xml:space="preserve"> </v>
          </cell>
          <cell r="F2800" t="str">
            <v>16MA009</v>
          </cell>
          <cell r="G2800" t="str">
            <v>422</v>
          </cell>
          <cell r="H2800" t="str">
            <v>2313</v>
          </cell>
          <cell r="I2800" t="str">
            <v>23</v>
          </cell>
          <cell r="J2800" t="str">
            <v xml:space="preserve"> </v>
          </cell>
          <cell r="K2800" t="str">
            <v>BATI</v>
          </cell>
          <cell r="L2800" t="str">
            <v>2017</v>
          </cell>
          <cell r="M2800">
            <v>0</v>
          </cell>
          <cell r="N2800">
            <v>0</v>
          </cell>
          <cell r="O2800">
            <v>3746.4</v>
          </cell>
          <cell r="P2800">
            <v>3746.4</v>
          </cell>
          <cell r="Q2800">
            <v>0</v>
          </cell>
          <cell r="R2800">
            <v>2774.14</v>
          </cell>
          <cell r="S2800">
            <v>0</v>
          </cell>
          <cell r="T2800" t="str">
            <v>2018- -16MA009-422-2313-23- -BATI</v>
          </cell>
        </row>
        <row r="2801">
          <cell r="A2801" t="str">
            <v>21</v>
          </cell>
          <cell r="B2801" t="str">
            <v>D</v>
          </cell>
          <cell r="C2801" t="str">
            <v>R</v>
          </cell>
          <cell r="D2801" t="str">
            <v>I</v>
          </cell>
          <cell r="E2801" t="str">
            <v xml:space="preserve"> </v>
          </cell>
          <cell r="F2801" t="str">
            <v>16MA012</v>
          </cell>
          <cell r="G2801" t="str">
            <v>026</v>
          </cell>
          <cell r="H2801" t="str">
            <v>2313</v>
          </cell>
          <cell r="I2801" t="str">
            <v>23</v>
          </cell>
          <cell r="J2801" t="str">
            <v xml:space="preserve"> </v>
          </cell>
          <cell r="K2801" t="str">
            <v>BATI</v>
          </cell>
          <cell r="L2801" t="str">
            <v>2016</v>
          </cell>
          <cell r="M2801">
            <v>10000</v>
          </cell>
          <cell r="N2801">
            <v>0</v>
          </cell>
          <cell r="O2801">
            <v>0</v>
          </cell>
          <cell r="P2801">
            <v>10000</v>
          </cell>
          <cell r="Q2801">
            <v>0</v>
          </cell>
          <cell r="R2801">
            <v>0</v>
          </cell>
          <cell r="S2801">
            <v>0</v>
          </cell>
          <cell r="T2801" t="str">
            <v>2018- -16MA012-026-2313-23- -BATI</v>
          </cell>
        </row>
        <row r="2802">
          <cell r="A2802" t="str">
            <v>21</v>
          </cell>
          <cell r="B2802" t="str">
            <v>D</v>
          </cell>
          <cell r="C2802" t="str">
            <v>R</v>
          </cell>
          <cell r="D2802" t="str">
            <v>I</v>
          </cell>
          <cell r="E2802" t="str">
            <v xml:space="preserve"> </v>
          </cell>
          <cell r="F2802" t="str">
            <v>16MA013</v>
          </cell>
          <cell r="G2802" t="str">
            <v>820</v>
          </cell>
          <cell r="H2802" t="str">
            <v>2313</v>
          </cell>
          <cell r="I2802" t="str">
            <v>23</v>
          </cell>
          <cell r="J2802" t="str">
            <v xml:space="preserve"> </v>
          </cell>
          <cell r="K2802" t="str">
            <v>BATI</v>
          </cell>
          <cell r="L2802" t="str">
            <v>2016</v>
          </cell>
          <cell r="M2802">
            <v>7000</v>
          </cell>
          <cell r="N2802">
            <v>0</v>
          </cell>
          <cell r="O2802">
            <v>0</v>
          </cell>
          <cell r="P2802">
            <v>7000</v>
          </cell>
          <cell r="Q2802">
            <v>0</v>
          </cell>
          <cell r="R2802">
            <v>1695.4</v>
          </cell>
          <cell r="S2802">
            <v>0</v>
          </cell>
          <cell r="T2802" t="str">
            <v>2018- -16MA013-820-2313-23- -BATI</v>
          </cell>
        </row>
        <row r="2803">
          <cell r="A2803" t="str">
            <v>21</v>
          </cell>
          <cell r="B2803" t="str">
            <v>D</v>
          </cell>
          <cell r="C2803" t="str">
            <v>R</v>
          </cell>
          <cell r="D2803" t="str">
            <v>I</v>
          </cell>
          <cell r="E2803" t="str">
            <v xml:space="preserve"> </v>
          </cell>
          <cell r="F2803" t="str">
            <v>16MA014</v>
          </cell>
          <cell r="G2803" t="str">
            <v>820</v>
          </cell>
          <cell r="H2803" t="str">
            <v>2313</v>
          </cell>
          <cell r="I2803" t="str">
            <v>23</v>
          </cell>
          <cell r="J2803" t="str">
            <v xml:space="preserve"> </v>
          </cell>
          <cell r="K2803" t="str">
            <v>BATI</v>
          </cell>
          <cell r="L2803" t="str">
            <v>2016</v>
          </cell>
          <cell r="M2803">
            <v>16000</v>
          </cell>
          <cell r="N2803">
            <v>0</v>
          </cell>
          <cell r="O2803">
            <v>0</v>
          </cell>
          <cell r="P2803">
            <v>16000</v>
          </cell>
          <cell r="Q2803">
            <v>0</v>
          </cell>
          <cell r="R2803">
            <v>0</v>
          </cell>
          <cell r="S2803">
            <v>0</v>
          </cell>
          <cell r="T2803" t="str">
            <v>2018- -16MA014-820-2313-23- -BATI</v>
          </cell>
        </row>
        <row r="2804">
          <cell r="A2804" t="str">
            <v>21</v>
          </cell>
          <cell r="B2804" t="str">
            <v>D</v>
          </cell>
          <cell r="C2804" t="str">
            <v>R</v>
          </cell>
          <cell r="D2804" t="str">
            <v>I</v>
          </cell>
          <cell r="E2804" t="str">
            <v xml:space="preserve"> </v>
          </cell>
          <cell r="F2804" t="str">
            <v>16MA014</v>
          </cell>
          <cell r="G2804" t="str">
            <v>820</v>
          </cell>
          <cell r="H2804" t="str">
            <v>2313</v>
          </cell>
          <cell r="I2804" t="str">
            <v>23</v>
          </cell>
          <cell r="J2804" t="str">
            <v xml:space="preserve"> </v>
          </cell>
          <cell r="K2804" t="str">
            <v>BATI</v>
          </cell>
          <cell r="L2804" t="str">
            <v>2017</v>
          </cell>
          <cell r="M2804">
            <v>0</v>
          </cell>
          <cell r="N2804">
            <v>21000</v>
          </cell>
          <cell r="O2804">
            <v>8141.02</v>
          </cell>
          <cell r="P2804">
            <v>29141.02</v>
          </cell>
          <cell r="Q2804">
            <v>0</v>
          </cell>
          <cell r="R2804">
            <v>8141.02</v>
          </cell>
          <cell r="S2804">
            <v>0</v>
          </cell>
          <cell r="T2804" t="str">
            <v>2018- -16MA014-820-2313-23- -BATI</v>
          </cell>
        </row>
        <row r="2805">
          <cell r="A2805" t="str">
            <v>21</v>
          </cell>
          <cell r="B2805" t="str">
            <v>D</v>
          </cell>
          <cell r="C2805" t="str">
            <v>R</v>
          </cell>
          <cell r="D2805" t="str">
            <v>I</v>
          </cell>
          <cell r="E2805" t="str">
            <v xml:space="preserve"> </v>
          </cell>
          <cell r="F2805" t="str">
            <v>16MA015</v>
          </cell>
          <cell r="G2805" t="str">
            <v>820</v>
          </cell>
          <cell r="H2805" t="str">
            <v>2313</v>
          </cell>
          <cell r="I2805" t="str">
            <v>23</v>
          </cell>
          <cell r="J2805" t="str">
            <v xml:space="preserve"> </v>
          </cell>
          <cell r="K2805" t="str">
            <v>BATI</v>
          </cell>
          <cell r="L2805" t="str">
            <v>2016</v>
          </cell>
          <cell r="M2805">
            <v>13000</v>
          </cell>
          <cell r="N2805">
            <v>0</v>
          </cell>
          <cell r="O2805">
            <v>0</v>
          </cell>
          <cell r="P2805">
            <v>13000</v>
          </cell>
          <cell r="Q2805">
            <v>0</v>
          </cell>
          <cell r="R2805">
            <v>22176.43</v>
          </cell>
          <cell r="S2805">
            <v>0</v>
          </cell>
          <cell r="T2805" t="str">
            <v>2018- -16MA015-820-2313-23- -BATI</v>
          </cell>
        </row>
        <row r="2806">
          <cell r="A2806" t="str">
            <v>21</v>
          </cell>
          <cell r="B2806" t="str">
            <v>D</v>
          </cell>
          <cell r="C2806" t="str">
            <v>R</v>
          </cell>
          <cell r="D2806" t="str">
            <v>I</v>
          </cell>
          <cell r="E2806" t="str">
            <v xml:space="preserve"> </v>
          </cell>
          <cell r="F2806" t="str">
            <v>16MA016</v>
          </cell>
          <cell r="G2806" t="str">
            <v>820</v>
          </cell>
          <cell r="H2806" t="str">
            <v>2313</v>
          </cell>
          <cell r="I2806" t="str">
            <v>23</v>
          </cell>
          <cell r="J2806" t="str">
            <v xml:space="preserve"> </v>
          </cell>
          <cell r="K2806" t="str">
            <v>BATI</v>
          </cell>
          <cell r="L2806" t="str">
            <v>2016</v>
          </cell>
          <cell r="M2806">
            <v>25000</v>
          </cell>
          <cell r="N2806">
            <v>0</v>
          </cell>
          <cell r="O2806">
            <v>0</v>
          </cell>
          <cell r="P2806">
            <v>25000</v>
          </cell>
          <cell r="Q2806">
            <v>0</v>
          </cell>
          <cell r="R2806">
            <v>31780.799999999999</v>
          </cell>
          <cell r="S2806">
            <v>0</v>
          </cell>
          <cell r="T2806" t="str">
            <v>2018- -16MA016-820-2313-23- -BATI</v>
          </cell>
        </row>
        <row r="2807">
          <cell r="A2807" t="str">
            <v>21</v>
          </cell>
          <cell r="B2807" t="str">
            <v>D</v>
          </cell>
          <cell r="C2807" t="str">
            <v>R</v>
          </cell>
          <cell r="D2807" t="str">
            <v>I</v>
          </cell>
          <cell r="E2807" t="str">
            <v xml:space="preserve"> </v>
          </cell>
          <cell r="F2807" t="str">
            <v>16MA017</v>
          </cell>
          <cell r="G2807" t="str">
            <v>020</v>
          </cell>
          <cell r="H2807" t="str">
            <v>2313</v>
          </cell>
          <cell r="I2807" t="str">
            <v>23</v>
          </cell>
          <cell r="J2807" t="str">
            <v xml:space="preserve"> </v>
          </cell>
          <cell r="K2807" t="str">
            <v>BATI</v>
          </cell>
          <cell r="L2807" t="str">
            <v>2016</v>
          </cell>
          <cell r="M2807">
            <v>100000</v>
          </cell>
          <cell r="N2807">
            <v>0</v>
          </cell>
          <cell r="O2807">
            <v>0</v>
          </cell>
          <cell r="P2807">
            <v>100000</v>
          </cell>
          <cell r="Q2807">
            <v>0</v>
          </cell>
          <cell r="R2807">
            <v>60752.54</v>
          </cell>
          <cell r="S2807">
            <v>0</v>
          </cell>
          <cell r="T2807" t="str">
            <v>2018- -16MA017-020-2313-23- -BATI</v>
          </cell>
        </row>
        <row r="2808">
          <cell r="A2808" t="str">
            <v>21</v>
          </cell>
          <cell r="B2808" t="str">
            <v>D</v>
          </cell>
          <cell r="C2808" t="str">
            <v>R</v>
          </cell>
          <cell r="D2808" t="str">
            <v>I</v>
          </cell>
          <cell r="E2808" t="str">
            <v xml:space="preserve"> </v>
          </cell>
          <cell r="F2808" t="str">
            <v>16MA017</v>
          </cell>
          <cell r="G2808" t="str">
            <v>020</v>
          </cell>
          <cell r="H2808" t="str">
            <v>2313</v>
          </cell>
          <cell r="I2808" t="str">
            <v>23</v>
          </cell>
          <cell r="J2808" t="str">
            <v xml:space="preserve"> </v>
          </cell>
          <cell r="K2808" t="str">
            <v>BATI</v>
          </cell>
          <cell r="L2808" t="str">
            <v>2017</v>
          </cell>
          <cell r="M2808">
            <v>0</v>
          </cell>
          <cell r="N2808">
            <v>0</v>
          </cell>
          <cell r="O2808">
            <v>27073.66</v>
          </cell>
          <cell r="P2808">
            <v>27073.66</v>
          </cell>
          <cell r="Q2808">
            <v>0</v>
          </cell>
          <cell r="R2808">
            <v>26158.11</v>
          </cell>
          <cell r="S2808">
            <v>0</v>
          </cell>
          <cell r="T2808" t="str">
            <v>2018- -16MA017-020-2313-23- -BATI</v>
          </cell>
        </row>
        <row r="2809">
          <cell r="A2809" t="str">
            <v>21</v>
          </cell>
          <cell r="B2809" t="str">
            <v>D</v>
          </cell>
          <cell r="C2809" t="str">
            <v>R</v>
          </cell>
          <cell r="D2809" t="str">
            <v>I</v>
          </cell>
          <cell r="E2809" t="str">
            <v xml:space="preserve"> </v>
          </cell>
          <cell r="F2809" t="str">
            <v>16MA018</v>
          </cell>
          <cell r="G2809" t="str">
            <v>020</v>
          </cell>
          <cell r="H2809" t="str">
            <v>2313</v>
          </cell>
          <cell r="I2809" t="str">
            <v>23</v>
          </cell>
          <cell r="J2809" t="str">
            <v xml:space="preserve"> </v>
          </cell>
          <cell r="K2809" t="str">
            <v>BATI</v>
          </cell>
          <cell r="L2809" t="str">
            <v>2016</v>
          </cell>
          <cell r="M2809">
            <v>9000</v>
          </cell>
          <cell r="N2809">
            <v>0</v>
          </cell>
          <cell r="O2809">
            <v>0</v>
          </cell>
          <cell r="P2809">
            <v>9000</v>
          </cell>
          <cell r="Q2809">
            <v>0</v>
          </cell>
          <cell r="R2809">
            <v>0</v>
          </cell>
          <cell r="S2809">
            <v>0</v>
          </cell>
          <cell r="T2809" t="str">
            <v>2018- -16MA018-020-2313-23- -BATI</v>
          </cell>
        </row>
        <row r="2810">
          <cell r="A2810" t="str">
            <v>21</v>
          </cell>
          <cell r="B2810" t="str">
            <v>D</v>
          </cell>
          <cell r="C2810" t="str">
            <v>R</v>
          </cell>
          <cell r="D2810" t="str">
            <v>I</v>
          </cell>
          <cell r="E2810" t="str">
            <v xml:space="preserve"> </v>
          </cell>
          <cell r="F2810" t="str">
            <v>16MA018</v>
          </cell>
          <cell r="G2810" t="str">
            <v>020</v>
          </cell>
          <cell r="H2810" t="str">
            <v>2313</v>
          </cell>
          <cell r="I2810" t="str">
            <v>23</v>
          </cell>
          <cell r="J2810" t="str">
            <v xml:space="preserve"> </v>
          </cell>
          <cell r="K2810" t="str">
            <v>BATI</v>
          </cell>
          <cell r="L2810" t="str">
            <v>2017</v>
          </cell>
          <cell r="M2810">
            <v>0</v>
          </cell>
          <cell r="N2810">
            <v>0</v>
          </cell>
          <cell r="O2810">
            <v>12459.26</v>
          </cell>
          <cell r="P2810">
            <v>12459.26</v>
          </cell>
          <cell r="Q2810">
            <v>0</v>
          </cell>
          <cell r="R2810">
            <v>12106.86</v>
          </cell>
          <cell r="S2810">
            <v>0</v>
          </cell>
          <cell r="T2810" t="str">
            <v>2018- -16MA018-020-2313-23- -BATI</v>
          </cell>
        </row>
        <row r="2811">
          <cell r="A2811" t="str">
            <v>21</v>
          </cell>
          <cell r="B2811" t="str">
            <v>D</v>
          </cell>
          <cell r="C2811" t="str">
            <v>R</v>
          </cell>
          <cell r="D2811" t="str">
            <v>I</v>
          </cell>
          <cell r="E2811" t="str">
            <v xml:space="preserve"> </v>
          </cell>
          <cell r="F2811" t="str">
            <v>16MA019</v>
          </cell>
          <cell r="G2811" t="str">
            <v>821</v>
          </cell>
          <cell r="H2811" t="str">
            <v>2315</v>
          </cell>
          <cell r="I2811" t="str">
            <v>23</v>
          </cell>
          <cell r="J2811" t="str">
            <v xml:space="preserve"> </v>
          </cell>
          <cell r="K2811" t="str">
            <v>EXTE</v>
          </cell>
          <cell r="L2811" t="str">
            <v>2016</v>
          </cell>
          <cell r="M2811">
            <v>40000</v>
          </cell>
          <cell r="N2811">
            <v>0</v>
          </cell>
          <cell r="O2811">
            <v>0</v>
          </cell>
          <cell r="P2811">
            <v>40000</v>
          </cell>
          <cell r="Q2811">
            <v>0</v>
          </cell>
          <cell r="R2811">
            <v>10696.34</v>
          </cell>
          <cell r="S2811">
            <v>0</v>
          </cell>
          <cell r="T2811" t="str">
            <v>2018- -16MA019-821-2315-23- -EXTE</v>
          </cell>
        </row>
        <row r="2812">
          <cell r="A2812" t="str">
            <v>21</v>
          </cell>
          <cell r="B2812" t="str">
            <v>D</v>
          </cell>
          <cell r="C2812" t="str">
            <v>R</v>
          </cell>
          <cell r="D2812" t="str">
            <v>I</v>
          </cell>
          <cell r="E2812" t="str">
            <v xml:space="preserve"> </v>
          </cell>
          <cell r="F2812" t="str">
            <v>16MA019</v>
          </cell>
          <cell r="G2812" t="str">
            <v>821</v>
          </cell>
          <cell r="H2812" t="str">
            <v>2315</v>
          </cell>
          <cell r="I2812" t="str">
            <v>23</v>
          </cell>
          <cell r="J2812" t="str">
            <v xml:space="preserve"> </v>
          </cell>
          <cell r="K2812" t="str">
            <v>EXTE</v>
          </cell>
          <cell r="L2812" t="str">
            <v>2017</v>
          </cell>
          <cell r="M2812">
            <v>0</v>
          </cell>
          <cell r="N2812">
            <v>0</v>
          </cell>
          <cell r="O2812">
            <v>29294.400000000001</v>
          </cell>
          <cell r="P2812">
            <v>29294.400000000001</v>
          </cell>
          <cell r="Q2812">
            <v>0</v>
          </cell>
          <cell r="R2812">
            <v>29294.400000000001</v>
          </cell>
          <cell r="S2812">
            <v>0</v>
          </cell>
          <cell r="T2812" t="str">
            <v>2018- -16MA019-821-2315-23- -EXTE</v>
          </cell>
        </row>
        <row r="2813">
          <cell r="A2813" t="str">
            <v>21</v>
          </cell>
          <cell r="B2813" t="str">
            <v>D</v>
          </cell>
          <cell r="C2813" t="str">
            <v>R</v>
          </cell>
          <cell r="D2813" t="str">
            <v>I</v>
          </cell>
          <cell r="E2813" t="str">
            <v xml:space="preserve"> </v>
          </cell>
          <cell r="F2813" t="str">
            <v>16MA020</v>
          </cell>
          <cell r="G2813" t="str">
            <v>821</v>
          </cell>
          <cell r="H2813" t="str">
            <v>2315</v>
          </cell>
          <cell r="I2813" t="str">
            <v>23</v>
          </cell>
          <cell r="J2813" t="str">
            <v xml:space="preserve"> </v>
          </cell>
          <cell r="K2813" t="str">
            <v>EXTE</v>
          </cell>
          <cell r="L2813" t="str">
            <v>2016</v>
          </cell>
          <cell r="M2813">
            <v>30000</v>
          </cell>
          <cell r="N2813">
            <v>0</v>
          </cell>
          <cell r="O2813">
            <v>0</v>
          </cell>
          <cell r="P2813">
            <v>30000</v>
          </cell>
          <cell r="Q2813">
            <v>0</v>
          </cell>
          <cell r="R2813">
            <v>0</v>
          </cell>
          <cell r="S2813">
            <v>0</v>
          </cell>
          <cell r="T2813" t="str">
            <v>2018- -16MA020-821-2315-23- -EXTE</v>
          </cell>
        </row>
        <row r="2814">
          <cell r="A2814" t="str">
            <v>21</v>
          </cell>
          <cell r="B2814" t="str">
            <v>D</v>
          </cell>
          <cell r="C2814" t="str">
            <v>R</v>
          </cell>
          <cell r="D2814" t="str">
            <v>I</v>
          </cell>
          <cell r="E2814" t="str">
            <v xml:space="preserve"> </v>
          </cell>
          <cell r="F2814" t="str">
            <v>16MA021</v>
          </cell>
          <cell r="G2814" t="str">
            <v>821</v>
          </cell>
          <cell r="H2814" t="str">
            <v>2315</v>
          </cell>
          <cell r="I2814" t="str">
            <v>23</v>
          </cell>
          <cell r="J2814" t="str">
            <v xml:space="preserve"> </v>
          </cell>
          <cell r="K2814" t="str">
            <v>EXTE</v>
          </cell>
          <cell r="L2814" t="str">
            <v>2016</v>
          </cell>
          <cell r="M2814">
            <v>15000</v>
          </cell>
          <cell r="N2814">
            <v>0</v>
          </cell>
          <cell r="O2814">
            <v>0</v>
          </cell>
          <cell r="P2814">
            <v>15000</v>
          </cell>
          <cell r="Q2814">
            <v>0</v>
          </cell>
          <cell r="R2814">
            <v>4199.6400000000003</v>
          </cell>
          <cell r="S2814">
            <v>0</v>
          </cell>
          <cell r="T2814" t="str">
            <v>2018- -16MA021-821-2315-23- -EXTE</v>
          </cell>
        </row>
        <row r="2815">
          <cell r="A2815" t="str">
            <v>21</v>
          </cell>
          <cell r="B2815" t="str">
            <v>D</v>
          </cell>
          <cell r="C2815" t="str">
            <v>R</v>
          </cell>
          <cell r="D2815" t="str">
            <v>I</v>
          </cell>
          <cell r="E2815" t="str">
            <v xml:space="preserve"> </v>
          </cell>
          <cell r="F2815" t="str">
            <v>16MA021</v>
          </cell>
          <cell r="G2815" t="str">
            <v>821</v>
          </cell>
          <cell r="H2815" t="str">
            <v>2315</v>
          </cell>
          <cell r="I2815" t="str">
            <v>23</v>
          </cell>
          <cell r="J2815" t="str">
            <v xml:space="preserve"> </v>
          </cell>
          <cell r="K2815" t="str">
            <v>EXTE</v>
          </cell>
          <cell r="L2815" t="str">
            <v>2017</v>
          </cell>
          <cell r="M2815">
            <v>0</v>
          </cell>
          <cell r="N2815">
            <v>0</v>
          </cell>
          <cell r="O2815">
            <v>2762.33</v>
          </cell>
          <cell r="P2815">
            <v>2762.33</v>
          </cell>
          <cell r="Q2815">
            <v>0</v>
          </cell>
          <cell r="R2815">
            <v>2762.33</v>
          </cell>
          <cell r="S2815">
            <v>0</v>
          </cell>
          <cell r="T2815" t="str">
            <v>2018- -16MA021-821-2315-23- -EXTE</v>
          </cell>
        </row>
        <row r="2816">
          <cell r="A2816" t="str">
            <v>21</v>
          </cell>
          <cell r="B2816" t="str">
            <v>D</v>
          </cell>
          <cell r="C2816" t="str">
            <v>R</v>
          </cell>
          <cell r="D2816" t="str">
            <v>I</v>
          </cell>
          <cell r="E2816" t="str">
            <v xml:space="preserve"> </v>
          </cell>
          <cell r="F2816" t="str">
            <v>16MA022</v>
          </cell>
          <cell r="G2816" t="str">
            <v>821</v>
          </cell>
          <cell r="H2816" t="str">
            <v>2315</v>
          </cell>
          <cell r="I2816" t="str">
            <v>23</v>
          </cell>
          <cell r="J2816" t="str">
            <v xml:space="preserve"> </v>
          </cell>
          <cell r="K2816" t="str">
            <v>EXTE</v>
          </cell>
          <cell r="L2816" t="str">
            <v>2016</v>
          </cell>
          <cell r="M2816">
            <v>12000</v>
          </cell>
          <cell r="N2816">
            <v>0</v>
          </cell>
          <cell r="O2816">
            <v>0</v>
          </cell>
          <cell r="P2816">
            <v>12000</v>
          </cell>
          <cell r="Q2816">
            <v>0</v>
          </cell>
          <cell r="R2816">
            <v>10802.79</v>
          </cell>
          <cell r="S2816">
            <v>0</v>
          </cell>
          <cell r="T2816" t="str">
            <v>2018- -16MA022-821-2315-23- -EXTE</v>
          </cell>
        </row>
        <row r="2817">
          <cell r="A2817" t="str">
            <v>21</v>
          </cell>
          <cell r="B2817" t="str">
            <v>D</v>
          </cell>
          <cell r="C2817" t="str">
            <v>R</v>
          </cell>
          <cell r="D2817" t="str">
            <v>I</v>
          </cell>
          <cell r="E2817" t="str">
            <v xml:space="preserve"> </v>
          </cell>
          <cell r="F2817" t="str">
            <v>16MA022</v>
          </cell>
          <cell r="G2817" t="str">
            <v>821</v>
          </cell>
          <cell r="H2817" t="str">
            <v>2315</v>
          </cell>
          <cell r="I2817" t="str">
            <v>23</v>
          </cell>
          <cell r="J2817" t="str">
            <v xml:space="preserve"> </v>
          </cell>
          <cell r="K2817" t="str">
            <v>EXTE</v>
          </cell>
          <cell r="L2817" t="str">
            <v>2017</v>
          </cell>
          <cell r="M2817">
            <v>0</v>
          </cell>
          <cell r="N2817">
            <v>0</v>
          </cell>
          <cell r="O2817">
            <v>4094.04</v>
          </cell>
          <cell r="P2817">
            <v>4094.04</v>
          </cell>
          <cell r="Q2817">
            <v>0</v>
          </cell>
          <cell r="R2817">
            <v>3887.88</v>
          </cell>
          <cell r="S2817">
            <v>0</v>
          </cell>
          <cell r="T2817" t="str">
            <v>2018- -16MA022-821-2315-23- -EXTE</v>
          </cell>
        </row>
        <row r="2818">
          <cell r="A2818" t="str">
            <v>21</v>
          </cell>
          <cell r="B2818" t="str">
            <v>D</v>
          </cell>
          <cell r="C2818" t="str">
            <v>R</v>
          </cell>
          <cell r="D2818" t="str">
            <v>I</v>
          </cell>
          <cell r="E2818" t="str">
            <v xml:space="preserve"> </v>
          </cell>
          <cell r="F2818" t="str">
            <v>16MA023</v>
          </cell>
          <cell r="G2818" t="str">
            <v>821</v>
          </cell>
          <cell r="H2818" t="str">
            <v>2315</v>
          </cell>
          <cell r="I2818" t="str">
            <v>23</v>
          </cell>
          <cell r="J2818" t="str">
            <v xml:space="preserve"> </v>
          </cell>
          <cell r="K2818" t="str">
            <v>EXTE</v>
          </cell>
          <cell r="L2818" t="str">
            <v>2016</v>
          </cell>
          <cell r="M2818">
            <v>15000</v>
          </cell>
          <cell r="N2818">
            <v>0</v>
          </cell>
          <cell r="O2818">
            <v>0</v>
          </cell>
          <cell r="P2818">
            <v>15000</v>
          </cell>
          <cell r="Q2818">
            <v>0</v>
          </cell>
          <cell r="R2818">
            <v>0</v>
          </cell>
          <cell r="S2818">
            <v>0</v>
          </cell>
          <cell r="T2818" t="str">
            <v>2018- -16MA023-821-2315-23- -EXTE</v>
          </cell>
        </row>
        <row r="2819">
          <cell r="A2819" t="str">
            <v>21</v>
          </cell>
          <cell r="B2819" t="str">
            <v>D</v>
          </cell>
          <cell r="C2819" t="str">
            <v>R</v>
          </cell>
          <cell r="D2819" t="str">
            <v>I</v>
          </cell>
          <cell r="E2819" t="str">
            <v xml:space="preserve"> </v>
          </cell>
          <cell r="F2819" t="str">
            <v>16MA023</v>
          </cell>
          <cell r="G2819" t="str">
            <v>821</v>
          </cell>
          <cell r="H2819" t="str">
            <v>2315</v>
          </cell>
          <cell r="I2819" t="str">
            <v>23</v>
          </cell>
          <cell r="J2819" t="str">
            <v xml:space="preserve"> </v>
          </cell>
          <cell r="K2819" t="str">
            <v>EXTE</v>
          </cell>
          <cell r="L2819" t="str">
            <v>2017</v>
          </cell>
          <cell r="M2819">
            <v>0</v>
          </cell>
          <cell r="N2819">
            <v>0</v>
          </cell>
          <cell r="O2819">
            <v>15000</v>
          </cell>
          <cell r="P2819">
            <v>15000</v>
          </cell>
          <cell r="Q2819">
            <v>0</v>
          </cell>
          <cell r="R2819">
            <v>15000</v>
          </cell>
          <cell r="S2819">
            <v>0</v>
          </cell>
          <cell r="T2819" t="str">
            <v>2018- -16MA023-821-2315-23- -EXTE</v>
          </cell>
        </row>
        <row r="2820">
          <cell r="A2820" t="str">
            <v>21</v>
          </cell>
          <cell r="B2820" t="str">
            <v>D</v>
          </cell>
          <cell r="C2820" t="str">
            <v>R</v>
          </cell>
          <cell r="D2820" t="str">
            <v>I</v>
          </cell>
          <cell r="E2820" t="str">
            <v xml:space="preserve"> </v>
          </cell>
          <cell r="F2820" t="str">
            <v>16MH001</v>
          </cell>
          <cell r="G2820" t="str">
            <v>324</v>
          </cell>
          <cell r="H2820" t="str">
            <v>2313</v>
          </cell>
          <cell r="I2820" t="str">
            <v>23</v>
          </cell>
          <cell r="J2820" t="str">
            <v xml:space="preserve"> </v>
          </cell>
          <cell r="K2820" t="str">
            <v>BATI</v>
          </cell>
          <cell r="L2820" t="str">
            <v>2016</v>
          </cell>
          <cell r="M2820">
            <v>50000</v>
          </cell>
          <cell r="N2820">
            <v>0</v>
          </cell>
          <cell r="O2820">
            <v>0</v>
          </cell>
          <cell r="P2820">
            <v>50000</v>
          </cell>
          <cell r="Q2820">
            <v>0</v>
          </cell>
          <cell r="R2820">
            <v>0</v>
          </cell>
          <cell r="S2820">
            <v>0</v>
          </cell>
          <cell r="T2820" t="str">
            <v>2018- -16MH001-324-2313-23- -BATI</v>
          </cell>
        </row>
        <row r="2821">
          <cell r="A2821" t="str">
            <v>21</v>
          </cell>
          <cell r="B2821" t="str">
            <v>D</v>
          </cell>
          <cell r="C2821" t="str">
            <v>R</v>
          </cell>
          <cell r="D2821" t="str">
            <v>I</v>
          </cell>
          <cell r="E2821" t="str">
            <v xml:space="preserve"> </v>
          </cell>
          <cell r="F2821" t="str">
            <v>16MH002</v>
          </cell>
          <cell r="G2821" t="str">
            <v>324</v>
          </cell>
          <cell r="H2821" t="str">
            <v>2313</v>
          </cell>
          <cell r="I2821" t="str">
            <v>23</v>
          </cell>
          <cell r="J2821" t="str">
            <v xml:space="preserve"> </v>
          </cell>
          <cell r="K2821" t="str">
            <v>BATI</v>
          </cell>
          <cell r="L2821" t="str">
            <v>2016</v>
          </cell>
          <cell r="M2821">
            <v>15000</v>
          </cell>
          <cell r="N2821">
            <v>0</v>
          </cell>
          <cell r="O2821">
            <v>0</v>
          </cell>
          <cell r="P2821">
            <v>15000</v>
          </cell>
          <cell r="Q2821">
            <v>0</v>
          </cell>
          <cell r="R2821">
            <v>11345.96</v>
          </cell>
          <cell r="S2821">
            <v>0</v>
          </cell>
          <cell r="T2821" t="str">
            <v>2018- -16MH002-324-2313-23- -BATI</v>
          </cell>
        </row>
        <row r="2822">
          <cell r="A2822" t="str">
            <v>21</v>
          </cell>
          <cell r="B2822" t="str">
            <v>D</v>
          </cell>
          <cell r="C2822" t="str">
            <v>R</v>
          </cell>
          <cell r="D2822" t="str">
            <v>I</v>
          </cell>
          <cell r="E2822" t="str">
            <v xml:space="preserve"> </v>
          </cell>
          <cell r="F2822" t="str">
            <v>16MH002</v>
          </cell>
          <cell r="G2822" t="str">
            <v>324</v>
          </cell>
          <cell r="H2822" t="str">
            <v>2313</v>
          </cell>
          <cell r="I2822" t="str">
            <v>23</v>
          </cell>
          <cell r="J2822" t="str">
            <v xml:space="preserve"> </v>
          </cell>
          <cell r="K2822" t="str">
            <v>BATI</v>
          </cell>
          <cell r="L2822" t="str">
            <v>2017</v>
          </cell>
          <cell r="M2822">
            <v>0</v>
          </cell>
          <cell r="N2822">
            <v>0</v>
          </cell>
          <cell r="O2822">
            <v>2623.47</v>
          </cell>
          <cell r="P2822">
            <v>2623.47</v>
          </cell>
          <cell r="Q2822">
            <v>0</v>
          </cell>
          <cell r="R2822">
            <v>0</v>
          </cell>
          <cell r="S2822">
            <v>0</v>
          </cell>
          <cell r="T2822" t="str">
            <v>2018- -16MH002-324-2313-23- -BATI</v>
          </cell>
        </row>
        <row r="2823">
          <cell r="A2823" t="str">
            <v>21</v>
          </cell>
          <cell r="B2823" t="str">
            <v>D</v>
          </cell>
          <cell r="C2823" t="str">
            <v>R</v>
          </cell>
          <cell r="D2823" t="str">
            <v>I</v>
          </cell>
          <cell r="E2823" t="str">
            <v xml:space="preserve"> </v>
          </cell>
          <cell r="F2823" t="str">
            <v>16MH002</v>
          </cell>
          <cell r="G2823" t="str">
            <v>324</v>
          </cell>
          <cell r="H2823" t="str">
            <v>2313</v>
          </cell>
          <cell r="I2823" t="str">
            <v>23</v>
          </cell>
          <cell r="J2823" t="str">
            <v xml:space="preserve"> </v>
          </cell>
          <cell r="K2823" t="str">
            <v>BATI</v>
          </cell>
          <cell r="L2823" t="str">
            <v>2018</v>
          </cell>
          <cell r="M2823">
            <v>0</v>
          </cell>
          <cell r="N2823">
            <v>0</v>
          </cell>
          <cell r="O2823">
            <v>2623.47</v>
          </cell>
          <cell r="P2823">
            <v>2623.47</v>
          </cell>
          <cell r="Q2823">
            <v>0</v>
          </cell>
          <cell r="R2823">
            <v>0</v>
          </cell>
          <cell r="S2823">
            <v>2623.47</v>
          </cell>
          <cell r="T2823" t="str">
            <v>2018- -16MH002-324-2313-23- -BATI</v>
          </cell>
        </row>
        <row r="2824">
          <cell r="A2824" t="str">
            <v>21</v>
          </cell>
          <cell r="B2824" t="str">
            <v>D</v>
          </cell>
          <cell r="C2824" t="str">
            <v>R</v>
          </cell>
          <cell r="D2824" t="str">
            <v>I</v>
          </cell>
          <cell r="E2824" t="str">
            <v xml:space="preserve"> </v>
          </cell>
          <cell r="F2824" t="str">
            <v>16MH003</v>
          </cell>
          <cell r="G2824" t="str">
            <v>324</v>
          </cell>
          <cell r="H2824" t="str">
            <v>2313</v>
          </cell>
          <cell r="I2824" t="str">
            <v>23</v>
          </cell>
          <cell r="J2824" t="str">
            <v xml:space="preserve"> </v>
          </cell>
          <cell r="K2824" t="str">
            <v>BATI</v>
          </cell>
          <cell r="L2824" t="str">
            <v>2016</v>
          </cell>
          <cell r="M2824">
            <v>25000</v>
          </cell>
          <cell r="N2824">
            <v>0</v>
          </cell>
          <cell r="O2824">
            <v>0</v>
          </cell>
          <cell r="P2824">
            <v>25000</v>
          </cell>
          <cell r="Q2824">
            <v>0</v>
          </cell>
          <cell r="R2824">
            <v>3024</v>
          </cell>
          <cell r="S2824">
            <v>0</v>
          </cell>
          <cell r="T2824" t="str">
            <v>2018- -16MH003-324-2313-23- -BATI</v>
          </cell>
        </row>
        <row r="2825">
          <cell r="A2825" t="str">
            <v>21</v>
          </cell>
          <cell r="B2825" t="str">
            <v>D</v>
          </cell>
          <cell r="C2825" t="str">
            <v>R</v>
          </cell>
          <cell r="D2825" t="str">
            <v>I</v>
          </cell>
          <cell r="E2825" t="str">
            <v xml:space="preserve"> </v>
          </cell>
          <cell r="F2825" t="str">
            <v>16MH003</v>
          </cell>
          <cell r="G2825" t="str">
            <v>324</v>
          </cell>
          <cell r="H2825" t="str">
            <v>2313</v>
          </cell>
          <cell r="I2825" t="str">
            <v>23</v>
          </cell>
          <cell r="J2825" t="str">
            <v xml:space="preserve"> </v>
          </cell>
          <cell r="K2825" t="str">
            <v>BATI</v>
          </cell>
          <cell r="L2825" t="str">
            <v>2017</v>
          </cell>
          <cell r="M2825">
            <v>0</v>
          </cell>
          <cell r="N2825">
            <v>0</v>
          </cell>
          <cell r="O2825">
            <v>12000</v>
          </cell>
          <cell r="P2825">
            <v>12000</v>
          </cell>
          <cell r="Q2825">
            <v>0</v>
          </cell>
          <cell r="R2825">
            <v>0</v>
          </cell>
          <cell r="S2825">
            <v>0</v>
          </cell>
          <cell r="T2825" t="str">
            <v>2018- -16MH003-324-2313-23- -BATI</v>
          </cell>
        </row>
        <row r="2826">
          <cell r="A2826" t="str">
            <v>21</v>
          </cell>
          <cell r="B2826" t="str">
            <v>D</v>
          </cell>
          <cell r="C2826" t="str">
            <v>R</v>
          </cell>
          <cell r="D2826" t="str">
            <v>I</v>
          </cell>
          <cell r="E2826" t="str">
            <v xml:space="preserve"> </v>
          </cell>
          <cell r="F2826" t="str">
            <v>16MH003</v>
          </cell>
          <cell r="G2826" t="str">
            <v>324</v>
          </cell>
          <cell r="H2826" t="str">
            <v>2313</v>
          </cell>
          <cell r="I2826" t="str">
            <v>23</v>
          </cell>
          <cell r="J2826" t="str">
            <v xml:space="preserve"> </v>
          </cell>
          <cell r="K2826" t="str">
            <v>BATI</v>
          </cell>
          <cell r="L2826" t="str">
            <v>2018</v>
          </cell>
          <cell r="M2826">
            <v>0</v>
          </cell>
          <cell r="N2826">
            <v>0</v>
          </cell>
          <cell r="O2826">
            <v>12000</v>
          </cell>
          <cell r="P2826">
            <v>12000</v>
          </cell>
          <cell r="Q2826">
            <v>0</v>
          </cell>
          <cell r="R2826">
            <v>0</v>
          </cell>
          <cell r="S2826">
            <v>12000</v>
          </cell>
          <cell r="T2826" t="str">
            <v>2018- -16MH003-324-2313-23- -BATI</v>
          </cell>
        </row>
        <row r="2827">
          <cell r="A2827" t="str">
            <v>21</v>
          </cell>
          <cell r="B2827" t="str">
            <v>D</v>
          </cell>
          <cell r="C2827" t="str">
            <v>R</v>
          </cell>
          <cell r="D2827" t="str">
            <v>I</v>
          </cell>
          <cell r="E2827" t="str">
            <v xml:space="preserve"> </v>
          </cell>
          <cell r="F2827" t="str">
            <v>16MH004</v>
          </cell>
          <cell r="G2827" t="str">
            <v>324</v>
          </cell>
          <cell r="H2827" t="str">
            <v>2313</v>
          </cell>
          <cell r="I2827" t="str">
            <v>23</v>
          </cell>
          <cell r="J2827" t="str">
            <v xml:space="preserve"> </v>
          </cell>
          <cell r="K2827" t="str">
            <v>BATI</v>
          </cell>
          <cell r="L2827" t="str">
            <v>2016</v>
          </cell>
          <cell r="M2827">
            <v>40000</v>
          </cell>
          <cell r="N2827">
            <v>0</v>
          </cell>
          <cell r="O2827">
            <v>0</v>
          </cell>
          <cell r="P2827">
            <v>40000</v>
          </cell>
          <cell r="Q2827">
            <v>0</v>
          </cell>
          <cell r="R2827">
            <v>8010.93</v>
          </cell>
          <cell r="S2827">
            <v>0</v>
          </cell>
          <cell r="T2827" t="str">
            <v>2018- -16MH004-324-2313-23- -BATI</v>
          </cell>
        </row>
        <row r="2828">
          <cell r="A2828" t="str">
            <v>21</v>
          </cell>
          <cell r="B2828" t="str">
            <v>D</v>
          </cell>
          <cell r="C2828" t="str">
            <v>R</v>
          </cell>
          <cell r="D2828" t="str">
            <v>I</v>
          </cell>
          <cell r="E2828" t="str">
            <v xml:space="preserve"> </v>
          </cell>
          <cell r="F2828" t="str">
            <v>16MH004</v>
          </cell>
          <cell r="G2828" t="str">
            <v>324</v>
          </cell>
          <cell r="H2828" t="str">
            <v>2313</v>
          </cell>
          <cell r="I2828" t="str">
            <v>23</v>
          </cell>
          <cell r="J2828" t="str">
            <v xml:space="preserve"> </v>
          </cell>
          <cell r="K2828" t="str">
            <v>BATI</v>
          </cell>
          <cell r="L2828" t="str">
            <v>2017</v>
          </cell>
          <cell r="M2828">
            <v>0</v>
          </cell>
          <cell r="N2828">
            <v>0</v>
          </cell>
          <cell r="O2828">
            <v>12801.98</v>
          </cell>
          <cell r="P2828">
            <v>12801.98</v>
          </cell>
          <cell r="Q2828">
            <v>0</v>
          </cell>
          <cell r="R2828">
            <v>6543.74</v>
          </cell>
          <cell r="S2828">
            <v>0</v>
          </cell>
          <cell r="T2828" t="str">
            <v>2018- -16MH004-324-2313-23- -BATI</v>
          </cell>
        </row>
        <row r="2829">
          <cell r="A2829" t="str">
            <v>21</v>
          </cell>
          <cell r="B2829" t="str">
            <v>D</v>
          </cell>
          <cell r="C2829" t="str">
            <v>R</v>
          </cell>
          <cell r="D2829" t="str">
            <v>I</v>
          </cell>
          <cell r="E2829" t="str">
            <v xml:space="preserve"> </v>
          </cell>
          <cell r="F2829" t="str">
            <v>16MH004</v>
          </cell>
          <cell r="G2829" t="str">
            <v>324</v>
          </cell>
          <cell r="H2829" t="str">
            <v>2313</v>
          </cell>
          <cell r="I2829" t="str">
            <v>23</v>
          </cell>
          <cell r="J2829" t="str">
            <v xml:space="preserve"> </v>
          </cell>
          <cell r="K2829" t="str">
            <v>BATI</v>
          </cell>
          <cell r="L2829" t="str">
            <v>2018</v>
          </cell>
          <cell r="M2829">
            <v>0</v>
          </cell>
          <cell r="N2829">
            <v>0</v>
          </cell>
          <cell r="O2829">
            <v>3859.33</v>
          </cell>
          <cell r="P2829">
            <v>3859.33</v>
          </cell>
          <cell r="Q2829">
            <v>0</v>
          </cell>
          <cell r="R2829">
            <v>3859.33</v>
          </cell>
          <cell r="S2829">
            <v>0</v>
          </cell>
          <cell r="T2829" t="str">
            <v>2018- -16MH004-324-2313-23- -BATI</v>
          </cell>
        </row>
        <row r="2830">
          <cell r="A2830" t="str">
            <v>21</v>
          </cell>
          <cell r="B2830" t="str">
            <v>D</v>
          </cell>
          <cell r="C2830" t="str">
            <v>R</v>
          </cell>
          <cell r="D2830" t="str">
            <v>I</v>
          </cell>
          <cell r="E2830" t="str">
            <v xml:space="preserve"> </v>
          </cell>
          <cell r="F2830" t="str">
            <v>16MH005</v>
          </cell>
          <cell r="G2830" t="str">
            <v>324</v>
          </cell>
          <cell r="H2830" t="str">
            <v>2313</v>
          </cell>
          <cell r="I2830" t="str">
            <v>23</v>
          </cell>
          <cell r="J2830" t="str">
            <v xml:space="preserve"> </v>
          </cell>
          <cell r="K2830" t="str">
            <v>BATI</v>
          </cell>
          <cell r="L2830" t="str">
            <v>2016</v>
          </cell>
          <cell r="M2830">
            <v>46000</v>
          </cell>
          <cell r="N2830">
            <v>0</v>
          </cell>
          <cell r="O2830">
            <v>0</v>
          </cell>
          <cell r="P2830">
            <v>46000</v>
          </cell>
          <cell r="Q2830">
            <v>0</v>
          </cell>
          <cell r="R2830">
            <v>0</v>
          </cell>
          <cell r="S2830">
            <v>0</v>
          </cell>
          <cell r="T2830" t="str">
            <v>2018- -16MH005-324-2313-23- -BATI</v>
          </cell>
        </row>
        <row r="2831">
          <cell r="A2831" t="str">
            <v>21</v>
          </cell>
          <cell r="B2831" t="str">
            <v>D</v>
          </cell>
          <cell r="C2831" t="str">
            <v>R</v>
          </cell>
          <cell r="D2831" t="str">
            <v>I</v>
          </cell>
          <cell r="E2831" t="str">
            <v xml:space="preserve"> </v>
          </cell>
          <cell r="F2831" t="str">
            <v>16MH006</v>
          </cell>
          <cell r="G2831" t="str">
            <v>324</v>
          </cell>
          <cell r="H2831" t="str">
            <v>2313</v>
          </cell>
          <cell r="I2831" t="str">
            <v>23</v>
          </cell>
          <cell r="J2831" t="str">
            <v xml:space="preserve"> </v>
          </cell>
          <cell r="K2831" t="str">
            <v>BATI</v>
          </cell>
          <cell r="L2831" t="str">
            <v>2016</v>
          </cell>
          <cell r="M2831">
            <v>20000</v>
          </cell>
          <cell r="N2831">
            <v>0</v>
          </cell>
          <cell r="O2831">
            <v>0</v>
          </cell>
          <cell r="P2831">
            <v>20000</v>
          </cell>
          <cell r="Q2831">
            <v>0</v>
          </cell>
          <cell r="R2831">
            <v>0</v>
          </cell>
          <cell r="S2831">
            <v>0</v>
          </cell>
          <cell r="T2831" t="str">
            <v>2018- -16MH006-324-2313-23- -BATI</v>
          </cell>
        </row>
        <row r="2832">
          <cell r="A2832" t="str">
            <v>21</v>
          </cell>
          <cell r="B2832" t="str">
            <v>D</v>
          </cell>
          <cell r="C2832" t="str">
            <v>R</v>
          </cell>
          <cell r="D2832" t="str">
            <v>I</v>
          </cell>
          <cell r="E2832" t="str">
            <v xml:space="preserve"> </v>
          </cell>
          <cell r="F2832" t="str">
            <v>16MH007</v>
          </cell>
          <cell r="G2832" t="str">
            <v>324</v>
          </cell>
          <cell r="H2832" t="str">
            <v>2312</v>
          </cell>
          <cell r="I2832" t="str">
            <v>23</v>
          </cell>
          <cell r="J2832" t="str">
            <v xml:space="preserve"> </v>
          </cell>
          <cell r="K2832" t="str">
            <v>BATI</v>
          </cell>
          <cell r="L2832" t="str">
            <v>2016</v>
          </cell>
          <cell r="M2832">
            <v>0</v>
          </cell>
          <cell r="N2832">
            <v>0</v>
          </cell>
          <cell r="O2832">
            <v>0</v>
          </cell>
          <cell r="P2832">
            <v>0</v>
          </cell>
          <cell r="Q2832">
            <v>0</v>
          </cell>
          <cell r="R2832">
            <v>4776</v>
          </cell>
          <cell r="S2832">
            <v>0</v>
          </cell>
          <cell r="T2832" t="str">
            <v>2018- -16MH007-324-2312-23- -BATI</v>
          </cell>
        </row>
        <row r="2833">
          <cell r="A2833" t="str">
            <v>21</v>
          </cell>
          <cell r="B2833" t="str">
            <v>D</v>
          </cell>
          <cell r="C2833" t="str">
            <v>R</v>
          </cell>
          <cell r="D2833" t="str">
            <v>I</v>
          </cell>
          <cell r="E2833" t="str">
            <v xml:space="preserve"> </v>
          </cell>
          <cell r="F2833" t="str">
            <v>16SC001</v>
          </cell>
          <cell r="G2833" t="str">
            <v>211</v>
          </cell>
          <cell r="H2833" t="str">
            <v>2313</v>
          </cell>
          <cell r="I2833" t="str">
            <v>23</v>
          </cell>
          <cell r="J2833" t="str">
            <v xml:space="preserve"> </v>
          </cell>
          <cell r="K2833" t="str">
            <v>BATI</v>
          </cell>
          <cell r="L2833" t="str">
            <v>2016</v>
          </cell>
          <cell r="M2833">
            <v>8000</v>
          </cell>
          <cell r="N2833">
            <v>0</v>
          </cell>
          <cell r="O2833">
            <v>0</v>
          </cell>
          <cell r="P2833">
            <v>8000</v>
          </cell>
          <cell r="Q2833">
            <v>0</v>
          </cell>
          <cell r="R2833">
            <v>0</v>
          </cell>
          <cell r="S2833">
            <v>0</v>
          </cell>
          <cell r="T2833" t="str">
            <v>2018- -16SC001-211-2313-23- -BATI</v>
          </cell>
        </row>
        <row r="2834">
          <cell r="A2834" t="str">
            <v>21</v>
          </cell>
          <cell r="B2834" t="str">
            <v>D</v>
          </cell>
          <cell r="C2834" t="str">
            <v>R</v>
          </cell>
          <cell r="D2834" t="str">
            <v>I</v>
          </cell>
          <cell r="E2834" t="str">
            <v xml:space="preserve"> </v>
          </cell>
          <cell r="F2834" t="str">
            <v>16SC001</v>
          </cell>
          <cell r="G2834" t="str">
            <v>213</v>
          </cell>
          <cell r="H2834" t="str">
            <v>2313</v>
          </cell>
          <cell r="I2834" t="str">
            <v>23</v>
          </cell>
          <cell r="J2834" t="str">
            <v xml:space="preserve"> </v>
          </cell>
          <cell r="K2834" t="str">
            <v>BATI</v>
          </cell>
          <cell r="L2834" t="str">
            <v>2016</v>
          </cell>
          <cell r="M2834">
            <v>0</v>
          </cell>
          <cell r="N2834">
            <v>0</v>
          </cell>
          <cell r="O2834">
            <v>0</v>
          </cell>
          <cell r="P2834">
            <v>0</v>
          </cell>
          <cell r="Q2834">
            <v>0</v>
          </cell>
          <cell r="R2834">
            <v>4684.4399999999996</v>
          </cell>
          <cell r="S2834">
            <v>0</v>
          </cell>
          <cell r="T2834" t="str">
            <v>2018- -16SC001-213-2313-23- -BATI</v>
          </cell>
        </row>
        <row r="2835">
          <cell r="A2835" t="str">
            <v>21</v>
          </cell>
          <cell r="B2835" t="str">
            <v>D</v>
          </cell>
          <cell r="C2835" t="str">
            <v>R</v>
          </cell>
          <cell r="D2835" t="str">
            <v>I</v>
          </cell>
          <cell r="E2835" t="str">
            <v xml:space="preserve"> </v>
          </cell>
          <cell r="F2835" t="str">
            <v>16SC002</v>
          </cell>
          <cell r="G2835" t="str">
            <v>212</v>
          </cell>
          <cell r="H2835" t="str">
            <v>2313</v>
          </cell>
          <cell r="I2835" t="str">
            <v>23</v>
          </cell>
          <cell r="J2835" t="str">
            <v xml:space="preserve"> </v>
          </cell>
          <cell r="K2835" t="str">
            <v>BATI</v>
          </cell>
          <cell r="L2835" t="str">
            <v>2016</v>
          </cell>
          <cell r="M2835">
            <v>150000</v>
          </cell>
          <cell r="N2835">
            <v>0</v>
          </cell>
          <cell r="O2835">
            <v>0</v>
          </cell>
          <cell r="P2835">
            <v>150000</v>
          </cell>
          <cell r="Q2835">
            <v>0</v>
          </cell>
          <cell r="R2835">
            <v>357204.61</v>
          </cell>
          <cell r="S2835">
            <v>0</v>
          </cell>
          <cell r="T2835" t="str">
            <v>2018- -16SC002-212-2313-23- -BATI</v>
          </cell>
        </row>
        <row r="2836">
          <cell r="A2836" t="str">
            <v>21</v>
          </cell>
          <cell r="B2836" t="str">
            <v>D</v>
          </cell>
          <cell r="C2836" t="str">
            <v>R</v>
          </cell>
          <cell r="D2836" t="str">
            <v>I</v>
          </cell>
          <cell r="E2836" t="str">
            <v xml:space="preserve"> </v>
          </cell>
          <cell r="F2836" t="str">
            <v>16SC002</v>
          </cell>
          <cell r="G2836" t="str">
            <v>212</v>
          </cell>
          <cell r="H2836" t="str">
            <v>2313</v>
          </cell>
          <cell r="I2836" t="str">
            <v>23</v>
          </cell>
          <cell r="J2836" t="str">
            <v xml:space="preserve"> </v>
          </cell>
          <cell r="K2836" t="str">
            <v>BATI</v>
          </cell>
          <cell r="L2836" t="str">
            <v>2017</v>
          </cell>
          <cell r="M2836">
            <v>0</v>
          </cell>
          <cell r="N2836">
            <v>0</v>
          </cell>
          <cell r="O2836">
            <v>3526.68</v>
          </cell>
          <cell r="P2836">
            <v>3526.68</v>
          </cell>
          <cell r="Q2836">
            <v>0</v>
          </cell>
          <cell r="R2836">
            <v>5578.69</v>
          </cell>
          <cell r="S2836">
            <v>0</v>
          </cell>
          <cell r="T2836" t="str">
            <v>2018- -16SC002-212-2313-23- -BATI</v>
          </cell>
        </row>
        <row r="2837">
          <cell r="A2837" t="str">
            <v>21</v>
          </cell>
          <cell r="B2837" t="str">
            <v>D</v>
          </cell>
          <cell r="C2837" t="str">
            <v>R</v>
          </cell>
          <cell r="D2837" t="str">
            <v>I</v>
          </cell>
          <cell r="E2837" t="str">
            <v xml:space="preserve"> </v>
          </cell>
          <cell r="F2837" t="str">
            <v>16SC003</v>
          </cell>
          <cell r="G2837" t="str">
            <v>211</v>
          </cell>
          <cell r="H2837" t="str">
            <v>2313</v>
          </cell>
          <cell r="I2837" t="str">
            <v>23</v>
          </cell>
          <cell r="J2837" t="str">
            <v xml:space="preserve"> </v>
          </cell>
          <cell r="K2837" t="str">
            <v>BATI</v>
          </cell>
          <cell r="L2837" t="str">
            <v>2016</v>
          </cell>
          <cell r="M2837">
            <v>40000</v>
          </cell>
          <cell r="N2837">
            <v>0</v>
          </cell>
          <cell r="O2837">
            <v>0</v>
          </cell>
          <cell r="P2837">
            <v>40000</v>
          </cell>
          <cell r="Q2837">
            <v>0</v>
          </cell>
          <cell r="R2837">
            <v>0</v>
          </cell>
          <cell r="S2837">
            <v>0</v>
          </cell>
          <cell r="T2837" t="str">
            <v>2018- -16SC003-211-2313-23- -BATI</v>
          </cell>
        </row>
        <row r="2838">
          <cell r="A2838" t="str">
            <v>21</v>
          </cell>
          <cell r="B2838" t="str">
            <v>D</v>
          </cell>
          <cell r="C2838" t="str">
            <v>R</v>
          </cell>
          <cell r="D2838" t="str">
            <v>I</v>
          </cell>
          <cell r="E2838" t="str">
            <v xml:space="preserve"> </v>
          </cell>
          <cell r="F2838" t="str">
            <v>16SC004</v>
          </cell>
          <cell r="G2838" t="str">
            <v>211</v>
          </cell>
          <cell r="H2838" t="str">
            <v>2313</v>
          </cell>
          <cell r="I2838" t="str">
            <v>23</v>
          </cell>
          <cell r="J2838" t="str">
            <v xml:space="preserve"> </v>
          </cell>
          <cell r="K2838" t="str">
            <v>BATI</v>
          </cell>
          <cell r="L2838" t="str">
            <v>2016</v>
          </cell>
          <cell r="M2838">
            <v>90000</v>
          </cell>
          <cell r="N2838">
            <v>0</v>
          </cell>
          <cell r="O2838">
            <v>0</v>
          </cell>
          <cell r="P2838">
            <v>90000</v>
          </cell>
          <cell r="Q2838">
            <v>0</v>
          </cell>
          <cell r="R2838">
            <v>0</v>
          </cell>
          <cell r="S2838">
            <v>0</v>
          </cell>
          <cell r="T2838" t="str">
            <v>2018- -16SC004-211-2313-23- -BATI</v>
          </cell>
        </row>
        <row r="2839">
          <cell r="A2839" t="str">
            <v>21</v>
          </cell>
          <cell r="B2839" t="str">
            <v>D</v>
          </cell>
          <cell r="C2839" t="str">
            <v>R</v>
          </cell>
          <cell r="D2839" t="str">
            <v>I</v>
          </cell>
          <cell r="E2839" t="str">
            <v xml:space="preserve"> </v>
          </cell>
          <cell r="F2839" t="str">
            <v>16SC005</v>
          </cell>
          <cell r="G2839" t="str">
            <v>213</v>
          </cell>
          <cell r="H2839" t="str">
            <v>2313</v>
          </cell>
          <cell r="I2839" t="str">
            <v>23</v>
          </cell>
          <cell r="J2839" t="str">
            <v xml:space="preserve"> </v>
          </cell>
          <cell r="K2839" t="str">
            <v>BATI</v>
          </cell>
          <cell r="L2839" t="str">
            <v>2016</v>
          </cell>
          <cell r="M2839">
            <v>25000</v>
          </cell>
          <cell r="N2839">
            <v>0</v>
          </cell>
          <cell r="O2839">
            <v>0</v>
          </cell>
          <cell r="P2839">
            <v>25000</v>
          </cell>
          <cell r="Q2839">
            <v>0</v>
          </cell>
          <cell r="R2839">
            <v>664.42</v>
          </cell>
          <cell r="S2839">
            <v>0</v>
          </cell>
          <cell r="T2839" t="str">
            <v>2018- -16SC005-213-2313-23- -BATI</v>
          </cell>
        </row>
        <row r="2840">
          <cell r="A2840" t="str">
            <v>21</v>
          </cell>
          <cell r="B2840" t="str">
            <v>D</v>
          </cell>
          <cell r="C2840" t="str">
            <v>R</v>
          </cell>
          <cell r="D2840" t="str">
            <v>I</v>
          </cell>
          <cell r="E2840" t="str">
            <v xml:space="preserve"> </v>
          </cell>
          <cell r="F2840" t="str">
            <v>16SC005</v>
          </cell>
          <cell r="G2840" t="str">
            <v>213</v>
          </cell>
          <cell r="H2840" t="str">
            <v>2313</v>
          </cell>
          <cell r="I2840" t="str">
            <v>23</v>
          </cell>
          <cell r="J2840" t="str">
            <v xml:space="preserve"> </v>
          </cell>
          <cell r="K2840" t="str">
            <v>BATI</v>
          </cell>
          <cell r="L2840" t="str">
            <v>2017</v>
          </cell>
          <cell r="M2840">
            <v>0</v>
          </cell>
          <cell r="N2840">
            <v>0</v>
          </cell>
          <cell r="O2840">
            <v>14832.52</v>
          </cell>
          <cell r="P2840">
            <v>14832.52</v>
          </cell>
          <cell r="Q2840">
            <v>0</v>
          </cell>
          <cell r="R2840">
            <v>13646.24</v>
          </cell>
          <cell r="S2840">
            <v>0</v>
          </cell>
          <cell r="T2840" t="str">
            <v>2018- -16SC005-213-2313-23- -BATI</v>
          </cell>
        </row>
        <row r="2841">
          <cell r="A2841" t="str">
            <v>21</v>
          </cell>
          <cell r="B2841" t="str">
            <v>D</v>
          </cell>
          <cell r="C2841" t="str">
            <v>R</v>
          </cell>
          <cell r="D2841" t="str">
            <v>I</v>
          </cell>
          <cell r="E2841" t="str">
            <v xml:space="preserve"> </v>
          </cell>
          <cell r="F2841" t="str">
            <v>16SC006</v>
          </cell>
          <cell r="G2841" t="str">
            <v>213</v>
          </cell>
          <cell r="H2841" t="str">
            <v>2313</v>
          </cell>
          <cell r="I2841" t="str">
            <v>23</v>
          </cell>
          <cell r="J2841" t="str">
            <v xml:space="preserve"> </v>
          </cell>
          <cell r="K2841" t="str">
            <v>BATI</v>
          </cell>
          <cell r="L2841" t="str">
            <v>2016</v>
          </cell>
          <cell r="M2841">
            <v>25000</v>
          </cell>
          <cell r="N2841">
            <v>0</v>
          </cell>
          <cell r="O2841">
            <v>0</v>
          </cell>
          <cell r="P2841">
            <v>25000</v>
          </cell>
          <cell r="Q2841">
            <v>0</v>
          </cell>
          <cell r="R2841">
            <v>0</v>
          </cell>
          <cell r="S2841">
            <v>0</v>
          </cell>
          <cell r="T2841" t="str">
            <v>2018- -16SC006-213-2313-23- -BATI</v>
          </cell>
        </row>
        <row r="2842">
          <cell r="A2842" t="str">
            <v>21</v>
          </cell>
          <cell r="B2842" t="str">
            <v>D</v>
          </cell>
          <cell r="C2842" t="str">
            <v>R</v>
          </cell>
          <cell r="D2842" t="str">
            <v>I</v>
          </cell>
          <cell r="E2842" t="str">
            <v xml:space="preserve"> </v>
          </cell>
          <cell r="F2842" t="str">
            <v>16SC006</v>
          </cell>
          <cell r="G2842" t="str">
            <v>213</v>
          </cell>
          <cell r="H2842" t="str">
            <v>2313</v>
          </cell>
          <cell r="I2842" t="str">
            <v>23</v>
          </cell>
          <cell r="J2842" t="str">
            <v xml:space="preserve"> </v>
          </cell>
          <cell r="K2842" t="str">
            <v>BATI</v>
          </cell>
          <cell r="L2842" t="str">
            <v>2017</v>
          </cell>
          <cell r="M2842">
            <v>0</v>
          </cell>
          <cell r="N2842">
            <v>0</v>
          </cell>
          <cell r="O2842">
            <v>2000</v>
          </cell>
          <cell r="P2842">
            <v>2000</v>
          </cell>
          <cell r="Q2842">
            <v>0</v>
          </cell>
          <cell r="R2842">
            <v>1737.43</v>
          </cell>
          <cell r="S2842">
            <v>0</v>
          </cell>
          <cell r="T2842" t="str">
            <v>2018- -16SC006-213-2313-23- -BATI</v>
          </cell>
        </row>
        <row r="2843">
          <cell r="A2843" t="str">
            <v>21</v>
          </cell>
          <cell r="B2843" t="str">
            <v>D</v>
          </cell>
          <cell r="C2843" t="str">
            <v>R</v>
          </cell>
          <cell r="D2843" t="str">
            <v>I</v>
          </cell>
          <cell r="E2843" t="str">
            <v xml:space="preserve"> </v>
          </cell>
          <cell r="F2843" t="str">
            <v>16SC007</v>
          </cell>
          <cell r="G2843" t="str">
            <v>213</v>
          </cell>
          <cell r="H2843" t="str">
            <v>2313</v>
          </cell>
          <cell r="I2843" t="str">
            <v>23</v>
          </cell>
          <cell r="J2843" t="str">
            <v xml:space="preserve"> </v>
          </cell>
          <cell r="K2843" t="str">
            <v>BATI</v>
          </cell>
          <cell r="L2843" t="str">
            <v>2016</v>
          </cell>
          <cell r="M2843">
            <v>5000</v>
          </cell>
          <cell r="N2843">
            <v>0</v>
          </cell>
          <cell r="O2843">
            <v>0</v>
          </cell>
          <cell r="P2843">
            <v>5000</v>
          </cell>
          <cell r="Q2843">
            <v>0</v>
          </cell>
          <cell r="R2843">
            <v>291.88</v>
          </cell>
          <cell r="S2843">
            <v>0</v>
          </cell>
          <cell r="T2843" t="str">
            <v>2018- -16SC007-213-2313-23- -BATI</v>
          </cell>
        </row>
        <row r="2844">
          <cell r="A2844" t="str">
            <v>21</v>
          </cell>
          <cell r="B2844" t="str">
            <v>D</v>
          </cell>
          <cell r="C2844" t="str">
            <v>R</v>
          </cell>
          <cell r="D2844" t="str">
            <v>I</v>
          </cell>
          <cell r="E2844" t="str">
            <v xml:space="preserve"> </v>
          </cell>
          <cell r="F2844" t="str">
            <v>16SC008</v>
          </cell>
          <cell r="G2844" t="str">
            <v>213</v>
          </cell>
          <cell r="H2844" t="str">
            <v>2313</v>
          </cell>
          <cell r="I2844" t="str">
            <v>23</v>
          </cell>
          <cell r="J2844" t="str">
            <v xml:space="preserve"> </v>
          </cell>
          <cell r="K2844" t="str">
            <v>BATI</v>
          </cell>
          <cell r="L2844" t="str">
            <v>2016</v>
          </cell>
          <cell r="M2844">
            <v>35000</v>
          </cell>
          <cell r="N2844">
            <v>0</v>
          </cell>
          <cell r="O2844">
            <v>0</v>
          </cell>
          <cell r="P2844">
            <v>35000</v>
          </cell>
          <cell r="Q2844">
            <v>0</v>
          </cell>
          <cell r="R2844">
            <v>456.9</v>
          </cell>
          <cell r="S2844">
            <v>0</v>
          </cell>
          <cell r="T2844" t="str">
            <v>2018- -16SC008-213-2313-23- -BATI</v>
          </cell>
        </row>
        <row r="2845">
          <cell r="A2845" t="str">
            <v>21</v>
          </cell>
          <cell r="B2845" t="str">
            <v>D</v>
          </cell>
          <cell r="C2845" t="str">
            <v>R</v>
          </cell>
          <cell r="D2845" t="str">
            <v>I</v>
          </cell>
          <cell r="E2845" t="str">
            <v xml:space="preserve"> </v>
          </cell>
          <cell r="F2845" t="str">
            <v>16SC008</v>
          </cell>
          <cell r="G2845" t="str">
            <v>213</v>
          </cell>
          <cell r="H2845" t="str">
            <v>2313</v>
          </cell>
          <cell r="I2845" t="str">
            <v>23</v>
          </cell>
          <cell r="J2845" t="str">
            <v xml:space="preserve"> </v>
          </cell>
          <cell r="K2845" t="str">
            <v>BATI</v>
          </cell>
          <cell r="L2845" t="str">
            <v>2017</v>
          </cell>
          <cell r="M2845">
            <v>0</v>
          </cell>
          <cell r="N2845">
            <v>0</v>
          </cell>
          <cell r="O2845">
            <v>30724.94</v>
          </cell>
          <cell r="P2845">
            <v>30724.94</v>
          </cell>
          <cell r="Q2845">
            <v>0</v>
          </cell>
          <cell r="R2845">
            <v>33661.050000000003</v>
          </cell>
          <cell r="S2845">
            <v>0</v>
          </cell>
          <cell r="T2845" t="str">
            <v>2018- -16SC008-213-2313-23- -BATI</v>
          </cell>
        </row>
        <row r="2846">
          <cell r="A2846" t="str">
            <v>21</v>
          </cell>
          <cell r="B2846" t="str">
            <v>D</v>
          </cell>
          <cell r="C2846" t="str">
            <v>R</v>
          </cell>
          <cell r="D2846" t="str">
            <v>I</v>
          </cell>
          <cell r="E2846" t="str">
            <v xml:space="preserve"> </v>
          </cell>
          <cell r="F2846" t="str">
            <v>16SC009</v>
          </cell>
          <cell r="G2846" t="str">
            <v>213</v>
          </cell>
          <cell r="H2846" t="str">
            <v>2313</v>
          </cell>
          <cell r="I2846" t="str">
            <v>23</v>
          </cell>
          <cell r="J2846" t="str">
            <v xml:space="preserve"> </v>
          </cell>
          <cell r="K2846" t="str">
            <v>BATI</v>
          </cell>
          <cell r="L2846" t="str">
            <v>2016</v>
          </cell>
          <cell r="M2846">
            <v>30000</v>
          </cell>
          <cell r="N2846">
            <v>0</v>
          </cell>
          <cell r="O2846">
            <v>0</v>
          </cell>
          <cell r="P2846">
            <v>30000</v>
          </cell>
          <cell r="Q2846">
            <v>0</v>
          </cell>
          <cell r="R2846">
            <v>5425.67</v>
          </cell>
          <cell r="S2846">
            <v>0</v>
          </cell>
          <cell r="T2846" t="str">
            <v>2018- -16SC009-213-2313-23- -BATI</v>
          </cell>
        </row>
        <row r="2847">
          <cell r="A2847" t="str">
            <v>21</v>
          </cell>
          <cell r="B2847" t="str">
            <v>D</v>
          </cell>
          <cell r="C2847" t="str">
            <v>R</v>
          </cell>
          <cell r="D2847" t="str">
            <v>I</v>
          </cell>
          <cell r="E2847" t="str">
            <v xml:space="preserve"> </v>
          </cell>
          <cell r="F2847" t="str">
            <v>16SC009</v>
          </cell>
          <cell r="G2847" t="str">
            <v>213</v>
          </cell>
          <cell r="H2847" t="str">
            <v>2313</v>
          </cell>
          <cell r="I2847" t="str">
            <v>23</v>
          </cell>
          <cell r="J2847" t="str">
            <v xml:space="preserve"> </v>
          </cell>
          <cell r="K2847" t="str">
            <v>BATI</v>
          </cell>
          <cell r="L2847" t="str">
            <v>2017</v>
          </cell>
          <cell r="M2847">
            <v>0</v>
          </cell>
          <cell r="N2847">
            <v>0</v>
          </cell>
          <cell r="O2847">
            <v>11106.8</v>
          </cell>
          <cell r="P2847">
            <v>11106.8</v>
          </cell>
          <cell r="Q2847">
            <v>0</v>
          </cell>
          <cell r="R2847">
            <v>9423.74</v>
          </cell>
          <cell r="S2847">
            <v>0</v>
          </cell>
          <cell r="T2847" t="str">
            <v>2018- -16SC009-213-2313-23- -BATI</v>
          </cell>
        </row>
        <row r="2848">
          <cell r="A2848" t="str">
            <v>21</v>
          </cell>
          <cell r="B2848" t="str">
            <v>D</v>
          </cell>
          <cell r="C2848" t="str">
            <v>R</v>
          </cell>
          <cell r="D2848" t="str">
            <v>I</v>
          </cell>
          <cell r="E2848" t="str">
            <v xml:space="preserve"> </v>
          </cell>
          <cell r="F2848" t="str">
            <v>16SC010</v>
          </cell>
          <cell r="G2848" t="str">
            <v>213</v>
          </cell>
          <cell r="H2848" t="str">
            <v>2313</v>
          </cell>
          <cell r="I2848" t="str">
            <v>23</v>
          </cell>
          <cell r="J2848" t="str">
            <v xml:space="preserve"> </v>
          </cell>
          <cell r="K2848" t="str">
            <v>BATI</v>
          </cell>
          <cell r="L2848" t="str">
            <v>2016</v>
          </cell>
          <cell r="M2848">
            <v>13000</v>
          </cell>
          <cell r="N2848">
            <v>0</v>
          </cell>
          <cell r="O2848">
            <v>0</v>
          </cell>
          <cell r="P2848">
            <v>13000</v>
          </cell>
          <cell r="Q2848">
            <v>0</v>
          </cell>
          <cell r="R2848">
            <v>3964.86</v>
          </cell>
          <cell r="S2848">
            <v>0</v>
          </cell>
          <cell r="T2848" t="str">
            <v>2018- -16SC010-213-2313-23- -BATI</v>
          </cell>
        </row>
        <row r="2849">
          <cell r="A2849" t="str">
            <v>21</v>
          </cell>
          <cell r="B2849" t="str">
            <v>D</v>
          </cell>
          <cell r="C2849" t="str">
            <v>R</v>
          </cell>
          <cell r="D2849" t="str">
            <v>I</v>
          </cell>
          <cell r="E2849" t="str">
            <v xml:space="preserve"> </v>
          </cell>
          <cell r="F2849" t="str">
            <v>16SC010</v>
          </cell>
          <cell r="G2849" t="str">
            <v>213</v>
          </cell>
          <cell r="H2849" t="str">
            <v>2313</v>
          </cell>
          <cell r="I2849" t="str">
            <v>23</v>
          </cell>
          <cell r="J2849" t="str">
            <v xml:space="preserve"> </v>
          </cell>
          <cell r="K2849" t="str">
            <v>BATI</v>
          </cell>
          <cell r="L2849" t="str">
            <v>2017</v>
          </cell>
          <cell r="M2849">
            <v>0</v>
          </cell>
          <cell r="N2849">
            <v>0</v>
          </cell>
          <cell r="O2849">
            <v>6132.8</v>
          </cell>
          <cell r="P2849">
            <v>6132.8</v>
          </cell>
          <cell r="Q2849">
            <v>0</v>
          </cell>
          <cell r="R2849">
            <v>1302.23</v>
          </cell>
          <cell r="S2849">
            <v>0</v>
          </cell>
          <cell r="T2849" t="str">
            <v>2018- -16SC010-213-2313-23- -BATI</v>
          </cell>
        </row>
        <row r="2850">
          <cell r="A2850" t="str">
            <v>21</v>
          </cell>
          <cell r="B2850" t="str">
            <v>D</v>
          </cell>
          <cell r="C2850" t="str">
            <v>R</v>
          </cell>
          <cell r="D2850" t="str">
            <v>I</v>
          </cell>
          <cell r="E2850" t="str">
            <v xml:space="preserve"> </v>
          </cell>
          <cell r="F2850" t="str">
            <v>16SC010</v>
          </cell>
          <cell r="G2850" t="str">
            <v>213</v>
          </cell>
          <cell r="H2850" t="str">
            <v>2313</v>
          </cell>
          <cell r="I2850" t="str">
            <v>23</v>
          </cell>
          <cell r="J2850" t="str">
            <v xml:space="preserve"> </v>
          </cell>
          <cell r="K2850" t="str">
            <v>BATI</v>
          </cell>
          <cell r="L2850" t="str">
            <v>2018</v>
          </cell>
          <cell r="M2850">
            <v>0</v>
          </cell>
          <cell r="N2850">
            <v>0</v>
          </cell>
          <cell r="O2850">
            <v>4728.8</v>
          </cell>
          <cell r="P2850">
            <v>4728.8</v>
          </cell>
          <cell r="Q2850">
            <v>0</v>
          </cell>
          <cell r="R2850">
            <v>0</v>
          </cell>
          <cell r="S2850">
            <v>4728.8</v>
          </cell>
          <cell r="T2850" t="str">
            <v>2018- -16SC010-213-2313-23- -BATI</v>
          </cell>
        </row>
        <row r="2851">
          <cell r="A2851" t="str">
            <v>21</v>
          </cell>
          <cell r="B2851" t="str">
            <v>D</v>
          </cell>
          <cell r="C2851" t="str">
            <v>R</v>
          </cell>
          <cell r="D2851" t="str">
            <v>I</v>
          </cell>
          <cell r="E2851" t="str">
            <v xml:space="preserve"> </v>
          </cell>
          <cell r="F2851" t="str">
            <v>16SC011</v>
          </cell>
          <cell r="G2851" t="str">
            <v>211</v>
          </cell>
          <cell r="H2851" t="str">
            <v>2313</v>
          </cell>
          <cell r="I2851" t="str">
            <v>23</v>
          </cell>
          <cell r="J2851" t="str">
            <v xml:space="preserve"> </v>
          </cell>
          <cell r="K2851" t="str">
            <v>BATI</v>
          </cell>
          <cell r="L2851" t="str">
            <v>2016</v>
          </cell>
          <cell r="M2851">
            <v>65000</v>
          </cell>
          <cell r="N2851">
            <v>0</v>
          </cell>
          <cell r="O2851">
            <v>0</v>
          </cell>
          <cell r="P2851">
            <v>65000</v>
          </cell>
          <cell r="Q2851">
            <v>0</v>
          </cell>
          <cell r="R2851">
            <v>34829.57</v>
          </cell>
          <cell r="S2851">
            <v>0</v>
          </cell>
          <cell r="T2851" t="str">
            <v>2018- -16SC011-211-2313-23- -BATI</v>
          </cell>
        </row>
        <row r="2852">
          <cell r="A2852" t="str">
            <v>21</v>
          </cell>
          <cell r="B2852" t="str">
            <v>D</v>
          </cell>
          <cell r="C2852" t="str">
            <v>R</v>
          </cell>
          <cell r="D2852" t="str">
            <v>I</v>
          </cell>
          <cell r="E2852" t="str">
            <v xml:space="preserve"> </v>
          </cell>
          <cell r="F2852" t="str">
            <v>16SC011</v>
          </cell>
          <cell r="G2852" t="str">
            <v>211</v>
          </cell>
          <cell r="H2852" t="str">
            <v>2313</v>
          </cell>
          <cell r="I2852" t="str">
            <v>23</v>
          </cell>
          <cell r="J2852" t="str">
            <v xml:space="preserve"> </v>
          </cell>
          <cell r="K2852" t="str">
            <v>BATI</v>
          </cell>
          <cell r="L2852" t="str">
            <v>2017</v>
          </cell>
          <cell r="M2852">
            <v>0</v>
          </cell>
          <cell r="N2852">
            <v>0</v>
          </cell>
          <cell r="O2852">
            <v>4326</v>
          </cell>
          <cell r="P2852">
            <v>4326</v>
          </cell>
          <cell r="Q2852">
            <v>0</v>
          </cell>
          <cell r="R2852">
            <v>4251.41</v>
          </cell>
          <cell r="S2852">
            <v>0</v>
          </cell>
          <cell r="T2852" t="str">
            <v>2018- -16SC011-211-2313-23- -BATI</v>
          </cell>
        </row>
        <row r="2853">
          <cell r="A2853" t="str">
            <v>21</v>
          </cell>
          <cell r="B2853" t="str">
            <v>D</v>
          </cell>
          <cell r="C2853" t="str">
            <v>R</v>
          </cell>
          <cell r="D2853" t="str">
            <v>I</v>
          </cell>
          <cell r="E2853" t="str">
            <v xml:space="preserve"> </v>
          </cell>
          <cell r="F2853" t="str">
            <v>16SC012</v>
          </cell>
          <cell r="G2853" t="str">
            <v>211</v>
          </cell>
          <cell r="H2853" t="str">
            <v>2313</v>
          </cell>
          <cell r="I2853" t="str">
            <v>23</v>
          </cell>
          <cell r="J2853" t="str">
            <v xml:space="preserve"> </v>
          </cell>
          <cell r="K2853" t="str">
            <v>BATI</v>
          </cell>
          <cell r="L2853" t="str">
            <v>2016</v>
          </cell>
          <cell r="M2853">
            <v>15000</v>
          </cell>
          <cell r="N2853">
            <v>0</v>
          </cell>
          <cell r="O2853">
            <v>0</v>
          </cell>
          <cell r="P2853">
            <v>15000</v>
          </cell>
          <cell r="Q2853">
            <v>0</v>
          </cell>
          <cell r="R2853">
            <v>13936.91</v>
          </cell>
          <cell r="S2853">
            <v>0</v>
          </cell>
          <cell r="T2853" t="str">
            <v>2018- -16SC012-211-2313-23- -BATI</v>
          </cell>
        </row>
        <row r="2854">
          <cell r="A2854" t="str">
            <v>21</v>
          </cell>
          <cell r="B2854" t="str">
            <v>D</v>
          </cell>
          <cell r="C2854" t="str">
            <v>R</v>
          </cell>
          <cell r="D2854" t="str">
            <v>I</v>
          </cell>
          <cell r="E2854" t="str">
            <v xml:space="preserve"> </v>
          </cell>
          <cell r="F2854" t="str">
            <v>16SC013</v>
          </cell>
          <cell r="G2854" t="str">
            <v>422</v>
          </cell>
          <cell r="H2854" t="str">
            <v>2313</v>
          </cell>
          <cell r="I2854" t="str">
            <v>23</v>
          </cell>
          <cell r="J2854" t="str">
            <v xml:space="preserve"> </v>
          </cell>
          <cell r="K2854" t="str">
            <v>BATI</v>
          </cell>
          <cell r="L2854" t="str">
            <v>2016</v>
          </cell>
          <cell r="M2854">
            <v>80000</v>
          </cell>
          <cell r="N2854">
            <v>0</v>
          </cell>
          <cell r="O2854">
            <v>0</v>
          </cell>
          <cell r="P2854">
            <v>80000</v>
          </cell>
          <cell r="Q2854">
            <v>0</v>
          </cell>
          <cell r="R2854">
            <v>0</v>
          </cell>
          <cell r="S2854">
            <v>0</v>
          </cell>
          <cell r="T2854" t="str">
            <v>2018- -16SC013-422-2313-23- -BATI</v>
          </cell>
        </row>
        <row r="2855">
          <cell r="A2855" t="str">
            <v>21</v>
          </cell>
          <cell r="B2855" t="str">
            <v>D</v>
          </cell>
          <cell r="C2855" t="str">
            <v>R</v>
          </cell>
          <cell r="D2855" t="str">
            <v>I</v>
          </cell>
          <cell r="E2855" t="str">
            <v xml:space="preserve"> </v>
          </cell>
          <cell r="F2855" t="str">
            <v>16SC013</v>
          </cell>
          <cell r="G2855" t="str">
            <v>422</v>
          </cell>
          <cell r="H2855" t="str">
            <v>2313</v>
          </cell>
          <cell r="I2855" t="str">
            <v>23</v>
          </cell>
          <cell r="J2855" t="str">
            <v xml:space="preserve"> </v>
          </cell>
          <cell r="K2855" t="str">
            <v>BATI</v>
          </cell>
          <cell r="L2855" t="str">
            <v>2017</v>
          </cell>
          <cell r="M2855">
            <v>0</v>
          </cell>
          <cell r="N2855">
            <v>0</v>
          </cell>
          <cell r="O2855">
            <v>40681.089999999997</v>
          </cell>
          <cell r="P2855">
            <v>40681.089999999997</v>
          </cell>
          <cell r="Q2855">
            <v>0</v>
          </cell>
          <cell r="R2855">
            <v>39999.769999999997</v>
          </cell>
          <cell r="S2855">
            <v>0</v>
          </cell>
          <cell r="T2855" t="str">
            <v>2018- -16SC013-422-2313-23- -BATI</v>
          </cell>
        </row>
        <row r="2856">
          <cell r="A2856" t="str">
            <v>21</v>
          </cell>
          <cell r="B2856" t="str">
            <v>D</v>
          </cell>
          <cell r="C2856" t="str">
            <v>R</v>
          </cell>
          <cell r="D2856" t="str">
            <v>I</v>
          </cell>
          <cell r="E2856" t="str">
            <v xml:space="preserve"> </v>
          </cell>
          <cell r="F2856" t="str">
            <v>16SC014</v>
          </cell>
          <cell r="G2856" t="str">
            <v>213</v>
          </cell>
          <cell r="H2856" t="str">
            <v>2313</v>
          </cell>
          <cell r="I2856" t="str">
            <v>23</v>
          </cell>
          <cell r="J2856" t="str">
            <v xml:space="preserve"> </v>
          </cell>
          <cell r="K2856" t="str">
            <v>BATI</v>
          </cell>
          <cell r="L2856" t="str">
            <v>2016</v>
          </cell>
          <cell r="M2856">
            <v>40000</v>
          </cell>
          <cell r="N2856">
            <v>0</v>
          </cell>
          <cell r="O2856">
            <v>0</v>
          </cell>
          <cell r="P2856">
            <v>40000</v>
          </cell>
          <cell r="Q2856">
            <v>0</v>
          </cell>
          <cell r="R2856">
            <v>11697.28</v>
          </cell>
          <cell r="S2856">
            <v>0</v>
          </cell>
          <cell r="T2856" t="str">
            <v>2018- -16SC014-213-2313-23- -BATI</v>
          </cell>
        </row>
        <row r="2857">
          <cell r="A2857" t="str">
            <v>21</v>
          </cell>
          <cell r="B2857" t="str">
            <v>D</v>
          </cell>
          <cell r="C2857" t="str">
            <v>R</v>
          </cell>
          <cell r="D2857" t="str">
            <v>I</v>
          </cell>
          <cell r="E2857" t="str">
            <v xml:space="preserve"> </v>
          </cell>
          <cell r="F2857" t="str">
            <v>16SC014</v>
          </cell>
          <cell r="G2857" t="str">
            <v>213</v>
          </cell>
          <cell r="H2857" t="str">
            <v>2313</v>
          </cell>
          <cell r="I2857" t="str">
            <v>23</v>
          </cell>
          <cell r="J2857" t="str">
            <v xml:space="preserve"> </v>
          </cell>
          <cell r="K2857" t="str">
            <v>BATI</v>
          </cell>
          <cell r="L2857" t="str">
            <v>2017</v>
          </cell>
          <cell r="M2857">
            <v>0</v>
          </cell>
          <cell r="N2857">
            <v>0</v>
          </cell>
          <cell r="O2857">
            <v>26884.01</v>
          </cell>
          <cell r="P2857">
            <v>26884.01</v>
          </cell>
          <cell r="Q2857">
            <v>0</v>
          </cell>
          <cell r="R2857">
            <v>21278.61</v>
          </cell>
          <cell r="S2857">
            <v>0</v>
          </cell>
          <cell r="T2857" t="str">
            <v>2018- -16SC014-213-2313-23- -BATI</v>
          </cell>
        </row>
        <row r="2858">
          <cell r="A2858" t="str">
            <v>21</v>
          </cell>
          <cell r="B2858" t="str">
            <v>D</v>
          </cell>
          <cell r="C2858" t="str">
            <v>R</v>
          </cell>
          <cell r="D2858" t="str">
            <v>I</v>
          </cell>
          <cell r="E2858" t="str">
            <v xml:space="preserve"> </v>
          </cell>
          <cell r="F2858" t="str">
            <v>16SC014</v>
          </cell>
          <cell r="G2858" t="str">
            <v>213</v>
          </cell>
          <cell r="H2858" t="str">
            <v>2313</v>
          </cell>
          <cell r="I2858" t="str">
            <v>23</v>
          </cell>
          <cell r="J2858" t="str">
            <v xml:space="preserve"> </v>
          </cell>
          <cell r="K2858" t="str">
            <v>BATI</v>
          </cell>
          <cell r="L2858" t="str">
            <v>2018</v>
          </cell>
          <cell r="M2858">
            <v>0</v>
          </cell>
          <cell r="N2858">
            <v>0</v>
          </cell>
          <cell r="O2858">
            <v>4443.16</v>
          </cell>
          <cell r="P2858">
            <v>4443.16</v>
          </cell>
          <cell r="Q2858">
            <v>0</v>
          </cell>
          <cell r="R2858">
            <v>0</v>
          </cell>
          <cell r="S2858">
            <v>4443.16</v>
          </cell>
          <cell r="T2858" t="str">
            <v>2018- -16SC014-213-2313-23- -BATI</v>
          </cell>
        </row>
        <row r="2859">
          <cell r="A2859" t="str">
            <v>21</v>
          </cell>
          <cell r="B2859" t="str">
            <v>D</v>
          </cell>
          <cell r="C2859" t="str">
            <v>R</v>
          </cell>
          <cell r="D2859" t="str">
            <v>I</v>
          </cell>
          <cell r="E2859" t="str">
            <v xml:space="preserve"> </v>
          </cell>
          <cell r="F2859" t="str">
            <v>16SC015</v>
          </cell>
          <cell r="G2859" t="str">
            <v>213</v>
          </cell>
          <cell r="H2859" t="str">
            <v>2313</v>
          </cell>
          <cell r="I2859" t="str">
            <v>23</v>
          </cell>
          <cell r="J2859" t="str">
            <v xml:space="preserve"> </v>
          </cell>
          <cell r="K2859" t="str">
            <v>BATI</v>
          </cell>
          <cell r="L2859" t="str">
            <v>2016</v>
          </cell>
          <cell r="M2859">
            <v>52000</v>
          </cell>
          <cell r="N2859">
            <v>0</v>
          </cell>
          <cell r="O2859">
            <v>0</v>
          </cell>
          <cell r="P2859">
            <v>52000</v>
          </cell>
          <cell r="Q2859">
            <v>0</v>
          </cell>
          <cell r="R2859">
            <v>31717.72</v>
          </cell>
          <cell r="S2859">
            <v>0</v>
          </cell>
          <cell r="T2859" t="str">
            <v>2018- -16SC015-213-2313-23- -BATI</v>
          </cell>
        </row>
        <row r="2860">
          <cell r="A2860" t="str">
            <v>21</v>
          </cell>
          <cell r="B2860" t="str">
            <v>D</v>
          </cell>
          <cell r="C2860" t="str">
            <v>R</v>
          </cell>
          <cell r="D2860" t="str">
            <v>I</v>
          </cell>
          <cell r="E2860" t="str">
            <v xml:space="preserve"> </v>
          </cell>
          <cell r="F2860" t="str">
            <v>16SC015</v>
          </cell>
          <cell r="G2860" t="str">
            <v>213</v>
          </cell>
          <cell r="H2860" t="str">
            <v>2313</v>
          </cell>
          <cell r="I2860" t="str">
            <v>23</v>
          </cell>
          <cell r="J2860" t="str">
            <v xml:space="preserve"> </v>
          </cell>
          <cell r="K2860" t="str">
            <v>BATI</v>
          </cell>
          <cell r="L2860" t="str">
            <v>2017</v>
          </cell>
          <cell r="M2860">
            <v>0</v>
          </cell>
          <cell r="N2860">
            <v>0</v>
          </cell>
          <cell r="O2860">
            <v>41565.949999999997</v>
          </cell>
          <cell r="P2860">
            <v>41565.949999999997</v>
          </cell>
          <cell r="Q2860">
            <v>0</v>
          </cell>
          <cell r="R2860">
            <v>8650.11</v>
          </cell>
          <cell r="S2860">
            <v>0</v>
          </cell>
          <cell r="T2860" t="str">
            <v>2018- -16SC015-213-2313-23- -BATI</v>
          </cell>
        </row>
        <row r="2861">
          <cell r="A2861" t="str">
            <v>21</v>
          </cell>
          <cell r="B2861" t="str">
            <v>D</v>
          </cell>
          <cell r="C2861" t="str">
            <v>R</v>
          </cell>
          <cell r="D2861" t="str">
            <v>I</v>
          </cell>
          <cell r="E2861" t="str">
            <v xml:space="preserve"> </v>
          </cell>
          <cell r="F2861" t="str">
            <v>16SC015</v>
          </cell>
          <cell r="G2861" t="str">
            <v>213</v>
          </cell>
          <cell r="H2861" t="str">
            <v>2313</v>
          </cell>
          <cell r="I2861" t="str">
            <v>23</v>
          </cell>
          <cell r="J2861" t="str">
            <v xml:space="preserve"> </v>
          </cell>
          <cell r="K2861" t="str">
            <v>BATI</v>
          </cell>
          <cell r="L2861" t="str">
            <v>2018</v>
          </cell>
          <cell r="M2861">
            <v>0</v>
          </cell>
          <cell r="N2861">
            <v>0</v>
          </cell>
          <cell r="O2861">
            <v>32880</v>
          </cell>
          <cell r="P2861">
            <v>32880</v>
          </cell>
          <cell r="Q2861">
            <v>0</v>
          </cell>
          <cell r="R2861">
            <v>22852.81</v>
          </cell>
          <cell r="S2861">
            <v>10027.19</v>
          </cell>
          <cell r="T2861" t="str">
            <v>2018- -16SC015-213-2313-23- -BATI</v>
          </cell>
        </row>
        <row r="2862">
          <cell r="A2862" t="str">
            <v>21</v>
          </cell>
          <cell r="B2862" t="str">
            <v>D</v>
          </cell>
          <cell r="C2862" t="str">
            <v>R</v>
          </cell>
          <cell r="D2862" t="str">
            <v>I</v>
          </cell>
          <cell r="E2862" t="str">
            <v xml:space="preserve"> </v>
          </cell>
          <cell r="F2862" t="str">
            <v>16SC016</v>
          </cell>
          <cell r="G2862" t="str">
            <v>213</v>
          </cell>
          <cell r="H2862" t="str">
            <v>2313</v>
          </cell>
          <cell r="I2862" t="str">
            <v>23</v>
          </cell>
          <cell r="J2862" t="str">
            <v xml:space="preserve"> </v>
          </cell>
          <cell r="K2862" t="str">
            <v>BATI</v>
          </cell>
          <cell r="L2862" t="str">
            <v>2016</v>
          </cell>
          <cell r="M2862">
            <v>13000</v>
          </cell>
          <cell r="N2862">
            <v>0</v>
          </cell>
          <cell r="O2862">
            <v>0</v>
          </cell>
          <cell r="P2862">
            <v>13000</v>
          </cell>
          <cell r="Q2862">
            <v>0</v>
          </cell>
          <cell r="R2862">
            <v>0</v>
          </cell>
          <cell r="S2862">
            <v>0</v>
          </cell>
          <cell r="T2862" t="str">
            <v>2018- -16SC016-213-2313-23- -BATI</v>
          </cell>
        </row>
        <row r="2863">
          <cell r="A2863" t="str">
            <v>21</v>
          </cell>
          <cell r="B2863" t="str">
            <v>D</v>
          </cell>
          <cell r="C2863" t="str">
            <v>R</v>
          </cell>
          <cell r="D2863" t="str">
            <v>I</v>
          </cell>
          <cell r="E2863" t="str">
            <v xml:space="preserve"> </v>
          </cell>
          <cell r="F2863" t="str">
            <v>16SC017</v>
          </cell>
          <cell r="G2863" t="str">
            <v>213</v>
          </cell>
          <cell r="H2863" t="str">
            <v>2313</v>
          </cell>
          <cell r="I2863" t="str">
            <v>23</v>
          </cell>
          <cell r="J2863" t="str">
            <v xml:space="preserve"> </v>
          </cell>
          <cell r="K2863" t="str">
            <v>BATI</v>
          </cell>
          <cell r="L2863" t="str">
            <v>2016</v>
          </cell>
          <cell r="M2863">
            <v>20000</v>
          </cell>
          <cell r="N2863">
            <v>0</v>
          </cell>
          <cell r="O2863">
            <v>0</v>
          </cell>
          <cell r="P2863">
            <v>20000</v>
          </cell>
          <cell r="Q2863">
            <v>0</v>
          </cell>
          <cell r="R2863">
            <v>33480.32</v>
          </cell>
          <cell r="S2863">
            <v>0</v>
          </cell>
          <cell r="T2863" t="str">
            <v>2018- -16SC017-213-2313-23- -BATI</v>
          </cell>
        </row>
        <row r="2864">
          <cell r="A2864" t="str">
            <v>21</v>
          </cell>
          <cell r="B2864" t="str">
            <v>D</v>
          </cell>
          <cell r="C2864" t="str">
            <v>R</v>
          </cell>
          <cell r="D2864" t="str">
            <v>I</v>
          </cell>
          <cell r="E2864" t="str">
            <v xml:space="preserve"> </v>
          </cell>
          <cell r="F2864" t="str">
            <v>16SC018</v>
          </cell>
          <cell r="G2864" t="str">
            <v>212</v>
          </cell>
          <cell r="H2864" t="str">
            <v>2313</v>
          </cell>
          <cell r="I2864" t="str">
            <v>23</v>
          </cell>
          <cell r="J2864" t="str">
            <v xml:space="preserve"> </v>
          </cell>
          <cell r="K2864" t="str">
            <v>BATI</v>
          </cell>
          <cell r="L2864" t="str">
            <v>2016</v>
          </cell>
          <cell r="M2864">
            <v>20000</v>
          </cell>
          <cell r="N2864">
            <v>0</v>
          </cell>
          <cell r="O2864">
            <v>0</v>
          </cell>
          <cell r="P2864">
            <v>20000</v>
          </cell>
          <cell r="Q2864">
            <v>0</v>
          </cell>
          <cell r="R2864">
            <v>3004.92</v>
          </cell>
          <cell r="S2864">
            <v>0</v>
          </cell>
          <cell r="T2864" t="str">
            <v>2018- -16SC018-212-2313-23- -BATI</v>
          </cell>
        </row>
        <row r="2865">
          <cell r="A2865" t="str">
            <v>21</v>
          </cell>
          <cell r="B2865" t="str">
            <v>D</v>
          </cell>
          <cell r="C2865" t="str">
            <v>R</v>
          </cell>
          <cell r="D2865" t="str">
            <v>I</v>
          </cell>
          <cell r="E2865" t="str">
            <v xml:space="preserve"> </v>
          </cell>
          <cell r="F2865" t="str">
            <v>16SC020</v>
          </cell>
          <cell r="G2865" t="str">
            <v>213</v>
          </cell>
          <cell r="H2865" t="str">
            <v>2313</v>
          </cell>
          <cell r="I2865" t="str">
            <v>23</v>
          </cell>
          <cell r="J2865" t="str">
            <v xml:space="preserve"> </v>
          </cell>
          <cell r="K2865" t="str">
            <v>BATI</v>
          </cell>
          <cell r="L2865" t="str">
            <v>2016</v>
          </cell>
          <cell r="M2865">
            <v>0</v>
          </cell>
          <cell r="N2865">
            <v>0</v>
          </cell>
          <cell r="O2865">
            <v>0</v>
          </cell>
          <cell r="P2865">
            <v>0</v>
          </cell>
          <cell r="Q2865">
            <v>0</v>
          </cell>
          <cell r="R2865">
            <v>8136.13</v>
          </cell>
          <cell r="S2865">
            <v>0</v>
          </cell>
          <cell r="T2865" t="str">
            <v>2018- -16SC020-213-2313-23- -BATI</v>
          </cell>
        </row>
        <row r="2866">
          <cell r="A2866" t="str">
            <v>21</v>
          </cell>
          <cell r="B2866" t="str">
            <v>D</v>
          </cell>
          <cell r="C2866" t="str">
            <v>R</v>
          </cell>
          <cell r="D2866" t="str">
            <v>I</v>
          </cell>
          <cell r="E2866" t="str">
            <v xml:space="preserve"> </v>
          </cell>
          <cell r="F2866" t="str">
            <v>16SC022</v>
          </cell>
          <cell r="G2866" t="str">
            <v>211</v>
          </cell>
          <cell r="H2866" t="str">
            <v>2313</v>
          </cell>
          <cell r="I2866" t="str">
            <v>23</v>
          </cell>
          <cell r="J2866" t="str">
            <v xml:space="preserve"> </v>
          </cell>
          <cell r="K2866" t="str">
            <v>BATI</v>
          </cell>
          <cell r="L2866" t="str">
            <v>2016</v>
          </cell>
          <cell r="M2866">
            <v>0</v>
          </cell>
          <cell r="N2866">
            <v>0</v>
          </cell>
          <cell r="O2866">
            <v>0</v>
          </cell>
          <cell r="P2866">
            <v>0</v>
          </cell>
          <cell r="Q2866">
            <v>0</v>
          </cell>
          <cell r="R2866">
            <v>1588.27</v>
          </cell>
          <cell r="S2866">
            <v>0</v>
          </cell>
          <cell r="T2866" t="str">
            <v>2018- -16SC022-211-2313-23- -BATI</v>
          </cell>
        </row>
        <row r="2867">
          <cell r="A2867" t="str">
            <v>21</v>
          </cell>
          <cell r="B2867" t="str">
            <v>D</v>
          </cell>
          <cell r="C2867" t="str">
            <v>R</v>
          </cell>
          <cell r="D2867" t="str">
            <v>I</v>
          </cell>
          <cell r="E2867" t="str">
            <v xml:space="preserve"> </v>
          </cell>
          <cell r="F2867" t="str">
            <v>16SC022</v>
          </cell>
          <cell r="G2867" t="str">
            <v>212</v>
          </cell>
          <cell r="H2867" t="str">
            <v>2313</v>
          </cell>
          <cell r="I2867" t="str">
            <v>23</v>
          </cell>
          <cell r="J2867" t="str">
            <v xml:space="preserve"> </v>
          </cell>
          <cell r="K2867" t="str">
            <v>BATI</v>
          </cell>
          <cell r="L2867" t="str">
            <v>2016</v>
          </cell>
          <cell r="M2867">
            <v>0</v>
          </cell>
          <cell r="N2867">
            <v>0</v>
          </cell>
          <cell r="O2867">
            <v>0</v>
          </cell>
          <cell r="P2867">
            <v>0</v>
          </cell>
          <cell r="Q2867">
            <v>0</v>
          </cell>
          <cell r="R2867">
            <v>1588.27</v>
          </cell>
          <cell r="S2867">
            <v>0</v>
          </cell>
          <cell r="T2867" t="str">
            <v>2018- -16SC022-212-2313-23- -BATI</v>
          </cell>
        </row>
        <row r="2868">
          <cell r="A2868" t="str">
            <v>21</v>
          </cell>
          <cell r="B2868" t="str">
            <v>D</v>
          </cell>
          <cell r="C2868" t="str">
            <v>R</v>
          </cell>
          <cell r="D2868" t="str">
            <v>I</v>
          </cell>
          <cell r="E2868" t="str">
            <v xml:space="preserve"> </v>
          </cell>
          <cell r="F2868" t="str">
            <v>16SC023</v>
          </cell>
          <cell r="G2868" t="str">
            <v>213</v>
          </cell>
          <cell r="H2868" t="str">
            <v>2313</v>
          </cell>
          <cell r="I2868" t="str">
            <v>23</v>
          </cell>
          <cell r="J2868" t="str">
            <v xml:space="preserve"> </v>
          </cell>
          <cell r="K2868" t="str">
            <v>BATI</v>
          </cell>
          <cell r="L2868" t="str">
            <v>2016</v>
          </cell>
          <cell r="M2868">
            <v>0</v>
          </cell>
          <cell r="N2868">
            <v>0</v>
          </cell>
          <cell r="O2868">
            <v>0</v>
          </cell>
          <cell r="P2868">
            <v>0</v>
          </cell>
          <cell r="Q2868">
            <v>0</v>
          </cell>
          <cell r="R2868">
            <v>27153.15</v>
          </cell>
          <cell r="S2868">
            <v>0</v>
          </cell>
          <cell r="T2868" t="str">
            <v>2018- -16SC023-213-2313-23- -BATI</v>
          </cell>
        </row>
        <row r="2869">
          <cell r="A2869" t="str">
            <v>21</v>
          </cell>
          <cell r="B2869" t="str">
            <v>D</v>
          </cell>
          <cell r="C2869" t="str">
            <v>R</v>
          </cell>
          <cell r="D2869" t="str">
            <v>I</v>
          </cell>
          <cell r="E2869" t="str">
            <v xml:space="preserve"> </v>
          </cell>
          <cell r="F2869" t="str">
            <v>16SC023</v>
          </cell>
          <cell r="G2869" t="str">
            <v>213</v>
          </cell>
          <cell r="H2869" t="str">
            <v>2313</v>
          </cell>
          <cell r="I2869" t="str">
            <v>23</v>
          </cell>
          <cell r="J2869" t="str">
            <v xml:space="preserve"> </v>
          </cell>
          <cell r="K2869" t="str">
            <v>BATI</v>
          </cell>
          <cell r="L2869" t="str">
            <v>2017</v>
          </cell>
          <cell r="M2869">
            <v>0</v>
          </cell>
          <cell r="N2869">
            <v>0</v>
          </cell>
          <cell r="O2869">
            <v>6563.9</v>
          </cell>
          <cell r="P2869">
            <v>6563.9</v>
          </cell>
          <cell r="Q2869">
            <v>0</v>
          </cell>
          <cell r="R2869">
            <v>5987.46</v>
          </cell>
          <cell r="S2869">
            <v>0</v>
          </cell>
          <cell r="T2869" t="str">
            <v>2018- -16SC023-213-2313-23- -BATI</v>
          </cell>
        </row>
        <row r="2870">
          <cell r="A2870" t="str">
            <v>21</v>
          </cell>
          <cell r="B2870" t="str">
            <v>D</v>
          </cell>
          <cell r="C2870" t="str">
            <v>R</v>
          </cell>
          <cell r="D2870" t="str">
            <v>I</v>
          </cell>
          <cell r="E2870" t="str">
            <v xml:space="preserve"> </v>
          </cell>
          <cell r="F2870" t="str">
            <v>16SO001</v>
          </cell>
          <cell r="G2870" t="str">
            <v>61</v>
          </cell>
          <cell r="H2870" t="str">
            <v>2313</v>
          </cell>
          <cell r="I2870" t="str">
            <v>23</v>
          </cell>
          <cell r="J2870" t="str">
            <v xml:space="preserve"> </v>
          </cell>
          <cell r="K2870" t="str">
            <v>BATI</v>
          </cell>
          <cell r="L2870" t="str">
            <v>2016</v>
          </cell>
          <cell r="M2870">
            <v>20000</v>
          </cell>
          <cell r="N2870">
            <v>0</v>
          </cell>
          <cell r="O2870">
            <v>0</v>
          </cell>
          <cell r="P2870">
            <v>20000</v>
          </cell>
          <cell r="Q2870">
            <v>0</v>
          </cell>
          <cell r="R2870">
            <v>2341.75</v>
          </cell>
          <cell r="S2870">
            <v>0</v>
          </cell>
          <cell r="T2870" t="str">
            <v>2018- -16SO001-61-2313-23- -BATI</v>
          </cell>
        </row>
        <row r="2871">
          <cell r="A2871" t="str">
            <v>21</v>
          </cell>
          <cell r="B2871" t="str">
            <v>D</v>
          </cell>
          <cell r="C2871" t="str">
            <v>R</v>
          </cell>
          <cell r="D2871" t="str">
            <v>I</v>
          </cell>
          <cell r="E2871" t="str">
            <v xml:space="preserve"> </v>
          </cell>
          <cell r="F2871" t="str">
            <v>16SO001</v>
          </cell>
          <cell r="G2871" t="str">
            <v>61</v>
          </cell>
          <cell r="H2871" t="str">
            <v>2313</v>
          </cell>
          <cell r="I2871" t="str">
            <v>23</v>
          </cell>
          <cell r="J2871" t="str">
            <v xml:space="preserve"> </v>
          </cell>
          <cell r="K2871" t="str">
            <v>BATI</v>
          </cell>
          <cell r="L2871" t="str">
            <v>2017</v>
          </cell>
          <cell r="M2871">
            <v>0</v>
          </cell>
          <cell r="N2871">
            <v>0</v>
          </cell>
          <cell r="O2871">
            <v>10336</v>
          </cell>
          <cell r="P2871">
            <v>10336</v>
          </cell>
          <cell r="Q2871">
            <v>0</v>
          </cell>
          <cell r="R2871">
            <v>2868.42</v>
          </cell>
          <cell r="S2871">
            <v>0</v>
          </cell>
          <cell r="T2871" t="str">
            <v>2018- -16SO001-61-2313-23- -BATI</v>
          </cell>
        </row>
        <row r="2872">
          <cell r="A2872" t="str">
            <v>21</v>
          </cell>
          <cell r="B2872" t="str">
            <v>D</v>
          </cell>
          <cell r="C2872" t="str">
            <v>R</v>
          </cell>
          <cell r="D2872" t="str">
            <v>I</v>
          </cell>
          <cell r="E2872" t="str">
            <v xml:space="preserve"> </v>
          </cell>
          <cell r="F2872" t="str">
            <v>16SP001</v>
          </cell>
          <cell r="G2872" t="str">
            <v>412</v>
          </cell>
          <cell r="H2872" t="str">
            <v>2313</v>
          </cell>
          <cell r="I2872" t="str">
            <v>23</v>
          </cell>
          <cell r="J2872" t="str">
            <v xml:space="preserve"> </v>
          </cell>
          <cell r="K2872" t="str">
            <v>BATI</v>
          </cell>
          <cell r="L2872" t="str">
            <v>2016</v>
          </cell>
          <cell r="M2872">
            <v>10200</v>
          </cell>
          <cell r="N2872">
            <v>0</v>
          </cell>
          <cell r="O2872">
            <v>0</v>
          </cell>
          <cell r="P2872">
            <v>10200</v>
          </cell>
          <cell r="Q2872">
            <v>0</v>
          </cell>
          <cell r="R2872">
            <v>846.72</v>
          </cell>
          <cell r="S2872">
            <v>0</v>
          </cell>
          <cell r="T2872" t="str">
            <v>2018- -16SP001-412-2313-23- -BATI</v>
          </cell>
        </row>
        <row r="2873">
          <cell r="A2873" t="str">
            <v>21</v>
          </cell>
          <cell r="B2873" t="str">
            <v>D</v>
          </cell>
          <cell r="C2873" t="str">
            <v>R</v>
          </cell>
          <cell r="D2873" t="str">
            <v>I</v>
          </cell>
          <cell r="E2873" t="str">
            <v xml:space="preserve"> </v>
          </cell>
          <cell r="F2873" t="str">
            <v>16SP002</v>
          </cell>
          <cell r="G2873" t="str">
            <v>412</v>
          </cell>
          <cell r="H2873" t="str">
            <v>2318</v>
          </cell>
          <cell r="I2873" t="str">
            <v>23</v>
          </cell>
          <cell r="J2873" t="str">
            <v xml:space="preserve"> </v>
          </cell>
          <cell r="K2873" t="str">
            <v>BATI</v>
          </cell>
          <cell r="L2873" t="str">
            <v>2016</v>
          </cell>
          <cell r="M2873">
            <v>40000</v>
          </cell>
          <cell r="N2873">
            <v>0</v>
          </cell>
          <cell r="O2873">
            <v>0</v>
          </cell>
          <cell r="P2873">
            <v>40000</v>
          </cell>
          <cell r="Q2873">
            <v>0</v>
          </cell>
          <cell r="R2873">
            <v>0</v>
          </cell>
          <cell r="S2873">
            <v>0</v>
          </cell>
          <cell r="T2873" t="str">
            <v>2018- -16SP002-412-2318-23- -BATI</v>
          </cell>
        </row>
        <row r="2874">
          <cell r="A2874" t="str">
            <v>21</v>
          </cell>
          <cell r="B2874" t="str">
            <v>D</v>
          </cell>
          <cell r="C2874" t="str">
            <v>R</v>
          </cell>
          <cell r="D2874" t="str">
            <v>I</v>
          </cell>
          <cell r="E2874" t="str">
            <v xml:space="preserve"> </v>
          </cell>
          <cell r="F2874" t="str">
            <v>16SP003</v>
          </cell>
          <cell r="G2874" t="str">
            <v>412</v>
          </cell>
          <cell r="H2874" t="str">
            <v>2313</v>
          </cell>
          <cell r="I2874" t="str">
            <v>23</v>
          </cell>
          <cell r="J2874" t="str">
            <v xml:space="preserve"> </v>
          </cell>
          <cell r="K2874" t="str">
            <v>BATI</v>
          </cell>
          <cell r="L2874" t="str">
            <v>2016</v>
          </cell>
          <cell r="M2874">
            <v>5000</v>
          </cell>
          <cell r="N2874">
            <v>0</v>
          </cell>
          <cell r="O2874">
            <v>0</v>
          </cell>
          <cell r="P2874">
            <v>5000</v>
          </cell>
          <cell r="Q2874">
            <v>0</v>
          </cell>
          <cell r="R2874">
            <v>0</v>
          </cell>
          <cell r="S2874">
            <v>0</v>
          </cell>
          <cell r="T2874" t="str">
            <v>2018- -16SP003-412-2313-23- -BATI</v>
          </cell>
        </row>
        <row r="2875">
          <cell r="A2875" t="str">
            <v>21</v>
          </cell>
          <cell r="B2875" t="str">
            <v>D</v>
          </cell>
          <cell r="C2875" t="str">
            <v>R</v>
          </cell>
          <cell r="D2875" t="str">
            <v>I</v>
          </cell>
          <cell r="E2875" t="str">
            <v xml:space="preserve"> </v>
          </cell>
          <cell r="F2875" t="str">
            <v>16SP004</v>
          </cell>
          <cell r="G2875" t="str">
            <v>412</v>
          </cell>
          <cell r="H2875" t="str">
            <v>2313</v>
          </cell>
          <cell r="I2875" t="str">
            <v>23</v>
          </cell>
          <cell r="J2875" t="str">
            <v xml:space="preserve"> </v>
          </cell>
          <cell r="K2875" t="str">
            <v>BATI</v>
          </cell>
          <cell r="L2875" t="str">
            <v>2016</v>
          </cell>
          <cell r="M2875">
            <v>50000</v>
          </cell>
          <cell r="N2875">
            <v>0</v>
          </cell>
          <cell r="O2875">
            <v>0</v>
          </cell>
          <cell r="P2875">
            <v>50000</v>
          </cell>
          <cell r="Q2875">
            <v>0</v>
          </cell>
          <cell r="R2875">
            <v>7034.8</v>
          </cell>
          <cell r="S2875">
            <v>0</v>
          </cell>
          <cell r="T2875" t="str">
            <v>2018- -16SP004-412-2313-23- -BATI</v>
          </cell>
        </row>
        <row r="2876">
          <cell r="A2876" t="str">
            <v>21</v>
          </cell>
          <cell r="B2876" t="str">
            <v>D</v>
          </cell>
          <cell r="C2876" t="str">
            <v>R</v>
          </cell>
          <cell r="D2876" t="str">
            <v>I</v>
          </cell>
          <cell r="E2876" t="str">
            <v xml:space="preserve"> </v>
          </cell>
          <cell r="F2876" t="str">
            <v>16SP004</v>
          </cell>
          <cell r="G2876" t="str">
            <v>412</v>
          </cell>
          <cell r="H2876" t="str">
            <v>2313</v>
          </cell>
          <cell r="I2876" t="str">
            <v>23</v>
          </cell>
          <cell r="J2876" t="str">
            <v xml:space="preserve"> </v>
          </cell>
          <cell r="K2876" t="str">
            <v>BATI</v>
          </cell>
          <cell r="L2876" t="str">
            <v>2017</v>
          </cell>
          <cell r="M2876">
            <v>0</v>
          </cell>
          <cell r="N2876">
            <v>0</v>
          </cell>
          <cell r="O2876">
            <v>24508.23</v>
          </cell>
          <cell r="P2876">
            <v>24508.23</v>
          </cell>
          <cell r="Q2876">
            <v>0</v>
          </cell>
          <cell r="R2876">
            <v>20827.419999999998</v>
          </cell>
          <cell r="S2876">
            <v>0</v>
          </cell>
          <cell r="T2876" t="str">
            <v>2018- -16SP004-412-2313-23- -BATI</v>
          </cell>
        </row>
        <row r="2877">
          <cell r="A2877" t="str">
            <v>21</v>
          </cell>
          <cell r="B2877" t="str">
            <v>D</v>
          </cell>
          <cell r="C2877" t="str">
            <v>R</v>
          </cell>
          <cell r="D2877" t="str">
            <v>I</v>
          </cell>
          <cell r="E2877" t="str">
            <v xml:space="preserve"> </v>
          </cell>
          <cell r="F2877" t="str">
            <v>16SP005</v>
          </cell>
          <cell r="G2877" t="str">
            <v>411</v>
          </cell>
          <cell r="H2877" t="str">
            <v>2313</v>
          </cell>
          <cell r="I2877" t="str">
            <v>23</v>
          </cell>
          <cell r="J2877" t="str">
            <v xml:space="preserve"> </v>
          </cell>
          <cell r="K2877" t="str">
            <v>BATI</v>
          </cell>
          <cell r="L2877" t="str">
            <v>2016</v>
          </cell>
          <cell r="M2877">
            <v>9000</v>
          </cell>
          <cell r="N2877">
            <v>0</v>
          </cell>
          <cell r="O2877">
            <v>0</v>
          </cell>
          <cell r="P2877">
            <v>9000</v>
          </cell>
          <cell r="Q2877">
            <v>0</v>
          </cell>
          <cell r="R2877">
            <v>6293.93</v>
          </cell>
          <cell r="S2877">
            <v>0</v>
          </cell>
          <cell r="T2877" t="str">
            <v>2018- -16SP005-411-2313-23- -BATI</v>
          </cell>
        </row>
        <row r="2878">
          <cell r="A2878" t="str">
            <v>21</v>
          </cell>
          <cell r="B2878" t="str">
            <v>D</v>
          </cell>
          <cell r="C2878" t="str">
            <v>R</v>
          </cell>
          <cell r="D2878" t="str">
            <v>I</v>
          </cell>
          <cell r="E2878" t="str">
            <v xml:space="preserve"> </v>
          </cell>
          <cell r="F2878" t="str">
            <v>16SP006</v>
          </cell>
          <cell r="G2878" t="str">
            <v>411</v>
          </cell>
          <cell r="H2878" t="str">
            <v>2313</v>
          </cell>
          <cell r="I2878" t="str">
            <v>23</v>
          </cell>
          <cell r="J2878" t="str">
            <v xml:space="preserve"> </v>
          </cell>
          <cell r="K2878" t="str">
            <v>BATI</v>
          </cell>
          <cell r="L2878" t="str">
            <v>2016</v>
          </cell>
          <cell r="M2878">
            <v>6000</v>
          </cell>
          <cell r="N2878">
            <v>0</v>
          </cell>
          <cell r="O2878">
            <v>0</v>
          </cell>
          <cell r="P2878">
            <v>6000</v>
          </cell>
          <cell r="Q2878">
            <v>0</v>
          </cell>
          <cell r="R2878">
            <v>25334.46</v>
          </cell>
          <cell r="S2878">
            <v>0</v>
          </cell>
          <cell r="T2878" t="str">
            <v>2018- -16SP006-411-2313-23- -BATI</v>
          </cell>
        </row>
        <row r="2879">
          <cell r="A2879" t="str">
            <v>21</v>
          </cell>
          <cell r="B2879" t="str">
            <v>D</v>
          </cell>
          <cell r="C2879" t="str">
            <v>R</v>
          </cell>
          <cell r="D2879" t="str">
            <v>I</v>
          </cell>
          <cell r="E2879" t="str">
            <v xml:space="preserve"> </v>
          </cell>
          <cell r="F2879" t="str">
            <v>16SP007</v>
          </cell>
          <cell r="G2879" t="str">
            <v>411</v>
          </cell>
          <cell r="H2879" t="str">
            <v>2313</v>
          </cell>
          <cell r="I2879" t="str">
            <v>23</v>
          </cell>
          <cell r="J2879" t="str">
            <v xml:space="preserve"> </v>
          </cell>
          <cell r="K2879" t="str">
            <v>BATI</v>
          </cell>
          <cell r="L2879" t="str">
            <v>2016</v>
          </cell>
          <cell r="M2879">
            <v>4000</v>
          </cell>
          <cell r="N2879">
            <v>0</v>
          </cell>
          <cell r="O2879">
            <v>0</v>
          </cell>
          <cell r="P2879">
            <v>4000</v>
          </cell>
          <cell r="Q2879">
            <v>0</v>
          </cell>
          <cell r="R2879">
            <v>1785.5</v>
          </cell>
          <cell r="S2879">
            <v>0</v>
          </cell>
          <cell r="T2879" t="str">
            <v>2018- -16SP007-411-2313-23- -BATI</v>
          </cell>
        </row>
        <row r="2880">
          <cell r="A2880" t="str">
            <v>21</v>
          </cell>
          <cell r="B2880" t="str">
            <v>D</v>
          </cell>
          <cell r="C2880" t="str">
            <v>R</v>
          </cell>
          <cell r="D2880" t="str">
            <v>I</v>
          </cell>
          <cell r="E2880" t="str">
            <v xml:space="preserve"> </v>
          </cell>
          <cell r="F2880" t="str">
            <v>16SP008</v>
          </cell>
          <cell r="G2880" t="str">
            <v>411</v>
          </cell>
          <cell r="H2880" t="str">
            <v>2313</v>
          </cell>
          <cell r="I2880" t="str">
            <v>23</v>
          </cell>
          <cell r="J2880" t="str">
            <v xml:space="preserve"> </v>
          </cell>
          <cell r="K2880" t="str">
            <v>BATI</v>
          </cell>
          <cell r="L2880" t="str">
            <v>2016</v>
          </cell>
          <cell r="M2880">
            <v>50000</v>
          </cell>
          <cell r="N2880">
            <v>0</v>
          </cell>
          <cell r="O2880">
            <v>0</v>
          </cell>
          <cell r="P2880">
            <v>50000</v>
          </cell>
          <cell r="Q2880">
            <v>0</v>
          </cell>
          <cell r="R2880">
            <v>49328.11</v>
          </cell>
          <cell r="S2880">
            <v>0</v>
          </cell>
          <cell r="T2880" t="str">
            <v>2018- -16SP008-411-2313-23- -BATI</v>
          </cell>
        </row>
        <row r="2881">
          <cell r="A2881" t="str">
            <v>21</v>
          </cell>
          <cell r="B2881" t="str">
            <v>D</v>
          </cell>
          <cell r="C2881" t="str">
            <v>R</v>
          </cell>
          <cell r="D2881" t="str">
            <v>I</v>
          </cell>
          <cell r="E2881" t="str">
            <v xml:space="preserve"> </v>
          </cell>
          <cell r="F2881" t="str">
            <v>16SP008</v>
          </cell>
          <cell r="G2881" t="str">
            <v>411</v>
          </cell>
          <cell r="H2881" t="str">
            <v>2313</v>
          </cell>
          <cell r="I2881" t="str">
            <v>23</v>
          </cell>
          <cell r="J2881" t="str">
            <v xml:space="preserve"> </v>
          </cell>
          <cell r="K2881" t="str">
            <v>BATI</v>
          </cell>
          <cell r="L2881" t="str">
            <v>2017</v>
          </cell>
          <cell r="M2881">
            <v>0</v>
          </cell>
          <cell r="N2881">
            <v>0</v>
          </cell>
          <cell r="O2881">
            <v>25201.919999999998</v>
          </cell>
          <cell r="P2881">
            <v>25201.919999999998</v>
          </cell>
          <cell r="Q2881">
            <v>0</v>
          </cell>
          <cell r="R2881">
            <v>11107.13</v>
          </cell>
          <cell r="S2881">
            <v>0</v>
          </cell>
          <cell r="T2881" t="str">
            <v>2018- -16SP008-411-2313-23- -BATI</v>
          </cell>
        </row>
        <row r="2882">
          <cell r="A2882" t="str">
            <v>21</v>
          </cell>
          <cell r="B2882" t="str">
            <v>D</v>
          </cell>
          <cell r="C2882" t="str">
            <v>R</v>
          </cell>
          <cell r="D2882" t="str">
            <v>I</v>
          </cell>
          <cell r="E2882" t="str">
            <v xml:space="preserve"> </v>
          </cell>
          <cell r="F2882" t="str">
            <v>16SP008</v>
          </cell>
          <cell r="G2882" t="str">
            <v>411</v>
          </cell>
          <cell r="H2882" t="str">
            <v>2313</v>
          </cell>
          <cell r="I2882" t="str">
            <v>23</v>
          </cell>
          <cell r="J2882" t="str">
            <v xml:space="preserve"> </v>
          </cell>
          <cell r="K2882" t="str">
            <v>BATI</v>
          </cell>
          <cell r="L2882" t="str">
            <v>2018</v>
          </cell>
          <cell r="M2882">
            <v>0</v>
          </cell>
          <cell r="N2882">
            <v>0</v>
          </cell>
          <cell r="O2882">
            <v>10755.6</v>
          </cell>
          <cell r="P2882">
            <v>10755.6</v>
          </cell>
          <cell r="Q2882">
            <v>0</v>
          </cell>
          <cell r="R2882">
            <v>0</v>
          </cell>
          <cell r="S2882">
            <v>10755.6</v>
          </cell>
          <cell r="T2882" t="str">
            <v>2018- -16SP008-411-2313-23- -BATI</v>
          </cell>
        </row>
        <row r="2883">
          <cell r="A2883" t="str">
            <v>21</v>
          </cell>
          <cell r="B2883" t="str">
            <v>D</v>
          </cell>
          <cell r="C2883" t="str">
            <v>R</v>
          </cell>
          <cell r="D2883" t="str">
            <v>I</v>
          </cell>
          <cell r="E2883" t="str">
            <v xml:space="preserve"> </v>
          </cell>
          <cell r="F2883" t="str">
            <v>16SP010</v>
          </cell>
          <cell r="G2883" t="str">
            <v>411</v>
          </cell>
          <cell r="H2883" t="str">
            <v>2313</v>
          </cell>
          <cell r="I2883" t="str">
            <v>23</v>
          </cell>
          <cell r="J2883" t="str">
            <v xml:space="preserve"> </v>
          </cell>
          <cell r="K2883" t="str">
            <v>BATI</v>
          </cell>
          <cell r="L2883" t="str">
            <v>2016</v>
          </cell>
          <cell r="M2883">
            <v>80000</v>
          </cell>
          <cell r="N2883">
            <v>0</v>
          </cell>
          <cell r="O2883">
            <v>0</v>
          </cell>
          <cell r="P2883">
            <v>80000</v>
          </cell>
          <cell r="Q2883">
            <v>0</v>
          </cell>
          <cell r="R2883">
            <v>24244.78</v>
          </cell>
          <cell r="S2883">
            <v>0</v>
          </cell>
          <cell r="T2883" t="str">
            <v>2018- -16SP010-411-2313-23- -BATI</v>
          </cell>
        </row>
        <row r="2884">
          <cell r="A2884" t="str">
            <v>21</v>
          </cell>
          <cell r="B2884" t="str">
            <v>D</v>
          </cell>
          <cell r="C2884" t="str">
            <v>R</v>
          </cell>
          <cell r="D2884" t="str">
            <v>I</v>
          </cell>
          <cell r="E2884" t="str">
            <v xml:space="preserve"> </v>
          </cell>
          <cell r="F2884" t="str">
            <v>16SP010</v>
          </cell>
          <cell r="G2884" t="str">
            <v>411</v>
          </cell>
          <cell r="H2884" t="str">
            <v>2313</v>
          </cell>
          <cell r="I2884" t="str">
            <v>23</v>
          </cell>
          <cell r="J2884" t="str">
            <v xml:space="preserve"> </v>
          </cell>
          <cell r="K2884" t="str">
            <v>BATI</v>
          </cell>
          <cell r="L2884" t="str">
            <v>2017</v>
          </cell>
          <cell r="M2884">
            <v>0</v>
          </cell>
          <cell r="N2884">
            <v>0</v>
          </cell>
          <cell r="O2884">
            <v>18528.54</v>
          </cell>
          <cell r="P2884">
            <v>18528.54</v>
          </cell>
          <cell r="Q2884">
            <v>0</v>
          </cell>
          <cell r="R2884">
            <v>19049.46</v>
          </cell>
          <cell r="S2884">
            <v>0</v>
          </cell>
          <cell r="T2884" t="str">
            <v>2018- -16SP010-411-2313-23- -BATI</v>
          </cell>
        </row>
        <row r="2885">
          <cell r="A2885" t="str">
            <v>21</v>
          </cell>
          <cell r="B2885" t="str">
            <v>D</v>
          </cell>
          <cell r="C2885" t="str">
            <v>R</v>
          </cell>
          <cell r="D2885" t="str">
            <v>I</v>
          </cell>
          <cell r="E2885" t="str">
            <v xml:space="preserve"> </v>
          </cell>
          <cell r="F2885" t="str">
            <v>16SP012</v>
          </cell>
          <cell r="G2885" t="str">
            <v>412</v>
          </cell>
          <cell r="H2885" t="str">
            <v>2318</v>
          </cell>
          <cell r="I2885" t="str">
            <v>23</v>
          </cell>
          <cell r="J2885" t="str">
            <v xml:space="preserve"> </v>
          </cell>
          <cell r="K2885" t="str">
            <v>BATI</v>
          </cell>
          <cell r="L2885" t="str">
            <v>2016</v>
          </cell>
          <cell r="M2885">
            <v>100000</v>
          </cell>
          <cell r="N2885">
            <v>0</v>
          </cell>
          <cell r="O2885">
            <v>0</v>
          </cell>
          <cell r="P2885">
            <v>100000</v>
          </cell>
          <cell r="Q2885">
            <v>0</v>
          </cell>
          <cell r="R2885">
            <v>0</v>
          </cell>
          <cell r="S2885">
            <v>0</v>
          </cell>
          <cell r="T2885" t="str">
            <v>2018- -16SP012-412-2318-23- -BATI</v>
          </cell>
        </row>
        <row r="2886">
          <cell r="A2886" t="str">
            <v>21</v>
          </cell>
          <cell r="B2886" t="str">
            <v>D</v>
          </cell>
          <cell r="C2886" t="str">
            <v>R</v>
          </cell>
          <cell r="D2886" t="str">
            <v>I</v>
          </cell>
          <cell r="E2886" t="str">
            <v xml:space="preserve"> </v>
          </cell>
          <cell r="F2886" t="str">
            <v>16SP017</v>
          </cell>
          <cell r="G2886" t="str">
            <v>412</v>
          </cell>
          <cell r="H2886" t="str">
            <v>2318</v>
          </cell>
          <cell r="I2886" t="str">
            <v>23</v>
          </cell>
          <cell r="J2886" t="str">
            <v xml:space="preserve"> </v>
          </cell>
          <cell r="K2886" t="str">
            <v>BATI</v>
          </cell>
          <cell r="L2886" t="str">
            <v>2016</v>
          </cell>
          <cell r="M2886">
            <v>0</v>
          </cell>
          <cell r="N2886">
            <v>0</v>
          </cell>
          <cell r="O2886">
            <v>0</v>
          </cell>
          <cell r="P2886">
            <v>0</v>
          </cell>
          <cell r="Q2886">
            <v>0</v>
          </cell>
          <cell r="R2886">
            <v>8538</v>
          </cell>
          <cell r="S2886">
            <v>0</v>
          </cell>
          <cell r="T2886" t="str">
            <v>2018- -16SP017-412-2318-23- -BATI</v>
          </cell>
        </row>
        <row r="2887">
          <cell r="A2887" t="str">
            <v>21</v>
          </cell>
          <cell r="B2887" t="str">
            <v>D</v>
          </cell>
          <cell r="C2887" t="str">
            <v>R</v>
          </cell>
          <cell r="D2887" t="str">
            <v>I</v>
          </cell>
          <cell r="E2887" t="str">
            <v xml:space="preserve"> </v>
          </cell>
          <cell r="F2887" t="str">
            <v>16SP017</v>
          </cell>
          <cell r="G2887" t="str">
            <v>412</v>
          </cell>
          <cell r="H2887" t="str">
            <v>2318</v>
          </cell>
          <cell r="I2887" t="str">
            <v>23</v>
          </cell>
          <cell r="J2887" t="str">
            <v xml:space="preserve"> </v>
          </cell>
          <cell r="K2887" t="str">
            <v>BATI</v>
          </cell>
          <cell r="L2887" t="str">
            <v>2017</v>
          </cell>
          <cell r="M2887">
            <v>0</v>
          </cell>
          <cell r="N2887">
            <v>0</v>
          </cell>
          <cell r="O2887">
            <v>1812.37</v>
          </cell>
          <cell r="P2887">
            <v>1812.37</v>
          </cell>
          <cell r="Q2887">
            <v>0</v>
          </cell>
          <cell r="R2887">
            <v>1823.46</v>
          </cell>
          <cell r="S2887">
            <v>0</v>
          </cell>
          <cell r="T2887" t="str">
            <v>2018- -16SP017-412-2318-23- -BATI</v>
          </cell>
        </row>
        <row r="2888">
          <cell r="A2888" t="str">
            <v>21</v>
          </cell>
          <cell r="B2888" t="str">
            <v>D</v>
          </cell>
          <cell r="C2888" t="str">
            <v>R</v>
          </cell>
          <cell r="D2888" t="str">
            <v>I</v>
          </cell>
          <cell r="E2888" t="str">
            <v xml:space="preserve"> </v>
          </cell>
          <cell r="F2888" t="str">
            <v>16SP018</v>
          </cell>
          <cell r="G2888" t="str">
            <v>412</v>
          </cell>
          <cell r="H2888" t="str">
            <v>2318</v>
          </cell>
          <cell r="I2888" t="str">
            <v>23</v>
          </cell>
          <cell r="J2888" t="str">
            <v xml:space="preserve"> </v>
          </cell>
          <cell r="K2888" t="str">
            <v>BATI</v>
          </cell>
          <cell r="L2888" t="str">
            <v>2016</v>
          </cell>
          <cell r="M2888">
            <v>0</v>
          </cell>
          <cell r="N2888">
            <v>0</v>
          </cell>
          <cell r="O2888">
            <v>0</v>
          </cell>
          <cell r="P2888">
            <v>0</v>
          </cell>
          <cell r="Q2888">
            <v>0</v>
          </cell>
          <cell r="R2888">
            <v>409.63</v>
          </cell>
          <cell r="S2888">
            <v>0</v>
          </cell>
          <cell r="T2888" t="str">
            <v>2018- -16SP018-412-2318-23- -BATI</v>
          </cell>
        </row>
        <row r="2889">
          <cell r="A2889" t="str">
            <v>21</v>
          </cell>
          <cell r="B2889" t="str">
            <v>D</v>
          </cell>
          <cell r="C2889" t="str">
            <v>R</v>
          </cell>
          <cell r="D2889" t="str">
            <v>I</v>
          </cell>
          <cell r="E2889" t="str">
            <v xml:space="preserve"> </v>
          </cell>
          <cell r="F2889" t="str">
            <v>16SP019</v>
          </cell>
          <cell r="G2889" t="str">
            <v>412</v>
          </cell>
          <cell r="H2889" t="str">
            <v>2313</v>
          </cell>
          <cell r="I2889" t="str">
            <v>23</v>
          </cell>
          <cell r="J2889" t="str">
            <v xml:space="preserve"> </v>
          </cell>
          <cell r="K2889" t="str">
            <v>BATI</v>
          </cell>
          <cell r="L2889" t="str">
            <v>2016</v>
          </cell>
          <cell r="M2889">
            <v>0</v>
          </cell>
          <cell r="N2889">
            <v>0</v>
          </cell>
          <cell r="O2889">
            <v>0</v>
          </cell>
          <cell r="P2889">
            <v>0</v>
          </cell>
          <cell r="Q2889">
            <v>0</v>
          </cell>
          <cell r="R2889">
            <v>2683.85</v>
          </cell>
          <cell r="S2889">
            <v>0</v>
          </cell>
          <cell r="T2889" t="str">
            <v>2018- -16SP019-412-2313-23- -BATI</v>
          </cell>
        </row>
        <row r="2890">
          <cell r="A2890" t="str">
            <v>21</v>
          </cell>
          <cell r="B2890" t="str">
            <v>D</v>
          </cell>
          <cell r="C2890" t="str">
            <v>R</v>
          </cell>
          <cell r="D2890" t="str">
            <v>I</v>
          </cell>
          <cell r="E2890" t="str">
            <v xml:space="preserve"> </v>
          </cell>
          <cell r="F2890" t="str">
            <v>16SP020</v>
          </cell>
          <cell r="G2890" t="str">
            <v>414</v>
          </cell>
          <cell r="H2890" t="str">
            <v>2313</v>
          </cell>
          <cell r="I2890" t="str">
            <v>23</v>
          </cell>
          <cell r="J2890" t="str">
            <v xml:space="preserve"> </v>
          </cell>
          <cell r="K2890" t="str">
            <v>BATI</v>
          </cell>
          <cell r="L2890" t="str">
            <v>2016</v>
          </cell>
          <cell r="M2890">
            <v>0</v>
          </cell>
          <cell r="N2890">
            <v>0</v>
          </cell>
          <cell r="O2890">
            <v>0</v>
          </cell>
          <cell r="P2890">
            <v>0</v>
          </cell>
          <cell r="Q2890">
            <v>0</v>
          </cell>
          <cell r="R2890">
            <v>2936.06</v>
          </cell>
          <cell r="S2890">
            <v>0</v>
          </cell>
          <cell r="T2890" t="str">
            <v>2018- -16SP020-414-2313-23- -BATI</v>
          </cell>
        </row>
        <row r="2891">
          <cell r="A2891" t="str">
            <v>21</v>
          </cell>
          <cell r="B2891" t="str">
            <v>D</v>
          </cell>
          <cell r="C2891" t="str">
            <v>R</v>
          </cell>
          <cell r="D2891" t="str">
            <v>I</v>
          </cell>
          <cell r="E2891" t="str">
            <v xml:space="preserve"> </v>
          </cell>
          <cell r="F2891" t="str">
            <v>16SP020</v>
          </cell>
          <cell r="G2891" t="str">
            <v>414</v>
          </cell>
          <cell r="H2891" t="str">
            <v>2313</v>
          </cell>
          <cell r="I2891" t="str">
            <v>23</v>
          </cell>
          <cell r="J2891" t="str">
            <v xml:space="preserve"> </v>
          </cell>
          <cell r="K2891" t="str">
            <v>BATI</v>
          </cell>
          <cell r="L2891" t="str">
            <v>2017</v>
          </cell>
          <cell r="M2891">
            <v>0</v>
          </cell>
          <cell r="N2891">
            <v>0</v>
          </cell>
          <cell r="O2891">
            <v>808.72</v>
          </cell>
          <cell r="P2891">
            <v>808.72</v>
          </cell>
          <cell r="Q2891">
            <v>0</v>
          </cell>
          <cell r="R2891">
            <v>808.72</v>
          </cell>
          <cell r="S2891">
            <v>0</v>
          </cell>
          <cell r="T2891" t="str">
            <v>2018- -16SP020-414-2313-23- -BATI</v>
          </cell>
        </row>
        <row r="2892">
          <cell r="A2892" t="str">
            <v>21</v>
          </cell>
          <cell r="B2892" t="str">
            <v>D</v>
          </cell>
          <cell r="C2892" t="str">
            <v>R</v>
          </cell>
          <cell r="D2892" t="str">
            <v>I</v>
          </cell>
          <cell r="E2892" t="str">
            <v xml:space="preserve"> </v>
          </cell>
          <cell r="F2892" t="str">
            <v>16SP021</v>
          </cell>
          <cell r="G2892" t="str">
            <v>40</v>
          </cell>
          <cell r="H2892" t="str">
            <v>2313</v>
          </cell>
          <cell r="I2892" t="str">
            <v>23</v>
          </cell>
          <cell r="J2892" t="str">
            <v xml:space="preserve"> </v>
          </cell>
          <cell r="K2892" t="str">
            <v>BATI</v>
          </cell>
          <cell r="L2892" t="str">
            <v>2016</v>
          </cell>
          <cell r="M2892">
            <v>0</v>
          </cell>
          <cell r="N2892">
            <v>0</v>
          </cell>
          <cell r="O2892">
            <v>0</v>
          </cell>
          <cell r="P2892">
            <v>0</v>
          </cell>
          <cell r="Q2892">
            <v>0</v>
          </cell>
          <cell r="R2892">
            <v>7009.48</v>
          </cell>
          <cell r="S2892">
            <v>0</v>
          </cell>
          <cell r="T2892" t="str">
            <v>2018- -16SP021-40-2313-23- -BATI</v>
          </cell>
        </row>
        <row r="2893">
          <cell r="A2893" t="str">
            <v>21</v>
          </cell>
          <cell r="B2893" t="str">
            <v>D</v>
          </cell>
          <cell r="C2893" t="str">
            <v>R</v>
          </cell>
          <cell r="D2893" t="str">
            <v>I</v>
          </cell>
          <cell r="E2893" t="str">
            <v xml:space="preserve"> </v>
          </cell>
          <cell r="F2893" t="str">
            <v>16SP022</v>
          </cell>
          <cell r="G2893" t="str">
            <v>414</v>
          </cell>
          <cell r="H2893" t="str">
            <v>2318</v>
          </cell>
          <cell r="I2893" t="str">
            <v>23</v>
          </cell>
          <cell r="J2893" t="str">
            <v xml:space="preserve"> </v>
          </cell>
          <cell r="K2893" t="str">
            <v>BATI</v>
          </cell>
          <cell r="L2893" t="str">
            <v>2016</v>
          </cell>
          <cell r="M2893">
            <v>0</v>
          </cell>
          <cell r="N2893">
            <v>0</v>
          </cell>
          <cell r="O2893">
            <v>0</v>
          </cell>
          <cell r="P2893">
            <v>0</v>
          </cell>
          <cell r="Q2893">
            <v>0</v>
          </cell>
          <cell r="R2893">
            <v>5001.01</v>
          </cell>
          <cell r="S2893">
            <v>0</v>
          </cell>
          <cell r="T2893" t="str">
            <v>2018- -16SP022-414-2318-23- -BATI</v>
          </cell>
        </row>
        <row r="2894">
          <cell r="A2894" t="str">
            <v>21</v>
          </cell>
          <cell r="B2894" t="str">
            <v>D</v>
          </cell>
          <cell r="C2894" t="str">
            <v>R</v>
          </cell>
          <cell r="D2894" t="str">
            <v>I</v>
          </cell>
          <cell r="E2894" t="str">
            <v xml:space="preserve"> </v>
          </cell>
          <cell r="F2894" t="str">
            <v>16SP023</v>
          </cell>
          <cell r="G2894" t="str">
            <v>412</v>
          </cell>
          <cell r="H2894" t="str">
            <v>2318</v>
          </cell>
          <cell r="I2894" t="str">
            <v>23</v>
          </cell>
          <cell r="J2894" t="str">
            <v xml:space="preserve"> </v>
          </cell>
          <cell r="K2894" t="str">
            <v>BATI</v>
          </cell>
          <cell r="L2894" t="str">
            <v>2016</v>
          </cell>
          <cell r="M2894">
            <v>0</v>
          </cell>
          <cell r="N2894">
            <v>0</v>
          </cell>
          <cell r="O2894">
            <v>0</v>
          </cell>
          <cell r="P2894">
            <v>0</v>
          </cell>
          <cell r="Q2894">
            <v>0</v>
          </cell>
          <cell r="R2894">
            <v>3184.75</v>
          </cell>
          <cell r="S2894">
            <v>0</v>
          </cell>
          <cell r="T2894" t="str">
            <v>2018- -16SP023-412-2318-23- -BATI</v>
          </cell>
        </row>
        <row r="2895">
          <cell r="A2895" t="str">
            <v>21</v>
          </cell>
          <cell r="B2895" t="str">
            <v>D</v>
          </cell>
          <cell r="C2895" t="str">
            <v>R</v>
          </cell>
          <cell r="D2895" t="str">
            <v>I</v>
          </cell>
          <cell r="E2895" t="str">
            <v xml:space="preserve"> </v>
          </cell>
          <cell r="F2895" t="str">
            <v>16UR002</v>
          </cell>
          <cell r="G2895" t="str">
            <v>824</v>
          </cell>
          <cell r="H2895" t="str">
            <v>2318</v>
          </cell>
          <cell r="I2895" t="str">
            <v>23</v>
          </cell>
          <cell r="J2895" t="str">
            <v xml:space="preserve"> </v>
          </cell>
          <cell r="K2895" t="str">
            <v>EXTE</v>
          </cell>
          <cell r="L2895" t="str">
            <v>2016</v>
          </cell>
          <cell r="M2895">
            <v>150000</v>
          </cell>
          <cell r="N2895">
            <v>0</v>
          </cell>
          <cell r="O2895">
            <v>0</v>
          </cell>
          <cell r="P2895">
            <v>150000</v>
          </cell>
          <cell r="Q2895">
            <v>0</v>
          </cell>
          <cell r="R2895">
            <v>30517.02</v>
          </cell>
          <cell r="S2895">
            <v>0</v>
          </cell>
          <cell r="T2895" t="str">
            <v>2018- -16UR002-824-2318-23- -EXTE</v>
          </cell>
        </row>
        <row r="2896">
          <cell r="A2896" t="str">
            <v>21</v>
          </cell>
          <cell r="B2896" t="str">
            <v>D</v>
          </cell>
          <cell r="C2896" t="str">
            <v>R</v>
          </cell>
          <cell r="D2896" t="str">
            <v>I</v>
          </cell>
          <cell r="E2896" t="str">
            <v xml:space="preserve"> </v>
          </cell>
          <cell r="F2896" t="str">
            <v>16UR002</v>
          </cell>
          <cell r="G2896" t="str">
            <v>824</v>
          </cell>
          <cell r="H2896" t="str">
            <v>2318</v>
          </cell>
          <cell r="I2896" t="str">
            <v>23</v>
          </cell>
          <cell r="J2896" t="str">
            <v xml:space="preserve"> </v>
          </cell>
          <cell r="K2896" t="str">
            <v>EXTE</v>
          </cell>
          <cell r="L2896" t="str">
            <v>2017</v>
          </cell>
          <cell r="M2896">
            <v>0</v>
          </cell>
          <cell r="N2896">
            <v>0</v>
          </cell>
          <cell r="O2896">
            <v>106675.56</v>
          </cell>
          <cell r="P2896">
            <v>106675.56</v>
          </cell>
          <cell r="Q2896">
            <v>0</v>
          </cell>
          <cell r="R2896">
            <v>113328</v>
          </cell>
          <cell r="S2896">
            <v>0</v>
          </cell>
          <cell r="T2896" t="str">
            <v>2018- -16UR002-824-2318-23- -EXTE</v>
          </cell>
        </row>
        <row r="2897">
          <cell r="A2897" t="str">
            <v>21</v>
          </cell>
          <cell r="B2897" t="str">
            <v>D</v>
          </cell>
          <cell r="C2897" t="str">
            <v>R</v>
          </cell>
          <cell r="D2897" t="str">
            <v>I</v>
          </cell>
          <cell r="E2897" t="str">
            <v xml:space="preserve"> </v>
          </cell>
          <cell r="F2897" t="str">
            <v>16UR004</v>
          </cell>
          <cell r="G2897" t="str">
            <v>822</v>
          </cell>
          <cell r="H2897" t="str">
            <v>2318</v>
          </cell>
          <cell r="I2897" t="str">
            <v>23</v>
          </cell>
          <cell r="J2897" t="str">
            <v xml:space="preserve"> </v>
          </cell>
          <cell r="K2897" t="str">
            <v>EXTE</v>
          </cell>
          <cell r="L2897" t="str">
            <v>2016</v>
          </cell>
          <cell r="M2897">
            <v>70000</v>
          </cell>
          <cell r="N2897">
            <v>0</v>
          </cell>
          <cell r="O2897">
            <v>0</v>
          </cell>
          <cell r="P2897">
            <v>70000</v>
          </cell>
          <cell r="Q2897">
            <v>0</v>
          </cell>
          <cell r="R2897">
            <v>0</v>
          </cell>
          <cell r="S2897">
            <v>0</v>
          </cell>
          <cell r="T2897" t="str">
            <v>2018- -16UR004-822-2318-23- -EXTE</v>
          </cell>
        </row>
        <row r="2898">
          <cell r="A2898" t="str">
            <v>21</v>
          </cell>
          <cell r="B2898" t="str">
            <v>D</v>
          </cell>
          <cell r="C2898" t="str">
            <v>R</v>
          </cell>
          <cell r="D2898" t="str">
            <v>I</v>
          </cell>
          <cell r="E2898" t="str">
            <v xml:space="preserve"> </v>
          </cell>
          <cell r="F2898" t="str">
            <v>16UR005</v>
          </cell>
          <cell r="G2898" t="str">
            <v>822</v>
          </cell>
          <cell r="H2898" t="str">
            <v>2318</v>
          </cell>
          <cell r="I2898" t="str">
            <v>23</v>
          </cell>
          <cell r="J2898" t="str">
            <v xml:space="preserve"> </v>
          </cell>
          <cell r="K2898" t="str">
            <v>EXTE</v>
          </cell>
          <cell r="L2898" t="str">
            <v>2016</v>
          </cell>
          <cell r="M2898">
            <v>73000</v>
          </cell>
          <cell r="N2898">
            <v>0</v>
          </cell>
          <cell r="O2898">
            <v>0</v>
          </cell>
          <cell r="P2898">
            <v>73000</v>
          </cell>
          <cell r="Q2898">
            <v>0</v>
          </cell>
          <cell r="R2898">
            <v>0</v>
          </cell>
          <cell r="S2898">
            <v>0</v>
          </cell>
          <cell r="T2898" t="str">
            <v>2018- -16UR005-822-2318-23- -EXTE</v>
          </cell>
        </row>
        <row r="2899">
          <cell r="A2899" t="str">
            <v>21</v>
          </cell>
          <cell r="B2899" t="str">
            <v>D</v>
          </cell>
          <cell r="C2899" t="str">
            <v>R</v>
          </cell>
          <cell r="D2899" t="str">
            <v>I</v>
          </cell>
          <cell r="E2899" t="str">
            <v xml:space="preserve"> </v>
          </cell>
          <cell r="F2899" t="str">
            <v>16UR006</v>
          </cell>
          <cell r="G2899" t="str">
            <v>822</v>
          </cell>
          <cell r="H2899" t="str">
            <v>2318</v>
          </cell>
          <cell r="I2899" t="str">
            <v>23</v>
          </cell>
          <cell r="J2899" t="str">
            <v xml:space="preserve"> </v>
          </cell>
          <cell r="K2899" t="str">
            <v>EXTE</v>
          </cell>
          <cell r="L2899" t="str">
            <v>2016</v>
          </cell>
          <cell r="M2899">
            <v>50000</v>
          </cell>
          <cell r="N2899">
            <v>0</v>
          </cell>
          <cell r="O2899">
            <v>0</v>
          </cell>
          <cell r="P2899">
            <v>50000</v>
          </cell>
          <cell r="Q2899">
            <v>0</v>
          </cell>
          <cell r="R2899">
            <v>2918.4</v>
          </cell>
          <cell r="S2899">
            <v>0</v>
          </cell>
          <cell r="T2899" t="str">
            <v>2018- -16UR006-822-2318-23- -EXTE</v>
          </cell>
        </row>
        <row r="2900">
          <cell r="A2900" t="str">
            <v>21</v>
          </cell>
          <cell r="B2900" t="str">
            <v>D</v>
          </cell>
          <cell r="C2900" t="str">
            <v>R</v>
          </cell>
          <cell r="D2900" t="str">
            <v>I</v>
          </cell>
          <cell r="E2900" t="str">
            <v xml:space="preserve"> </v>
          </cell>
          <cell r="F2900" t="str">
            <v>16UR006</v>
          </cell>
          <cell r="G2900" t="str">
            <v>822</v>
          </cell>
          <cell r="H2900" t="str">
            <v>2318</v>
          </cell>
          <cell r="I2900" t="str">
            <v>23</v>
          </cell>
          <cell r="J2900" t="str">
            <v xml:space="preserve"> </v>
          </cell>
          <cell r="K2900" t="str">
            <v>EXTE</v>
          </cell>
          <cell r="L2900" t="str">
            <v>2017</v>
          </cell>
          <cell r="M2900">
            <v>0</v>
          </cell>
          <cell r="N2900">
            <v>0</v>
          </cell>
          <cell r="O2900">
            <v>1490.4</v>
          </cell>
          <cell r="P2900">
            <v>1490.4</v>
          </cell>
          <cell r="Q2900">
            <v>0</v>
          </cell>
          <cell r="R2900">
            <v>1490.4</v>
          </cell>
          <cell r="S2900">
            <v>0</v>
          </cell>
          <cell r="T2900" t="str">
            <v>2018- -16UR006-822-2318-23- -EXTE</v>
          </cell>
        </row>
        <row r="2901">
          <cell r="A2901" t="str">
            <v>21</v>
          </cell>
          <cell r="B2901" t="str">
            <v>D</v>
          </cell>
          <cell r="C2901" t="str">
            <v>R</v>
          </cell>
          <cell r="D2901" t="str">
            <v>I</v>
          </cell>
          <cell r="E2901" t="str">
            <v xml:space="preserve"> </v>
          </cell>
          <cell r="F2901" t="str">
            <v>16UR007</v>
          </cell>
          <cell r="G2901" t="str">
            <v>821</v>
          </cell>
          <cell r="H2901" t="str">
            <v>2318</v>
          </cell>
          <cell r="I2901" t="str">
            <v>23</v>
          </cell>
          <cell r="J2901" t="str">
            <v xml:space="preserve"> </v>
          </cell>
          <cell r="K2901" t="str">
            <v>EXTE</v>
          </cell>
          <cell r="L2901" t="str">
            <v>2016</v>
          </cell>
          <cell r="M2901">
            <v>40000</v>
          </cell>
          <cell r="N2901">
            <v>0</v>
          </cell>
          <cell r="O2901">
            <v>0</v>
          </cell>
          <cell r="P2901">
            <v>40000</v>
          </cell>
          <cell r="Q2901">
            <v>0</v>
          </cell>
          <cell r="R2901">
            <v>10446</v>
          </cell>
          <cell r="S2901">
            <v>0</v>
          </cell>
          <cell r="T2901" t="str">
            <v>2018- -16UR007-821-2318-23- -EXTE</v>
          </cell>
        </row>
        <row r="2902">
          <cell r="A2902" t="str">
            <v>21</v>
          </cell>
          <cell r="B2902" t="str">
            <v>D</v>
          </cell>
          <cell r="C2902" t="str">
            <v>R</v>
          </cell>
          <cell r="D2902" t="str">
            <v>I</v>
          </cell>
          <cell r="E2902" t="str">
            <v xml:space="preserve"> </v>
          </cell>
          <cell r="F2902" t="str">
            <v>16UR007</v>
          </cell>
          <cell r="G2902" t="str">
            <v>821</v>
          </cell>
          <cell r="H2902" t="str">
            <v>2318</v>
          </cell>
          <cell r="I2902" t="str">
            <v>23</v>
          </cell>
          <cell r="J2902" t="str">
            <v xml:space="preserve"> </v>
          </cell>
          <cell r="K2902" t="str">
            <v>EXTE</v>
          </cell>
          <cell r="L2902" t="str">
            <v>2017</v>
          </cell>
          <cell r="M2902">
            <v>0</v>
          </cell>
          <cell r="N2902">
            <v>0</v>
          </cell>
          <cell r="O2902">
            <v>8304</v>
          </cell>
          <cell r="P2902">
            <v>8304</v>
          </cell>
          <cell r="Q2902">
            <v>0</v>
          </cell>
          <cell r="R2902">
            <v>8304</v>
          </cell>
          <cell r="S2902">
            <v>0</v>
          </cell>
          <cell r="T2902" t="str">
            <v>2018- -16UR007-821-2318-23- -EXTE</v>
          </cell>
        </row>
        <row r="2903">
          <cell r="A2903" t="str">
            <v>21</v>
          </cell>
          <cell r="B2903" t="str">
            <v>D</v>
          </cell>
          <cell r="C2903" t="str">
            <v>R</v>
          </cell>
          <cell r="D2903" t="str">
            <v>I</v>
          </cell>
          <cell r="E2903" t="str">
            <v xml:space="preserve"> </v>
          </cell>
          <cell r="F2903" t="str">
            <v>16UR008</v>
          </cell>
          <cell r="G2903" t="str">
            <v>823</v>
          </cell>
          <cell r="H2903" t="str">
            <v>2318</v>
          </cell>
          <cell r="I2903" t="str">
            <v>23</v>
          </cell>
          <cell r="J2903" t="str">
            <v xml:space="preserve"> </v>
          </cell>
          <cell r="K2903" t="str">
            <v>EXTE</v>
          </cell>
          <cell r="L2903" t="str">
            <v>2016</v>
          </cell>
          <cell r="M2903">
            <v>40000</v>
          </cell>
          <cell r="N2903">
            <v>0</v>
          </cell>
          <cell r="O2903">
            <v>0</v>
          </cell>
          <cell r="P2903">
            <v>40000</v>
          </cell>
          <cell r="Q2903">
            <v>0</v>
          </cell>
          <cell r="R2903">
            <v>31950.85</v>
          </cell>
          <cell r="S2903">
            <v>0</v>
          </cell>
          <cell r="T2903" t="str">
            <v>2018- -16UR008-823-2318-23- -EXTE</v>
          </cell>
        </row>
        <row r="2904">
          <cell r="A2904" t="str">
            <v>21</v>
          </cell>
          <cell r="B2904" t="str">
            <v>D</v>
          </cell>
          <cell r="C2904" t="str">
            <v>R</v>
          </cell>
          <cell r="D2904" t="str">
            <v>I</v>
          </cell>
          <cell r="E2904" t="str">
            <v xml:space="preserve"> </v>
          </cell>
          <cell r="F2904" t="str">
            <v>16UR008</v>
          </cell>
          <cell r="G2904" t="str">
            <v>823</v>
          </cell>
          <cell r="H2904" t="str">
            <v>2318</v>
          </cell>
          <cell r="I2904" t="str">
            <v>23</v>
          </cell>
          <cell r="J2904" t="str">
            <v xml:space="preserve"> </v>
          </cell>
          <cell r="K2904" t="str">
            <v>EXTE</v>
          </cell>
          <cell r="L2904" t="str">
            <v>2017</v>
          </cell>
          <cell r="M2904">
            <v>0</v>
          </cell>
          <cell r="N2904">
            <v>0</v>
          </cell>
          <cell r="O2904">
            <v>32168.18</v>
          </cell>
          <cell r="P2904">
            <v>32168.18</v>
          </cell>
          <cell r="Q2904">
            <v>0</v>
          </cell>
          <cell r="R2904">
            <v>31777.65</v>
          </cell>
          <cell r="S2904">
            <v>0</v>
          </cell>
          <cell r="T2904" t="str">
            <v>2018- -16UR008-823-2318-23- -EXTE</v>
          </cell>
        </row>
        <row r="2905">
          <cell r="A2905" t="str">
            <v>21</v>
          </cell>
          <cell r="B2905" t="str">
            <v>D</v>
          </cell>
          <cell r="C2905" t="str">
            <v>R</v>
          </cell>
          <cell r="D2905" t="str">
            <v>I</v>
          </cell>
          <cell r="E2905" t="str">
            <v xml:space="preserve"> </v>
          </cell>
          <cell r="F2905" t="str">
            <v>16UR008</v>
          </cell>
          <cell r="G2905" t="str">
            <v>823</v>
          </cell>
          <cell r="H2905" t="str">
            <v>2318</v>
          </cell>
          <cell r="I2905" t="str">
            <v>23</v>
          </cell>
          <cell r="J2905" t="str">
            <v xml:space="preserve"> </v>
          </cell>
          <cell r="K2905" t="str">
            <v>EXTE</v>
          </cell>
          <cell r="L2905" t="str">
            <v>2018</v>
          </cell>
          <cell r="M2905">
            <v>0</v>
          </cell>
          <cell r="N2905">
            <v>0</v>
          </cell>
          <cell r="O2905">
            <v>390.53</v>
          </cell>
          <cell r="P2905">
            <v>390.53</v>
          </cell>
          <cell r="Q2905">
            <v>0</v>
          </cell>
          <cell r="R2905">
            <v>0</v>
          </cell>
          <cell r="S2905">
            <v>390.53</v>
          </cell>
          <cell r="T2905" t="str">
            <v>2018- -16UR008-823-2318-23- -EXTE</v>
          </cell>
        </row>
        <row r="2906">
          <cell r="A2906" t="str">
            <v>21</v>
          </cell>
          <cell r="B2906" t="str">
            <v>D</v>
          </cell>
          <cell r="C2906" t="str">
            <v>R</v>
          </cell>
          <cell r="D2906" t="str">
            <v>I</v>
          </cell>
          <cell r="E2906" t="str">
            <v xml:space="preserve"> </v>
          </cell>
          <cell r="F2906" t="str">
            <v>16VO001</v>
          </cell>
          <cell r="G2906" t="str">
            <v>822</v>
          </cell>
          <cell r="H2906" t="str">
            <v>2315</v>
          </cell>
          <cell r="I2906" t="str">
            <v>23</v>
          </cell>
          <cell r="J2906" t="str">
            <v xml:space="preserve"> </v>
          </cell>
          <cell r="K2906" t="str">
            <v>EXTE</v>
          </cell>
          <cell r="L2906" t="str">
            <v>2016</v>
          </cell>
          <cell r="M2906">
            <v>800000</v>
          </cell>
          <cell r="N2906">
            <v>0</v>
          </cell>
          <cell r="O2906">
            <v>0</v>
          </cell>
          <cell r="P2906">
            <v>800000</v>
          </cell>
          <cell r="Q2906">
            <v>0</v>
          </cell>
          <cell r="R2906">
            <v>668920.32999999996</v>
          </cell>
          <cell r="S2906">
            <v>0</v>
          </cell>
          <cell r="T2906" t="str">
            <v>2018- -16VO001-822-2315-23- -EXTE</v>
          </cell>
        </row>
        <row r="2907">
          <cell r="A2907" t="str">
            <v>21</v>
          </cell>
          <cell r="B2907" t="str">
            <v>D</v>
          </cell>
          <cell r="C2907" t="str">
            <v>R</v>
          </cell>
          <cell r="D2907" t="str">
            <v>I</v>
          </cell>
          <cell r="E2907" t="str">
            <v xml:space="preserve"> </v>
          </cell>
          <cell r="F2907" t="str">
            <v>16VO001</v>
          </cell>
          <cell r="G2907" t="str">
            <v>822</v>
          </cell>
          <cell r="H2907" t="str">
            <v>2315</v>
          </cell>
          <cell r="I2907" t="str">
            <v>23</v>
          </cell>
          <cell r="J2907" t="str">
            <v xml:space="preserve"> </v>
          </cell>
          <cell r="K2907" t="str">
            <v>EXTE</v>
          </cell>
          <cell r="L2907" t="str">
            <v>2017</v>
          </cell>
          <cell r="M2907">
            <v>0</v>
          </cell>
          <cell r="N2907">
            <v>0</v>
          </cell>
          <cell r="O2907">
            <v>320243.84000000003</v>
          </cell>
          <cell r="P2907">
            <v>320243.84000000003</v>
          </cell>
          <cell r="Q2907">
            <v>0</v>
          </cell>
          <cell r="R2907">
            <v>318819.17</v>
          </cell>
          <cell r="S2907">
            <v>0</v>
          </cell>
          <cell r="T2907" t="str">
            <v>2018- -16VO001-822-2315-23- -EXTE</v>
          </cell>
        </row>
        <row r="2908">
          <cell r="A2908" t="str">
            <v>21</v>
          </cell>
          <cell r="B2908" t="str">
            <v>D</v>
          </cell>
          <cell r="C2908" t="str">
            <v>R</v>
          </cell>
          <cell r="D2908" t="str">
            <v>I</v>
          </cell>
          <cell r="E2908" t="str">
            <v xml:space="preserve"> </v>
          </cell>
          <cell r="F2908" t="str">
            <v>16VO001</v>
          </cell>
          <cell r="G2908" t="str">
            <v>822</v>
          </cell>
          <cell r="H2908" t="str">
            <v>2315</v>
          </cell>
          <cell r="I2908" t="str">
            <v>23</v>
          </cell>
          <cell r="J2908" t="str">
            <v xml:space="preserve"> </v>
          </cell>
          <cell r="K2908" t="str">
            <v>EXTE</v>
          </cell>
          <cell r="L2908" t="str">
            <v>2018</v>
          </cell>
          <cell r="M2908">
            <v>0</v>
          </cell>
          <cell r="N2908">
            <v>0</v>
          </cell>
          <cell r="O2908">
            <v>720</v>
          </cell>
          <cell r="P2908">
            <v>720</v>
          </cell>
          <cell r="Q2908">
            <v>0</v>
          </cell>
          <cell r="R2908">
            <v>0</v>
          </cell>
          <cell r="S2908">
            <v>720</v>
          </cell>
          <cell r="T2908" t="str">
            <v>2018- -16VO001-822-2315-23- -EXTE</v>
          </cell>
        </row>
        <row r="2909">
          <cell r="A2909" t="str">
            <v>21</v>
          </cell>
          <cell r="B2909" t="str">
            <v>D</v>
          </cell>
          <cell r="C2909" t="str">
            <v>R</v>
          </cell>
          <cell r="D2909" t="str">
            <v>I</v>
          </cell>
          <cell r="E2909" t="str">
            <v xml:space="preserve"> </v>
          </cell>
          <cell r="F2909" t="str">
            <v>16VO002</v>
          </cell>
          <cell r="G2909" t="str">
            <v>822</v>
          </cell>
          <cell r="H2909" t="str">
            <v>2315</v>
          </cell>
          <cell r="I2909" t="str">
            <v>23</v>
          </cell>
          <cell r="J2909" t="str">
            <v xml:space="preserve"> </v>
          </cell>
          <cell r="K2909" t="str">
            <v>EXTE</v>
          </cell>
          <cell r="L2909" t="str">
            <v>2016</v>
          </cell>
          <cell r="M2909">
            <v>75000</v>
          </cell>
          <cell r="N2909">
            <v>0</v>
          </cell>
          <cell r="O2909">
            <v>0</v>
          </cell>
          <cell r="P2909">
            <v>75000</v>
          </cell>
          <cell r="Q2909">
            <v>0</v>
          </cell>
          <cell r="R2909">
            <v>57340.63</v>
          </cell>
          <cell r="S2909">
            <v>0</v>
          </cell>
          <cell r="T2909" t="str">
            <v>2018- -16VO002-822-2315-23- -EXTE</v>
          </cell>
        </row>
        <row r="2910">
          <cell r="A2910" t="str">
            <v>21</v>
          </cell>
          <cell r="B2910" t="str">
            <v>D</v>
          </cell>
          <cell r="C2910" t="str">
            <v>R</v>
          </cell>
          <cell r="D2910" t="str">
            <v>I</v>
          </cell>
          <cell r="E2910" t="str">
            <v xml:space="preserve"> </v>
          </cell>
          <cell r="F2910" t="str">
            <v>16VO002</v>
          </cell>
          <cell r="G2910" t="str">
            <v>822</v>
          </cell>
          <cell r="H2910" t="str">
            <v>2315</v>
          </cell>
          <cell r="I2910" t="str">
            <v>23</v>
          </cell>
          <cell r="J2910" t="str">
            <v xml:space="preserve"> </v>
          </cell>
          <cell r="K2910" t="str">
            <v>EXTE</v>
          </cell>
          <cell r="L2910" t="str">
            <v>2017</v>
          </cell>
          <cell r="M2910">
            <v>0</v>
          </cell>
          <cell r="N2910">
            <v>0</v>
          </cell>
          <cell r="O2910">
            <v>19759.71</v>
          </cell>
          <cell r="P2910">
            <v>19759.71</v>
          </cell>
          <cell r="Q2910">
            <v>0</v>
          </cell>
          <cell r="R2910">
            <v>16286.89</v>
          </cell>
          <cell r="S2910">
            <v>0</v>
          </cell>
          <cell r="T2910" t="str">
            <v>2018- -16VO002-822-2315-23- -EXTE</v>
          </cell>
        </row>
        <row r="2911">
          <cell r="A2911" t="str">
            <v>21</v>
          </cell>
          <cell r="B2911" t="str">
            <v>D</v>
          </cell>
          <cell r="C2911" t="str">
            <v>R</v>
          </cell>
          <cell r="D2911" t="str">
            <v>I</v>
          </cell>
          <cell r="E2911" t="str">
            <v xml:space="preserve"> </v>
          </cell>
          <cell r="F2911" t="str">
            <v>16VO002</v>
          </cell>
          <cell r="G2911" t="str">
            <v>822</v>
          </cell>
          <cell r="H2911" t="str">
            <v>2315</v>
          </cell>
          <cell r="I2911" t="str">
            <v>23</v>
          </cell>
          <cell r="J2911" t="str">
            <v xml:space="preserve"> </v>
          </cell>
          <cell r="K2911" t="str">
            <v>EXTE</v>
          </cell>
          <cell r="L2911" t="str">
            <v>2018</v>
          </cell>
          <cell r="M2911">
            <v>0</v>
          </cell>
          <cell r="N2911">
            <v>0</v>
          </cell>
          <cell r="O2911">
            <v>3472.82</v>
          </cell>
          <cell r="P2911">
            <v>3472.82</v>
          </cell>
          <cell r="Q2911">
            <v>0</v>
          </cell>
          <cell r="R2911">
            <v>0</v>
          </cell>
          <cell r="S2911">
            <v>3472.82</v>
          </cell>
          <cell r="T2911" t="str">
            <v>2018- -16VO002-822-2315-23- -EXTE</v>
          </cell>
        </row>
        <row r="2912">
          <cell r="A2912" t="str">
            <v>21</v>
          </cell>
          <cell r="B2912" t="str">
            <v>D</v>
          </cell>
          <cell r="C2912" t="str">
            <v>R</v>
          </cell>
          <cell r="D2912" t="str">
            <v>I</v>
          </cell>
          <cell r="E2912" t="str">
            <v xml:space="preserve"> </v>
          </cell>
          <cell r="F2912" t="str">
            <v>16VO003</v>
          </cell>
          <cell r="G2912" t="str">
            <v>822</v>
          </cell>
          <cell r="H2912" t="str">
            <v>2315</v>
          </cell>
          <cell r="I2912" t="str">
            <v>23</v>
          </cell>
          <cell r="J2912" t="str">
            <v xml:space="preserve"> </v>
          </cell>
          <cell r="K2912" t="str">
            <v>EXTE</v>
          </cell>
          <cell r="L2912" t="str">
            <v>2016</v>
          </cell>
          <cell r="M2912">
            <v>30000</v>
          </cell>
          <cell r="N2912">
            <v>0</v>
          </cell>
          <cell r="O2912">
            <v>0</v>
          </cell>
          <cell r="P2912">
            <v>30000</v>
          </cell>
          <cell r="Q2912">
            <v>0</v>
          </cell>
          <cell r="R2912">
            <v>4794.28</v>
          </cell>
          <cell r="S2912">
            <v>0</v>
          </cell>
          <cell r="T2912" t="str">
            <v>2018- -16VO003-822-2315-23- -EXTE</v>
          </cell>
        </row>
        <row r="2913">
          <cell r="A2913" t="str">
            <v>21</v>
          </cell>
          <cell r="B2913" t="str">
            <v>D</v>
          </cell>
          <cell r="C2913" t="str">
            <v>R</v>
          </cell>
          <cell r="D2913" t="str">
            <v>I</v>
          </cell>
          <cell r="E2913" t="str">
            <v xml:space="preserve"> </v>
          </cell>
          <cell r="F2913" t="str">
            <v>16VO003</v>
          </cell>
          <cell r="G2913" t="str">
            <v>822</v>
          </cell>
          <cell r="H2913" t="str">
            <v>2315</v>
          </cell>
          <cell r="I2913" t="str">
            <v>23</v>
          </cell>
          <cell r="J2913" t="str">
            <v xml:space="preserve"> </v>
          </cell>
          <cell r="K2913" t="str">
            <v>EXTE</v>
          </cell>
          <cell r="L2913" t="str">
            <v>2017</v>
          </cell>
          <cell r="M2913">
            <v>0</v>
          </cell>
          <cell r="N2913">
            <v>0</v>
          </cell>
          <cell r="O2913">
            <v>3126.23</v>
          </cell>
          <cell r="P2913">
            <v>3126.23</v>
          </cell>
          <cell r="Q2913">
            <v>0</v>
          </cell>
          <cell r="R2913">
            <v>3126.23</v>
          </cell>
          <cell r="S2913">
            <v>0</v>
          </cell>
          <cell r="T2913" t="str">
            <v>2018- -16VO003-822-2315-23- -EXTE</v>
          </cell>
        </row>
        <row r="2914">
          <cell r="A2914" t="str">
            <v>21</v>
          </cell>
          <cell r="B2914" t="str">
            <v>D</v>
          </cell>
          <cell r="C2914" t="str">
            <v>R</v>
          </cell>
          <cell r="D2914" t="str">
            <v>I</v>
          </cell>
          <cell r="E2914" t="str">
            <v xml:space="preserve"> </v>
          </cell>
          <cell r="F2914" t="str">
            <v>16VO004</v>
          </cell>
          <cell r="G2914" t="str">
            <v>822</v>
          </cell>
          <cell r="H2914" t="str">
            <v>2315</v>
          </cell>
          <cell r="I2914" t="str">
            <v>23</v>
          </cell>
          <cell r="J2914" t="str">
            <v xml:space="preserve"> </v>
          </cell>
          <cell r="K2914" t="str">
            <v>EXTE</v>
          </cell>
          <cell r="L2914" t="str">
            <v>2016</v>
          </cell>
          <cell r="M2914">
            <v>30000</v>
          </cell>
          <cell r="N2914">
            <v>0</v>
          </cell>
          <cell r="O2914">
            <v>0</v>
          </cell>
          <cell r="P2914">
            <v>30000</v>
          </cell>
          <cell r="Q2914">
            <v>0</v>
          </cell>
          <cell r="R2914">
            <v>0</v>
          </cell>
          <cell r="S2914">
            <v>0</v>
          </cell>
          <cell r="T2914" t="str">
            <v>2018- -16VO004-822-2315-23- -EXTE</v>
          </cell>
        </row>
        <row r="2915">
          <cell r="A2915" t="str">
            <v>21</v>
          </cell>
          <cell r="B2915" t="str">
            <v>D</v>
          </cell>
          <cell r="C2915" t="str">
            <v>R</v>
          </cell>
          <cell r="D2915" t="str">
            <v>I</v>
          </cell>
          <cell r="E2915" t="str">
            <v xml:space="preserve"> </v>
          </cell>
          <cell r="F2915" t="str">
            <v>16VO004</v>
          </cell>
          <cell r="G2915" t="str">
            <v>822</v>
          </cell>
          <cell r="H2915" t="str">
            <v>2315</v>
          </cell>
          <cell r="I2915" t="str">
            <v>23</v>
          </cell>
          <cell r="J2915" t="str">
            <v xml:space="preserve"> </v>
          </cell>
          <cell r="K2915" t="str">
            <v>EXTE</v>
          </cell>
          <cell r="L2915" t="str">
            <v>2017</v>
          </cell>
          <cell r="M2915">
            <v>0</v>
          </cell>
          <cell r="N2915">
            <v>0</v>
          </cell>
          <cell r="O2915">
            <v>16314</v>
          </cell>
          <cell r="P2915">
            <v>16314</v>
          </cell>
          <cell r="Q2915">
            <v>0</v>
          </cell>
          <cell r="R2915">
            <v>8892</v>
          </cell>
          <cell r="S2915">
            <v>0</v>
          </cell>
          <cell r="T2915" t="str">
            <v>2018- -16VO004-822-2315-23- -EXTE</v>
          </cell>
        </row>
        <row r="2916">
          <cell r="A2916" t="str">
            <v>21</v>
          </cell>
          <cell r="B2916" t="str">
            <v>D</v>
          </cell>
          <cell r="C2916" t="str">
            <v>R</v>
          </cell>
          <cell r="D2916" t="str">
            <v>I</v>
          </cell>
          <cell r="E2916" t="str">
            <v xml:space="preserve"> </v>
          </cell>
          <cell r="F2916" t="str">
            <v>16VO004</v>
          </cell>
          <cell r="G2916" t="str">
            <v>822</v>
          </cell>
          <cell r="H2916" t="str">
            <v>2315</v>
          </cell>
          <cell r="I2916" t="str">
            <v>23</v>
          </cell>
          <cell r="J2916" t="str">
            <v xml:space="preserve"> </v>
          </cell>
          <cell r="K2916" t="str">
            <v>EXTE</v>
          </cell>
          <cell r="L2916" t="str">
            <v>2018</v>
          </cell>
          <cell r="M2916">
            <v>0</v>
          </cell>
          <cell r="N2916">
            <v>0</v>
          </cell>
          <cell r="O2916">
            <v>7422</v>
          </cell>
          <cell r="P2916">
            <v>7422</v>
          </cell>
          <cell r="Q2916">
            <v>0</v>
          </cell>
          <cell r="R2916">
            <v>0</v>
          </cell>
          <cell r="S2916">
            <v>7422</v>
          </cell>
          <cell r="T2916" t="str">
            <v>2018- -16VO004-822-2315-23- -EXTE</v>
          </cell>
        </row>
        <row r="2917">
          <cell r="A2917" t="str">
            <v>21</v>
          </cell>
          <cell r="B2917" t="str">
            <v>D</v>
          </cell>
          <cell r="C2917" t="str">
            <v>R</v>
          </cell>
          <cell r="D2917" t="str">
            <v>I</v>
          </cell>
          <cell r="E2917" t="str">
            <v xml:space="preserve"> </v>
          </cell>
          <cell r="F2917" t="str">
            <v>16VO005</v>
          </cell>
          <cell r="G2917" t="str">
            <v>822</v>
          </cell>
          <cell r="H2917" t="str">
            <v>2315</v>
          </cell>
          <cell r="I2917" t="str">
            <v>23</v>
          </cell>
          <cell r="J2917" t="str">
            <v xml:space="preserve"> </v>
          </cell>
          <cell r="K2917" t="str">
            <v>EXTE</v>
          </cell>
          <cell r="L2917" t="str">
            <v>2016</v>
          </cell>
          <cell r="M2917">
            <v>3500</v>
          </cell>
          <cell r="N2917">
            <v>0</v>
          </cell>
          <cell r="O2917">
            <v>0</v>
          </cell>
          <cell r="P2917">
            <v>3500</v>
          </cell>
          <cell r="Q2917">
            <v>0</v>
          </cell>
          <cell r="R2917">
            <v>0</v>
          </cell>
          <cell r="S2917">
            <v>0</v>
          </cell>
          <cell r="T2917" t="str">
            <v>2018- -16VO005-822-2315-23- -EXTE</v>
          </cell>
        </row>
        <row r="2918">
          <cell r="A2918" t="str">
            <v>21</v>
          </cell>
          <cell r="B2918" t="str">
            <v>D</v>
          </cell>
          <cell r="C2918" t="str">
            <v>R</v>
          </cell>
          <cell r="D2918" t="str">
            <v>I</v>
          </cell>
          <cell r="E2918" t="str">
            <v xml:space="preserve"> </v>
          </cell>
          <cell r="F2918" t="str">
            <v>16VO007</v>
          </cell>
          <cell r="G2918" t="str">
            <v>814</v>
          </cell>
          <cell r="H2918" t="str">
            <v>2315</v>
          </cell>
          <cell r="I2918" t="str">
            <v>23</v>
          </cell>
          <cell r="J2918" t="str">
            <v xml:space="preserve"> </v>
          </cell>
          <cell r="K2918" t="str">
            <v>EXTE</v>
          </cell>
          <cell r="L2918" t="str">
            <v>2016</v>
          </cell>
          <cell r="M2918">
            <v>40000</v>
          </cell>
          <cell r="N2918">
            <v>0</v>
          </cell>
          <cell r="O2918">
            <v>0</v>
          </cell>
          <cell r="P2918">
            <v>40000</v>
          </cell>
          <cell r="Q2918">
            <v>0</v>
          </cell>
          <cell r="R2918">
            <v>1346.69</v>
          </cell>
          <cell r="S2918">
            <v>0</v>
          </cell>
          <cell r="T2918" t="str">
            <v>2018- -16VO007-814-2315-23- -EXTE</v>
          </cell>
        </row>
        <row r="2919">
          <cell r="A2919" t="str">
            <v>21</v>
          </cell>
          <cell r="B2919" t="str">
            <v>D</v>
          </cell>
          <cell r="C2919" t="str">
            <v>R</v>
          </cell>
          <cell r="D2919" t="str">
            <v>I</v>
          </cell>
          <cell r="E2919" t="str">
            <v xml:space="preserve"> </v>
          </cell>
          <cell r="F2919" t="str">
            <v>16VO007</v>
          </cell>
          <cell r="G2919" t="str">
            <v>814</v>
          </cell>
          <cell r="H2919" t="str">
            <v>2315</v>
          </cell>
          <cell r="I2919" t="str">
            <v>23</v>
          </cell>
          <cell r="J2919" t="str">
            <v xml:space="preserve"> </v>
          </cell>
          <cell r="K2919" t="str">
            <v>EXTE</v>
          </cell>
          <cell r="L2919" t="str">
            <v>2017</v>
          </cell>
          <cell r="M2919">
            <v>0</v>
          </cell>
          <cell r="N2919">
            <v>0</v>
          </cell>
          <cell r="O2919">
            <v>559.15</v>
          </cell>
          <cell r="P2919">
            <v>559.15</v>
          </cell>
          <cell r="Q2919">
            <v>0</v>
          </cell>
          <cell r="R2919">
            <v>559.15</v>
          </cell>
          <cell r="S2919">
            <v>0</v>
          </cell>
          <cell r="T2919" t="str">
            <v>2018- -16VO007-814-2315-23- -EXTE</v>
          </cell>
        </row>
        <row r="2920">
          <cell r="A2920" t="str">
            <v>21</v>
          </cell>
          <cell r="B2920" t="str">
            <v>D</v>
          </cell>
          <cell r="C2920" t="str">
            <v>R</v>
          </cell>
          <cell r="D2920" t="str">
            <v>I</v>
          </cell>
          <cell r="E2920" t="str">
            <v xml:space="preserve"> </v>
          </cell>
          <cell r="F2920" t="str">
            <v>16VO009</v>
          </cell>
          <cell r="G2920" t="str">
            <v>822</v>
          </cell>
          <cell r="H2920" t="str">
            <v>2313</v>
          </cell>
          <cell r="I2920" t="str">
            <v>23</v>
          </cell>
          <cell r="J2920" t="str">
            <v xml:space="preserve"> </v>
          </cell>
          <cell r="K2920" t="str">
            <v>EXTE</v>
          </cell>
          <cell r="L2920" t="str">
            <v>2016</v>
          </cell>
          <cell r="M2920">
            <v>38000</v>
          </cell>
          <cell r="N2920">
            <v>0</v>
          </cell>
          <cell r="O2920">
            <v>0</v>
          </cell>
          <cell r="P2920">
            <v>38000</v>
          </cell>
          <cell r="Q2920">
            <v>0</v>
          </cell>
          <cell r="R2920">
            <v>0</v>
          </cell>
          <cell r="S2920">
            <v>0</v>
          </cell>
          <cell r="T2920" t="str">
            <v>2018- -16VO009-822-2313-23- -EXTE</v>
          </cell>
        </row>
        <row r="2921">
          <cell r="A2921" t="str">
            <v>21</v>
          </cell>
          <cell r="B2921" t="str">
            <v>D</v>
          </cell>
          <cell r="C2921" t="str">
            <v>R</v>
          </cell>
          <cell r="D2921" t="str">
            <v>I</v>
          </cell>
          <cell r="E2921" t="str">
            <v xml:space="preserve"> </v>
          </cell>
          <cell r="F2921" t="str">
            <v>16VO011</v>
          </cell>
          <cell r="G2921" t="str">
            <v>821</v>
          </cell>
          <cell r="H2921" t="str">
            <v>2315</v>
          </cell>
          <cell r="I2921" t="str">
            <v>23</v>
          </cell>
          <cell r="J2921" t="str">
            <v xml:space="preserve"> </v>
          </cell>
          <cell r="K2921" t="str">
            <v>EXTE</v>
          </cell>
          <cell r="L2921" t="str">
            <v>2016</v>
          </cell>
          <cell r="M2921">
            <v>12000</v>
          </cell>
          <cell r="N2921">
            <v>0</v>
          </cell>
          <cell r="O2921">
            <v>0</v>
          </cell>
          <cell r="P2921">
            <v>12000</v>
          </cell>
          <cell r="Q2921">
            <v>0</v>
          </cell>
          <cell r="R2921">
            <v>2623.2</v>
          </cell>
          <cell r="S2921">
            <v>0</v>
          </cell>
          <cell r="T2921" t="str">
            <v>2018- -16VO011-821-2315-23- -EXTE</v>
          </cell>
        </row>
        <row r="2922">
          <cell r="A2922" t="str">
            <v>21</v>
          </cell>
          <cell r="B2922" t="str">
            <v>D</v>
          </cell>
          <cell r="C2922" t="str">
            <v>R</v>
          </cell>
          <cell r="D2922" t="str">
            <v>I</v>
          </cell>
          <cell r="E2922" t="str">
            <v xml:space="preserve"> </v>
          </cell>
          <cell r="F2922" t="str">
            <v>16VO012</v>
          </cell>
          <cell r="G2922" t="str">
            <v>821</v>
          </cell>
          <cell r="H2922" t="str">
            <v>2315</v>
          </cell>
          <cell r="I2922" t="str">
            <v>23</v>
          </cell>
          <cell r="J2922" t="str">
            <v xml:space="preserve"> </v>
          </cell>
          <cell r="K2922" t="str">
            <v>EXTE</v>
          </cell>
          <cell r="L2922" t="str">
            <v>2016</v>
          </cell>
          <cell r="M2922">
            <v>0</v>
          </cell>
          <cell r="N2922">
            <v>0</v>
          </cell>
          <cell r="O2922">
            <v>0</v>
          </cell>
          <cell r="P2922">
            <v>0</v>
          </cell>
          <cell r="Q2922">
            <v>0</v>
          </cell>
          <cell r="R2922">
            <v>1713.6</v>
          </cell>
          <cell r="S2922">
            <v>0</v>
          </cell>
          <cell r="T2922" t="str">
            <v>2018- -16VO012-821-2315-23- -EXTE</v>
          </cell>
        </row>
        <row r="2923">
          <cell r="A2923" t="str">
            <v>21</v>
          </cell>
          <cell r="B2923" t="str">
            <v>D</v>
          </cell>
          <cell r="C2923" t="str">
            <v>R</v>
          </cell>
          <cell r="D2923" t="str">
            <v>I</v>
          </cell>
          <cell r="E2923" t="str">
            <v xml:space="preserve"> </v>
          </cell>
          <cell r="F2923" t="str">
            <v>16VP001</v>
          </cell>
          <cell r="G2923" t="str">
            <v>821</v>
          </cell>
          <cell r="H2923" t="str">
            <v>2315</v>
          </cell>
          <cell r="I2923" t="str">
            <v>23</v>
          </cell>
          <cell r="J2923" t="str">
            <v xml:space="preserve"> </v>
          </cell>
          <cell r="K2923" t="str">
            <v>EXTE</v>
          </cell>
          <cell r="L2923" t="str">
            <v>2016</v>
          </cell>
          <cell r="M2923">
            <v>60000</v>
          </cell>
          <cell r="N2923">
            <v>0</v>
          </cell>
          <cell r="O2923">
            <v>0</v>
          </cell>
          <cell r="P2923">
            <v>60000</v>
          </cell>
          <cell r="Q2923">
            <v>0</v>
          </cell>
          <cell r="R2923">
            <v>23563.3</v>
          </cell>
          <cell r="S2923">
            <v>0</v>
          </cell>
          <cell r="T2923" t="str">
            <v>2018- -16VP001-821-2315-23- -EXTE</v>
          </cell>
        </row>
        <row r="2924">
          <cell r="A2924" t="str">
            <v>21</v>
          </cell>
          <cell r="B2924" t="str">
            <v>D</v>
          </cell>
          <cell r="C2924" t="str">
            <v>R</v>
          </cell>
          <cell r="D2924" t="str">
            <v>I</v>
          </cell>
          <cell r="E2924" t="str">
            <v xml:space="preserve"> </v>
          </cell>
          <cell r="F2924" t="str">
            <v>17AD001</v>
          </cell>
          <cell r="G2924" t="str">
            <v>020</v>
          </cell>
          <cell r="H2924" t="str">
            <v>2313</v>
          </cell>
          <cell r="I2924" t="str">
            <v>23</v>
          </cell>
          <cell r="J2924" t="str">
            <v>PMR</v>
          </cell>
          <cell r="K2924" t="str">
            <v>BATI</v>
          </cell>
          <cell r="L2924" t="str">
            <v>2017</v>
          </cell>
          <cell r="M2924">
            <v>300000</v>
          </cell>
          <cell r="N2924">
            <v>-100000</v>
          </cell>
          <cell r="O2924">
            <v>0</v>
          </cell>
          <cell r="P2924">
            <v>200000</v>
          </cell>
          <cell r="Q2924">
            <v>0</v>
          </cell>
          <cell r="R2924">
            <v>10.54</v>
          </cell>
          <cell r="S2924">
            <v>0</v>
          </cell>
          <cell r="T2924" t="str">
            <v>2018- -17AD001-020-2313-23-PMR-BATI</v>
          </cell>
        </row>
        <row r="2925">
          <cell r="A2925" t="str">
            <v>21</v>
          </cell>
          <cell r="B2925" t="str">
            <v>D</v>
          </cell>
          <cell r="C2925" t="str">
            <v>R</v>
          </cell>
          <cell r="D2925" t="str">
            <v>I</v>
          </cell>
          <cell r="E2925" t="str">
            <v xml:space="preserve"> </v>
          </cell>
          <cell r="F2925" t="str">
            <v>17AD001</v>
          </cell>
          <cell r="G2925" t="str">
            <v>020</v>
          </cell>
          <cell r="H2925" t="str">
            <v>2313</v>
          </cell>
          <cell r="I2925" t="str">
            <v>23</v>
          </cell>
          <cell r="J2925" t="str">
            <v>PMR</v>
          </cell>
          <cell r="K2925" t="str">
            <v>BATI</v>
          </cell>
          <cell r="L2925" t="str">
            <v>2018</v>
          </cell>
          <cell r="M2925">
            <v>0</v>
          </cell>
          <cell r="N2925">
            <v>0</v>
          </cell>
          <cell r="O2925">
            <v>0</v>
          </cell>
          <cell r="P2925">
            <v>0</v>
          </cell>
          <cell r="Q2925">
            <v>0</v>
          </cell>
          <cell r="R2925">
            <v>10.54</v>
          </cell>
          <cell r="S2925">
            <v>4268.6400000000003</v>
          </cell>
          <cell r="T2925" t="str">
            <v>2018- -17AD001-020-2313-23-PMR-BATI</v>
          </cell>
        </row>
        <row r="2926">
          <cell r="A2926" t="str">
            <v>21</v>
          </cell>
          <cell r="B2926" t="str">
            <v>D</v>
          </cell>
          <cell r="C2926" t="str">
            <v>R</v>
          </cell>
          <cell r="D2926" t="str">
            <v>I</v>
          </cell>
          <cell r="E2926" t="str">
            <v xml:space="preserve"> </v>
          </cell>
          <cell r="F2926" t="str">
            <v>17AD001</v>
          </cell>
          <cell r="G2926" t="str">
            <v>212</v>
          </cell>
          <cell r="H2926" t="str">
            <v>2313</v>
          </cell>
          <cell r="I2926" t="str">
            <v>23</v>
          </cell>
          <cell r="J2926" t="str">
            <v>PMR</v>
          </cell>
          <cell r="K2926" t="str">
            <v>BATI</v>
          </cell>
          <cell r="L2926" t="str">
            <v>2018</v>
          </cell>
          <cell r="M2926">
            <v>0</v>
          </cell>
          <cell r="N2926">
            <v>0</v>
          </cell>
          <cell r="O2926">
            <v>38961.08</v>
          </cell>
          <cell r="P2926">
            <v>38961.08</v>
          </cell>
          <cell r="Q2926">
            <v>0</v>
          </cell>
          <cell r="R2926">
            <v>26992.71</v>
          </cell>
          <cell r="S2926">
            <v>14635.37</v>
          </cell>
          <cell r="T2926" t="str">
            <v>2018- -17AD001-212-2313-23-PMR-BATI</v>
          </cell>
        </row>
        <row r="2927">
          <cell r="A2927" t="str">
            <v>21</v>
          </cell>
          <cell r="B2927" t="str">
            <v>D</v>
          </cell>
          <cell r="C2927" t="str">
            <v>R</v>
          </cell>
          <cell r="D2927" t="str">
            <v>I</v>
          </cell>
          <cell r="E2927" t="str">
            <v xml:space="preserve"> </v>
          </cell>
          <cell r="F2927" t="str">
            <v>17AD001</v>
          </cell>
          <cell r="G2927" t="str">
            <v>313</v>
          </cell>
          <cell r="H2927" t="str">
            <v>2313</v>
          </cell>
          <cell r="I2927" t="str">
            <v>23</v>
          </cell>
          <cell r="J2927" t="str">
            <v>PMR</v>
          </cell>
          <cell r="K2927" t="str">
            <v>BATI</v>
          </cell>
          <cell r="L2927" t="str">
            <v>2018</v>
          </cell>
          <cell r="M2927">
            <v>0</v>
          </cell>
          <cell r="N2927">
            <v>0</v>
          </cell>
          <cell r="O2927">
            <v>14815.18</v>
          </cell>
          <cell r="P2927">
            <v>14815.18</v>
          </cell>
          <cell r="Q2927">
            <v>0</v>
          </cell>
          <cell r="R2927">
            <v>10075.18</v>
          </cell>
          <cell r="S2927">
            <v>4740</v>
          </cell>
          <cell r="T2927" t="str">
            <v>2018- -17AD001-313-2313-23-PMR-BATI</v>
          </cell>
        </row>
        <row r="2928">
          <cell r="A2928" t="str">
            <v>21</v>
          </cell>
          <cell r="B2928" t="str">
            <v>D</v>
          </cell>
          <cell r="C2928" t="str">
            <v>R</v>
          </cell>
          <cell r="D2928" t="str">
            <v>I</v>
          </cell>
          <cell r="E2928" t="str">
            <v xml:space="preserve"> </v>
          </cell>
          <cell r="F2928" t="str">
            <v>17AD001</v>
          </cell>
          <cell r="G2928" t="str">
            <v>322</v>
          </cell>
          <cell r="H2928" t="str">
            <v>2313</v>
          </cell>
          <cell r="I2928" t="str">
            <v>23</v>
          </cell>
          <cell r="J2928" t="str">
            <v>PMR</v>
          </cell>
          <cell r="K2928" t="str">
            <v>BATI</v>
          </cell>
          <cell r="L2928" t="str">
            <v>2018</v>
          </cell>
          <cell r="M2928">
            <v>0</v>
          </cell>
          <cell r="N2928">
            <v>0</v>
          </cell>
          <cell r="O2928">
            <v>834.02</v>
          </cell>
          <cell r="P2928">
            <v>834.02</v>
          </cell>
          <cell r="Q2928">
            <v>0</v>
          </cell>
          <cell r="R2928">
            <v>0</v>
          </cell>
          <cell r="S2928">
            <v>834.02</v>
          </cell>
          <cell r="T2928" t="str">
            <v>2018- -17AD001-322-2313-23-PMR-BATI</v>
          </cell>
        </row>
        <row r="2929">
          <cell r="A2929" t="str">
            <v>21</v>
          </cell>
          <cell r="B2929" t="str">
            <v>D</v>
          </cell>
          <cell r="C2929" t="str">
            <v>R</v>
          </cell>
          <cell r="D2929" t="str">
            <v>I</v>
          </cell>
          <cell r="E2929" t="str">
            <v xml:space="preserve"> </v>
          </cell>
          <cell r="F2929" t="str">
            <v>17AD001</v>
          </cell>
          <cell r="G2929" t="str">
            <v>324</v>
          </cell>
          <cell r="H2929" t="str">
            <v>2313</v>
          </cell>
          <cell r="I2929" t="str">
            <v>23</v>
          </cell>
          <cell r="J2929" t="str">
            <v>PMR</v>
          </cell>
          <cell r="K2929" t="str">
            <v>BATI</v>
          </cell>
          <cell r="L2929" t="str">
            <v>2018</v>
          </cell>
          <cell r="M2929">
            <v>0</v>
          </cell>
          <cell r="N2929">
            <v>0</v>
          </cell>
          <cell r="O2929">
            <v>8100</v>
          </cell>
          <cell r="P2929">
            <v>8100</v>
          </cell>
          <cell r="Q2929">
            <v>0</v>
          </cell>
          <cell r="R2929">
            <v>0</v>
          </cell>
          <cell r="S2929">
            <v>8100</v>
          </cell>
          <cell r="T2929" t="str">
            <v>2018- -17AD001-324-2313-23-PMR-BATI</v>
          </cell>
        </row>
        <row r="2930">
          <cell r="A2930" t="str">
            <v>21</v>
          </cell>
          <cell r="B2930" t="str">
            <v>D</v>
          </cell>
          <cell r="C2930" t="str">
            <v>R</v>
          </cell>
          <cell r="D2930" t="str">
            <v>I</v>
          </cell>
          <cell r="E2930" t="str">
            <v xml:space="preserve"> </v>
          </cell>
          <cell r="F2930" t="str">
            <v>17AD001</v>
          </cell>
          <cell r="G2930" t="str">
            <v>412</v>
          </cell>
          <cell r="H2930" t="str">
            <v>2313</v>
          </cell>
          <cell r="I2930" t="str">
            <v>23</v>
          </cell>
          <cell r="J2930" t="str">
            <v>PMR</v>
          </cell>
          <cell r="K2930" t="str">
            <v>BATI</v>
          </cell>
          <cell r="L2930" t="str">
            <v>2018</v>
          </cell>
          <cell r="M2930">
            <v>0</v>
          </cell>
          <cell r="N2930">
            <v>0</v>
          </cell>
          <cell r="O2930">
            <v>986.4</v>
          </cell>
          <cell r="P2930">
            <v>986.4</v>
          </cell>
          <cell r="Q2930">
            <v>0</v>
          </cell>
          <cell r="R2930">
            <v>858.92</v>
          </cell>
          <cell r="S2930">
            <v>0</v>
          </cell>
          <cell r="T2930" t="str">
            <v>2018- -17AD001-412-2313-23-PMR-BATI</v>
          </cell>
        </row>
        <row r="2931">
          <cell r="A2931" t="str">
            <v>21</v>
          </cell>
          <cell r="B2931" t="str">
            <v>D</v>
          </cell>
          <cell r="C2931" t="str">
            <v>R</v>
          </cell>
          <cell r="D2931" t="str">
            <v>I</v>
          </cell>
          <cell r="E2931" t="str">
            <v xml:space="preserve"> </v>
          </cell>
          <cell r="F2931" t="str">
            <v>17AD001</v>
          </cell>
          <cell r="G2931" t="str">
            <v>422</v>
          </cell>
          <cell r="H2931" t="str">
            <v>2313</v>
          </cell>
          <cell r="I2931" t="str">
            <v>23</v>
          </cell>
          <cell r="J2931" t="str">
            <v>PMR</v>
          </cell>
          <cell r="K2931" t="str">
            <v>BATI</v>
          </cell>
          <cell r="L2931" t="str">
            <v>2017</v>
          </cell>
          <cell r="M2931">
            <v>0</v>
          </cell>
          <cell r="N2931">
            <v>0</v>
          </cell>
          <cell r="O2931">
            <v>0</v>
          </cell>
          <cell r="P2931">
            <v>0</v>
          </cell>
          <cell r="Q2931">
            <v>0</v>
          </cell>
          <cell r="R2931">
            <v>13494</v>
          </cell>
          <cell r="S2931">
            <v>0</v>
          </cell>
          <cell r="T2931" t="str">
            <v>2018- -17AD001-422-2313-23-PMR-BATI</v>
          </cell>
        </row>
        <row r="2932">
          <cell r="A2932" t="str">
            <v>21</v>
          </cell>
          <cell r="B2932" t="str">
            <v>D</v>
          </cell>
          <cell r="C2932" t="str">
            <v>R</v>
          </cell>
          <cell r="D2932" t="str">
            <v>I</v>
          </cell>
          <cell r="E2932" t="str">
            <v xml:space="preserve"> </v>
          </cell>
          <cell r="F2932" t="str">
            <v>17AD001</v>
          </cell>
          <cell r="G2932" t="str">
            <v>422</v>
          </cell>
          <cell r="H2932" t="str">
            <v>2313</v>
          </cell>
          <cell r="I2932" t="str">
            <v>23</v>
          </cell>
          <cell r="J2932" t="str">
            <v>PMR</v>
          </cell>
          <cell r="K2932" t="str">
            <v>BATI</v>
          </cell>
          <cell r="L2932" t="str">
            <v>2018</v>
          </cell>
          <cell r="M2932">
            <v>0</v>
          </cell>
          <cell r="N2932">
            <v>0</v>
          </cell>
          <cell r="O2932">
            <v>20682</v>
          </cell>
          <cell r="P2932">
            <v>20682</v>
          </cell>
          <cell r="Q2932">
            <v>0</v>
          </cell>
          <cell r="R2932">
            <v>16588.66</v>
          </cell>
          <cell r="S2932">
            <v>4236</v>
          </cell>
          <cell r="T2932" t="str">
            <v>2018- -17AD001-422-2313-23-PMR-BATI</v>
          </cell>
        </row>
        <row r="2933">
          <cell r="A2933" t="str">
            <v>21</v>
          </cell>
          <cell r="B2933" t="str">
            <v>D</v>
          </cell>
          <cell r="C2933" t="str">
            <v>R</v>
          </cell>
          <cell r="D2933" t="str">
            <v>I</v>
          </cell>
          <cell r="E2933" t="str">
            <v xml:space="preserve"> </v>
          </cell>
          <cell r="F2933" t="str">
            <v>17AD001</v>
          </cell>
          <cell r="G2933" t="str">
            <v>61</v>
          </cell>
          <cell r="H2933" t="str">
            <v>2313</v>
          </cell>
          <cell r="I2933" t="str">
            <v>23</v>
          </cell>
          <cell r="J2933" t="str">
            <v>PMR</v>
          </cell>
          <cell r="K2933" t="str">
            <v>BATI</v>
          </cell>
          <cell r="L2933" t="str">
            <v>2018</v>
          </cell>
          <cell r="M2933">
            <v>0</v>
          </cell>
          <cell r="N2933">
            <v>0</v>
          </cell>
          <cell r="O2933">
            <v>5900.72</v>
          </cell>
          <cell r="P2933">
            <v>5900.72</v>
          </cell>
          <cell r="Q2933">
            <v>0</v>
          </cell>
          <cell r="R2933">
            <v>0</v>
          </cell>
          <cell r="S2933">
            <v>5900.72</v>
          </cell>
          <cell r="T2933" t="str">
            <v>2018- -17AD001-61-2313-23-PMR-BATI</v>
          </cell>
        </row>
        <row r="2934">
          <cell r="A2934" t="str">
            <v>21</v>
          </cell>
          <cell r="B2934" t="str">
            <v>D</v>
          </cell>
          <cell r="C2934" t="str">
            <v>R</v>
          </cell>
          <cell r="D2934" t="str">
            <v>I</v>
          </cell>
          <cell r="E2934" t="str">
            <v xml:space="preserve"> </v>
          </cell>
          <cell r="F2934" t="str">
            <v>17AD001</v>
          </cell>
          <cell r="G2934" t="str">
            <v>71</v>
          </cell>
          <cell r="H2934" t="str">
            <v>2313</v>
          </cell>
          <cell r="I2934" t="str">
            <v>23</v>
          </cell>
          <cell r="J2934" t="str">
            <v>PMR</v>
          </cell>
          <cell r="K2934" t="str">
            <v>BATI</v>
          </cell>
          <cell r="L2934" t="str">
            <v>2018</v>
          </cell>
          <cell r="M2934">
            <v>0</v>
          </cell>
          <cell r="N2934">
            <v>0</v>
          </cell>
          <cell r="O2934">
            <v>4419.6000000000004</v>
          </cell>
          <cell r="P2934">
            <v>4419.6000000000004</v>
          </cell>
          <cell r="Q2934">
            <v>0</v>
          </cell>
          <cell r="R2934">
            <v>4419.6000000000004</v>
          </cell>
          <cell r="S2934">
            <v>0</v>
          </cell>
          <cell r="T2934" t="str">
            <v>2018- -17AD001-71-2313-23-PMR-BATI</v>
          </cell>
        </row>
        <row r="2935">
          <cell r="A2935" t="str">
            <v>21</v>
          </cell>
          <cell r="B2935" t="str">
            <v>D</v>
          </cell>
          <cell r="C2935" t="str">
            <v>R</v>
          </cell>
          <cell r="D2935" t="str">
            <v>I</v>
          </cell>
          <cell r="E2935" t="str">
            <v xml:space="preserve"> </v>
          </cell>
          <cell r="F2935" t="str">
            <v>17AD001</v>
          </cell>
          <cell r="G2935" t="str">
            <v>823</v>
          </cell>
          <cell r="H2935" t="str">
            <v>2313</v>
          </cell>
          <cell r="I2935" t="str">
            <v>23</v>
          </cell>
          <cell r="J2935" t="str">
            <v>PMR</v>
          </cell>
          <cell r="K2935" t="str">
            <v>BATI</v>
          </cell>
          <cell r="L2935" t="str">
            <v>2018</v>
          </cell>
          <cell r="M2935">
            <v>0</v>
          </cell>
          <cell r="N2935">
            <v>0</v>
          </cell>
          <cell r="O2935">
            <v>0</v>
          </cell>
          <cell r="P2935">
            <v>0</v>
          </cell>
          <cell r="Q2935">
            <v>0</v>
          </cell>
          <cell r="R2935">
            <v>550.26</v>
          </cell>
          <cell r="S2935">
            <v>0</v>
          </cell>
          <cell r="T2935" t="str">
            <v>2018- -17AD001-823-2313-23-PMR-BATI</v>
          </cell>
        </row>
        <row r="2936">
          <cell r="A2936" t="str">
            <v>21</v>
          </cell>
          <cell r="B2936" t="str">
            <v>D</v>
          </cell>
          <cell r="C2936" t="str">
            <v>R</v>
          </cell>
          <cell r="D2936" t="str">
            <v>I</v>
          </cell>
          <cell r="E2936" t="str">
            <v xml:space="preserve"> </v>
          </cell>
          <cell r="F2936" t="str">
            <v>17DEM001</v>
          </cell>
          <cell r="G2936" t="str">
            <v>820</v>
          </cell>
          <cell r="H2936" t="str">
            <v>2313</v>
          </cell>
          <cell r="I2936" t="str">
            <v>23</v>
          </cell>
          <cell r="J2936" t="str">
            <v xml:space="preserve"> </v>
          </cell>
          <cell r="K2936" t="str">
            <v>BATI</v>
          </cell>
          <cell r="L2936" t="str">
            <v>2017</v>
          </cell>
          <cell r="M2936">
            <v>30000</v>
          </cell>
          <cell r="N2936">
            <v>0</v>
          </cell>
          <cell r="O2936">
            <v>0</v>
          </cell>
          <cell r="P2936">
            <v>30000</v>
          </cell>
          <cell r="Q2936">
            <v>0</v>
          </cell>
          <cell r="R2936">
            <v>0</v>
          </cell>
          <cell r="S2936">
            <v>0</v>
          </cell>
          <cell r="T2936" t="str">
            <v>2018- -17DEM001-820-2313-23- -BATI</v>
          </cell>
        </row>
        <row r="2937">
          <cell r="A2937" t="str">
            <v>21</v>
          </cell>
          <cell r="B2937" t="str">
            <v>D</v>
          </cell>
          <cell r="C2937" t="str">
            <v>R</v>
          </cell>
          <cell r="D2937" t="str">
            <v>I</v>
          </cell>
          <cell r="E2937" t="str">
            <v xml:space="preserve"> </v>
          </cell>
          <cell r="F2937" t="str">
            <v>17DEM001</v>
          </cell>
          <cell r="G2937" t="str">
            <v>820</v>
          </cell>
          <cell r="H2937" t="str">
            <v>2313</v>
          </cell>
          <cell r="I2937" t="str">
            <v>23</v>
          </cell>
          <cell r="J2937" t="str">
            <v xml:space="preserve"> </v>
          </cell>
          <cell r="K2937" t="str">
            <v>BATI</v>
          </cell>
          <cell r="L2937" t="str">
            <v>2018</v>
          </cell>
          <cell r="M2937">
            <v>0</v>
          </cell>
          <cell r="N2937">
            <v>0</v>
          </cell>
          <cell r="O2937">
            <v>33756</v>
          </cell>
          <cell r="P2937">
            <v>33756</v>
          </cell>
          <cell r="Q2937">
            <v>0</v>
          </cell>
          <cell r="R2937">
            <v>33418.44</v>
          </cell>
          <cell r="S2937">
            <v>0</v>
          </cell>
          <cell r="T2937" t="str">
            <v>2018- -17DEM001-820-2313-23- -BATI</v>
          </cell>
        </row>
        <row r="2938">
          <cell r="A2938" t="str">
            <v>21</v>
          </cell>
          <cell r="B2938" t="str">
            <v>D</v>
          </cell>
          <cell r="C2938" t="str">
            <v>R</v>
          </cell>
          <cell r="D2938" t="str">
            <v>I</v>
          </cell>
          <cell r="E2938" t="str">
            <v xml:space="preserve"> </v>
          </cell>
          <cell r="F2938" t="str">
            <v>17EA001</v>
          </cell>
          <cell r="G2938" t="str">
            <v>321</v>
          </cell>
          <cell r="H2938" t="str">
            <v>2316</v>
          </cell>
          <cell r="I2938" t="str">
            <v>23</v>
          </cell>
          <cell r="J2938" t="str">
            <v xml:space="preserve"> </v>
          </cell>
          <cell r="K2938" t="str">
            <v>BIBL</v>
          </cell>
          <cell r="L2938" t="str">
            <v>2017</v>
          </cell>
          <cell r="M2938">
            <v>4500</v>
          </cell>
          <cell r="N2938">
            <v>0</v>
          </cell>
          <cell r="O2938">
            <v>0</v>
          </cell>
          <cell r="P2938">
            <v>4500</v>
          </cell>
          <cell r="Q2938">
            <v>0</v>
          </cell>
          <cell r="R2938">
            <v>1364.56</v>
          </cell>
          <cell r="S2938">
            <v>0</v>
          </cell>
          <cell r="T2938" t="str">
            <v>2018- -17EA001-321-2316-23- -BIBL</v>
          </cell>
        </row>
        <row r="2939">
          <cell r="A2939" t="str">
            <v>21</v>
          </cell>
          <cell r="B2939" t="str">
            <v>D</v>
          </cell>
          <cell r="C2939" t="str">
            <v>R</v>
          </cell>
          <cell r="D2939" t="str">
            <v>I</v>
          </cell>
          <cell r="E2939" t="str">
            <v xml:space="preserve"> </v>
          </cell>
          <cell r="F2939" t="str">
            <v>17EA001</v>
          </cell>
          <cell r="G2939" t="str">
            <v>321</v>
          </cell>
          <cell r="H2939" t="str">
            <v>2316</v>
          </cell>
          <cell r="I2939" t="str">
            <v>23</v>
          </cell>
          <cell r="J2939" t="str">
            <v xml:space="preserve"> </v>
          </cell>
          <cell r="K2939" t="str">
            <v>BIBL</v>
          </cell>
          <cell r="L2939" t="str">
            <v>2018</v>
          </cell>
          <cell r="M2939">
            <v>0</v>
          </cell>
          <cell r="N2939">
            <v>0</v>
          </cell>
          <cell r="O2939">
            <v>3131.7</v>
          </cell>
          <cell r="P2939">
            <v>3131.7</v>
          </cell>
          <cell r="Q2939">
            <v>0</v>
          </cell>
          <cell r="R2939">
            <v>3131.7</v>
          </cell>
          <cell r="S2939">
            <v>0</v>
          </cell>
          <cell r="T2939" t="str">
            <v>2018- -17EA001-321-2316-23- -BIBL</v>
          </cell>
        </row>
        <row r="2940">
          <cell r="A2940" t="str">
            <v>21</v>
          </cell>
          <cell r="B2940" t="str">
            <v>D</v>
          </cell>
          <cell r="C2940" t="str">
            <v>R</v>
          </cell>
          <cell r="D2940" t="str">
            <v>I</v>
          </cell>
          <cell r="E2940" t="str">
            <v xml:space="preserve"> </v>
          </cell>
          <cell r="F2940" t="str">
            <v>17EA004</v>
          </cell>
          <cell r="G2940" t="str">
            <v>321</v>
          </cell>
          <cell r="H2940" t="str">
            <v>2316</v>
          </cell>
          <cell r="I2940" t="str">
            <v>23</v>
          </cell>
          <cell r="J2940" t="str">
            <v xml:space="preserve"> </v>
          </cell>
          <cell r="K2940" t="str">
            <v>BIBL</v>
          </cell>
          <cell r="L2940" t="str">
            <v>2017</v>
          </cell>
          <cell r="M2940">
            <v>10000</v>
          </cell>
          <cell r="N2940">
            <v>0</v>
          </cell>
          <cell r="O2940">
            <v>0</v>
          </cell>
          <cell r="P2940">
            <v>10000</v>
          </cell>
          <cell r="Q2940">
            <v>0</v>
          </cell>
          <cell r="R2940">
            <v>5490.18</v>
          </cell>
          <cell r="S2940">
            <v>0</v>
          </cell>
          <cell r="T2940" t="str">
            <v>2018- -17EA004-321-2316-23- -BIBL</v>
          </cell>
        </row>
        <row r="2941">
          <cell r="A2941" t="str">
            <v>21</v>
          </cell>
          <cell r="B2941" t="str">
            <v>D</v>
          </cell>
          <cell r="C2941" t="str">
            <v>R</v>
          </cell>
          <cell r="D2941" t="str">
            <v>I</v>
          </cell>
          <cell r="E2941" t="str">
            <v xml:space="preserve"> </v>
          </cell>
          <cell r="F2941" t="str">
            <v>17EA004</v>
          </cell>
          <cell r="G2941" t="str">
            <v>321</v>
          </cell>
          <cell r="H2941" t="str">
            <v>2316</v>
          </cell>
          <cell r="I2941" t="str">
            <v>23</v>
          </cell>
          <cell r="J2941" t="str">
            <v xml:space="preserve"> </v>
          </cell>
          <cell r="K2941" t="str">
            <v>BIBL</v>
          </cell>
          <cell r="L2941" t="str">
            <v>2018</v>
          </cell>
          <cell r="M2941">
            <v>0</v>
          </cell>
          <cell r="N2941">
            <v>0</v>
          </cell>
          <cell r="O2941">
            <v>4299.67</v>
          </cell>
          <cell r="P2941">
            <v>4299.67</v>
          </cell>
          <cell r="Q2941">
            <v>0</v>
          </cell>
          <cell r="R2941">
            <v>4300.2700000000004</v>
          </cell>
          <cell r="S2941">
            <v>0</v>
          </cell>
          <cell r="T2941" t="str">
            <v>2018- -17EA004-321-2316-23- -BIBL</v>
          </cell>
        </row>
        <row r="2942">
          <cell r="A2942" t="str">
            <v>21</v>
          </cell>
          <cell r="B2942" t="str">
            <v>D</v>
          </cell>
          <cell r="C2942" t="str">
            <v>R</v>
          </cell>
          <cell r="D2942" t="str">
            <v>I</v>
          </cell>
          <cell r="E2942" t="str">
            <v xml:space="preserve"> </v>
          </cell>
          <cell r="F2942" t="str">
            <v>17EC002</v>
          </cell>
          <cell r="G2942" t="str">
            <v>020</v>
          </cell>
          <cell r="H2942" t="str">
            <v>2313</v>
          </cell>
          <cell r="I2942" t="str">
            <v>23</v>
          </cell>
          <cell r="J2942" t="str">
            <v xml:space="preserve"> </v>
          </cell>
          <cell r="K2942" t="str">
            <v>DPIM</v>
          </cell>
          <cell r="L2942" t="str">
            <v>2017</v>
          </cell>
          <cell r="M2942">
            <v>130000</v>
          </cell>
          <cell r="N2942">
            <v>0</v>
          </cell>
          <cell r="O2942">
            <v>0</v>
          </cell>
          <cell r="P2942">
            <v>130000</v>
          </cell>
          <cell r="Q2942">
            <v>0</v>
          </cell>
          <cell r="R2942">
            <v>1681.86</v>
          </cell>
          <cell r="S2942">
            <v>0</v>
          </cell>
          <cell r="T2942" t="str">
            <v>2018- -17EC002-020-2313-23- -DPIM</v>
          </cell>
        </row>
        <row r="2943">
          <cell r="A2943" t="str">
            <v>21</v>
          </cell>
          <cell r="B2943" t="str">
            <v>D</v>
          </cell>
          <cell r="C2943" t="str">
            <v>R</v>
          </cell>
          <cell r="D2943" t="str">
            <v>I</v>
          </cell>
          <cell r="E2943" t="str">
            <v xml:space="preserve"> </v>
          </cell>
          <cell r="F2943" t="str">
            <v>17EC002</v>
          </cell>
          <cell r="G2943" t="str">
            <v>020</v>
          </cell>
          <cell r="H2943" t="str">
            <v>2313</v>
          </cell>
          <cell r="I2943" t="str">
            <v>23</v>
          </cell>
          <cell r="J2943" t="str">
            <v xml:space="preserve"> </v>
          </cell>
          <cell r="K2943" t="str">
            <v>DPIM</v>
          </cell>
          <cell r="L2943" t="str">
            <v>2018</v>
          </cell>
          <cell r="M2943">
            <v>0</v>
          </cell>
          <cell r="N2943">
            <v>0</v>
          </cell>
          <cell r="O2943">
            <v>4754.33</v>
          </cell>
          <cell r="P2943">
            <v>4754.33</v>
          </cell>
          <cell r="Q2943">
            <v>0</v>
          </cell>
          <cell r="R2943">
            <v>1306.6400000000001</v>
          </cell>
          <cell r="S2943">
            <v>3492.4</v>
          </cell>
          <cell r="T2943" t="str">
            <v>2018- -17EC002-020-2313-23- -DPIM</v>
          </cell>
        </row>
        <row r="2944">
          <cell r="A2944" t="str">
            <v>21</v>
          </cell>
          <cell r="B2944" t="str">
            <v>D</v>
          </cell>
          <cell r="C2944" t="str">
            <v>R</v>
          </cell>
          <cell r="D2944" t="str">
            <v>I</v>
          </cell>
          <cell r="E2944" t="str">
            <v xml:space="preserve"> </v>
          </cell>
          <cell r="F2944" t="str">
            <v>17EC002</v>
          </cell>
          <cell r="G2944" t="str">
            <v>211</v>
          </cell>
          <cell r="H2944" t="str">
            <v>2313</v>
          </cell>
          <cell r="I2944" t="str">
            <v>23</v>
          </cell>
          <cell r="J2944" t="str">
            <v xml:space="preserve"> </v>
          </cell>
          <cell r="K2944" t="str">
            <v>DPIM</v>
          </cell>
          <cell r="L2944" t="str">
            <v>2018</v>
          </cell>
          <cell r="M2944">
            <v>0</v>
          </cell>
          <cell r="N2944">
            <v>0</v>
          </cell>
          <cell r="O2944">
            <v>2000</v>
          </cell>
          <cell r="P2944">
            <v>2000</v>
          </cell>
          <cell r="Q2944">
            <v>0</v>
          </cell>
          <cell r="R2944">
            <v>0</v>
          </cell>
          <cell r="S2944">
            <v>2000</v>
          </cell>
          <cell r="T2944" t="str">
            <v>2018- -17EC002-211-2313-23- -DPIM</v>
          </cell>
        </row>
        <row r="2945">
          <cell r="A2945" t="str">
            <v>21</v>
          </cell>
          <cell r="B2945" t="str">
            <v>D</v>
          </cell>
          <cell r="C2945" t="str">
            <v>R</v>
          </cell>
          <cell r="D2945" t="str">
            <v>I</v>
          </cell>
          <cell r="E2945" t="str">
            <v xml:space="preserve"> </v>
          </cell>
          <cell r="F2945" t="str">
            <v>17EC002</v>
          </cell>
          <cell r="G2945" t="str">
            <v>212</v>
          </cell>
          <cell r="H2945" t="str">
            <v>2313</v>
          </cell>
          <cell r="I2945" t="str">
            <v>23</v>
          </cell>
          <cell r="J2945" t="str">
            <v xml:space="preserve"> </v>
          </cell>
          <cell r="K2945" t="str">
            <v>DPIM</v>
          </cell>
          <cell r="L2945" t="str">
            <v>2018</v>
          </cell>
          <cell r="M2945">
            <v>0</v>
          </cell>
          <cell r="N2945">
            <v>0</v>
          </cell>
          <cell r="O2945">
            <v>6256.19</v>
          </cell>
          <cell r="P2945">
            <v>6256.19</v>
          </cell>
          <cell r="Q2945">
            <v>0</v>
          </cell>
          <cell r="R2945">
            <v>2227.06</v>
          </cell>
          <cell r="S2945">
            <v>4029.79</v>
          </cell>
          <cell r="T2945" t="str">
            <v>2018- -17EC002-212-2313-23- -DPIM</v>
          </cell>
        </row>
        <row r="2946">
          <cell r="A2946" t="str">
            <v>21</v>
          </cell>
          <cell r="B2946" t="str">
            <v>D</v>
          </cell>
          <cell r="C2946" t="str">
            <v>R</v>
          </cell>
          <cell r="D2946" t="str">
            <v>I</v>
          </cell>
          <cell r="E2946" t="str">
            <v xml:space="preserve"> </v>
          </cell>
          <cell r="F2946" t="str">
            <v>17EC002</v>
          </cell>
          <cell r="G2946" t="str">
            <v>213</v>
          </cell>
          <cell r="H2946" t="str">
            <v>2313</v>
          </cell>
          <cell r="I2946" t="str">
            <v>23</v>
          </cell>
          <cell r="J2946" t="str">
            <v xml:space="preserve"> </v>
          </cell>
          <cell r="K2946" t="str">
            <v>DPIM</v>
          </cell>
          <cell r="L2946" t="str">
            <v>2017</v>
          </cell>
          <cell r="M2946">
            <v>0</v>
          </cell>
          <cell r="N2946">
            <v>0</v>
          </cell>
          <cell r="O2946">
            <v>0</v>
          </cell>
          <cell r="P2946">
            <v>0</v>
          </cell>
          <cell r="Q2946">
            <v>0</v>
          </cell>
          <cell r="R2946">
            <v>11521.46</v>
          </cell>
          <cell r="S2946">
            <v>0</v>
          </cell>
          <cell r="T2946" t="str">
            <v>2018- -17EC002-213-2313-23- -DPIM</v>
          </cell>
        </row>
        <row r="2947">
          <cell r="A2947" t="str">
            <v>21</v>
          </cell>
          <cell r="B2947" t="str">
            <v>D</v>
          </cell>
          <cell r="C2947" t="str">
            <v>R</v>
          </cell>
          <cell r="D2947" t="str">
            <v>I</v>
          </cell>
          <cell r="E2947" t="str">
            <v xml:space="preserve"> </v>
          </cell>
          <cell r="F2947" t="str">
            <v>17EC002</v>
          </cell>
          <cell r="G2947" t="str">
            <v>311</v>
          </cell>
          <cell r="H2947" t="str">
            <v>2313</v>
          </cell>
          <cell r="I2947" t="str">
            <v>23</v>
          </cell>
          <cell r="J2947" t="str">
            <v xml:space="preserve"> </v>
          </cell>
          <cell r="K2947" t="str">
            <v>DPIM</v>
          </cell>
          <cell r="L2947" t="str">
            <v>2017</v>
          </cell>
          <cell r="M2947">
            <v>0</v>
          </cell>
          <cell r="N2947">
            <v>0</v>
          </cell>
          <cell r="O2947">
            <v>0</v>
          </cell>
          <cell r="P2947">
            <v>0</v>
          </cell>
          <cell r="Q2947">
            <v>0</v>
          </cell>
          <cell r="R2947">
            <v>2214.6</v>
          </cell>
          <cell r="S2947">
            <v>0</v>
          </cell>
          <cell r="T2947" t="str">
            <v>2018- -17EC002-311-2313-23- -DPIM</v>
          </cell>
        </row>
        <row r="2948">
          <cell r="A2948" t="str">
            <v>21</v>
          </cell>
          <cell r="B2948" t="str">
            <v>D</v>
          </cell>
          <cell r="C2948" t="str">
            <v>R</v>
          </cell>
          <cell r="D2948" t="str">
            <v>I</v>
          </cell>
          <cell r="E2948" t="str">
            <v xml:space="preserve"> </v>
          </cell>
          <cell r="F2948" t="str">
            <v>17EC002</v>
          </cell>
          <cell r="G2948" t="str">
            <v>311</v>
          </cell>
          <cell r="H2948" t="str">
            <v>2313</v>
          </cell>
          <cell r="I2948" t="str">
            <v>23</v>
          </cell>
          <cell r="J2948" t="str">
            <v xml:space="preserve"> </v>
          </cell>
          <cell r="K2948" t="str">
            <v>DPIM</v>
          </cell>
          <cell r="L2948" t="str">
            <v>2018</v>
          </cell>
          <cell r="M2948">
            <v>0</v>
          </cell>
          <cell r="N2948">
            <v>0</v>
          </cell>
          <cell r="O2948">
            <v>5179.2</v>
          </cell>
          <cell r="P2948">
            <v>5179.2</v>
          </cell>
          <cell r="Q2948">
            <v>0</v>
          </cell>
          <cell r="R2948">
            <v>0</v>
          </cell>
          <cell r="S2948">
            <v>5179.2</v>
          </cell>
          <cell r="T2948" t="str">
            <v>2018- -17EC002-311-2313-23- -DPIM</v>
          </cell>
        </row>
        <row r="2949">
          <cell r="A2949" t="str">
            <v>21</v>
          </cell>
          <cell r="B2949" t="str">
            <v>D</v>
          </cell>
          <cell r="C2949" t="str">
            <v>R</v>
          </cell>
          <cell r="D2949" t="str">
            <v>I</v>
          </cell>
          <cell r="E2949" t="str">
            <v xml:space="preserve"> </v>
          </cell>
          <cell r="F2949" t="str">
            <v>17EC002</v>
          </cell>
          <cell r="G2949" t="str">
            <v>321</v>
          </cell>
          <cell r="H2949" t="str">
            <v>2313</v>
          </cell>
          <cell r="I2949" t="str">
            <v>23</v>
          </cell>
          <cell r="J2949" t="str">
            <v xml:space="preserve"> </v>
          </cell>
          <cell r="K2949" t="str">
            <v>DPIM</v>
          </cell>
          <cell r="L2949" t="str">
            <v>2017</v>
          </cell>
          <cell r="M2949">
            <v>0</v>
          </cell>
          <cell r="N2949">
            <v>0</v>
          </cell>
          <cell r="O2949">
            <v>0</v>
          </cell>
          <cell r="P2949">
            <v>0</v>
          </cell>
          <cell r="Q2949">
            <v>0</v>
          </cell>
          <cell r="R2949">
            <v>14136.28</v>
          </cell>
          <cell r="S2949">
            <v>0</v>
          </cell>
          <cell r="T2949" t="str">
            <v>2018- -17EC002-321-2313-23- -DPIM</v>
          </cell>
        </row>
        <row r="2950">
          <cell r="A2950" t="str">
            <v>21</v>
          </cell>
          <cell r="B2950" t="str">
            <v>D</v>
          </cell>
          <cell r="C2950" t="str">
            <v>R</v>
          </cell>
          <cell r="D2950" t="str">
            <v>I</v>
          </cell>
          <cell r="E2950" t="str">
            <v xml:space="preserve"> </v>
          </cell>
          <cell r="F2950" t="str">
            <v>17EC002</v>
          </cell>
          <cell r="G2950" t="str">
            <v>40</v>
          </cell>
          <cell r="H2950" t="str">
            <v>2313</v>
          </cell>
          <cell r="I2950" t="str">
            <v>23</v>
          </cell>
          <cell r="J2950" t="str">
            <v xml:space="preserve"> </v>
          </cell>
          <cell r="K2950" t="str">
            <v>DPIM</v>
          </cell>
          <cell r="L2950" t="str">
            <v>2017</v>
          </cell>
          <cell r="M2950">
            <v>0</v>
          </cell>
          <cell r="N2950">
            <v>0</v>
          </cell>
          <cell r="O2950">
            <v>0</v>
          </cell>
          <cell r="P2950">
            <v>0</v>
          </cell>
          <cell r="Q2950">
            <v>0</v>
          </cell>
          <cell r="R2950">
            <v>1986.9</v>
          </cell>
          <cell r="S2950">
            <v>0</v>
          </cell>
          <cell r="T2950" t="str">
            <v>2018- -17EC002-40-2313-23- -DPIM</v>
          </cell>
        </row>
        <row r="2951">
          <cell r="A2951" t="str">
            <v>21</v>
          </cell>
          <cell r="B2951" t="str">
            <v>D</v>
          </cell>
          <cell r="C2951" t="str">
            <v>R</v>
          </cell>
          <cell r="D2951" t="str">
            <v>I</v>
          </cell>
          <cell r="E2951" t="str">
            <v xml:space="preserve"> </v>
          </cell>
          <cell r="F2951" t="str">
            <v>17EC002</v>
          </cell>
          <cell r="G2951" t="str">
            <v>411</v>
          </cell>
          <cell r="H2951" t="str">
            <v>2313</v>
          </cell>
          <cell r="I2951" t="str">
            <v>23</v>
          </cell>
          <cell r="J2951" t="str">
            <v xml:space="preserve"> </v>
          </cell>
          <cell r="K2951" t="str">
            <v>DPIM</v>
          </cell>
          <cell r="L2951" t="str">
            <v>2017</v>
          </cell>
          <cell r="M2951">
            <v>0</v>
          </cell>
          <cell r="N2951">
            <v>0</v>
          </cell>
          <cell r="O2951">
            <v>0</v>
          </cell>
          <cell r="P2951">
            <v>0</v>
          </cell>
          <cell r="Q2951">
            <v>0</v>
          </cell>
          <cell r="R2951">
            <v>3180</v>
          </cell>
          <cell r="S2951">
            <v>0</v>
          </cell>
          <cell r="T2951" t="str">
            <v>2018- -17EC002-411-2313-23- -DPIM</v>
          </cell>
        </row>
        <row r="2952">
          <cell r="A2952" t="str">
            <v>21</v>
          </cell>
          <cell r="B2952" t="str">
            <v>D</v>
          </cell>
          <cell r="C2952" t="str">
            <v>R</v>
          </cell>
          <cell r="D2952" t="str">
            <v>I</v>
          </cell>
          <cell r="E2952" t="str">
            <v xml:space="preserve"> </v>
          </cell>
          <cell r="F2952" t="str">
            <v>17EC002</v>
          </cell>
          <cell r="G2952" t="str">
            <v>411</v>
          </cell>
          <cell r="H2952" t="str">
            <v>2313</v>
          </cell>
          <cell r="I2952" t="str">
            <v>23</v>
          </cell>
          <cell r="J2952" t="str">
            <v xml:space="preserve"> </v>
          </cell>
          <cell r="K2952" t="str">
            <v>DPIM</v>
          </cell>
          <cell r="L2952" t="str">
            <v>2018</v>
          </cell>
          <cell r="M2952">
            <v>0</v>
          </cell>
          <cell r="N2952">
            <v>0</v>
          </cell>
          <cell r="O2952">
            <v>7007.64</v>
          </cell>
          <cell r="P2952">
            <v>7007.64</v>
          </cell>
          <cell r="Q2952">
            <v>0</v>
          </cell>
          <cell r="R2952">
            <v>725.64</v>
          </cell>
          <cell r="S2952">
            <v>6282</v>
          </cell>
          <cell r="T2952" t="str">
            <v>2018- -17EC002-411-2313-23- -DPIM</v>
          </cell>
        </row>
        <row r="2953">
          <cell r="A2953" t="str">
            <v>21</v>
          </cell>
          <cell r="B2953" t="str">
            <v>D</v>
          </cell>
          <cell r="C2953" t="str">
            <v>R</v>
          </cell>
          <cell r="D2953" t="str">
            <v>I</v>
          </cell>
          <cell r="E2953" t="str">
            <v xml:space="preserve"> </v>
          </cell>
          <cell r="F2953" t="str">
            <v>17EC002</v>
          </cell>
          <cell r="G2953" t="str">
            <v>412</v>
          </cell>
          <cell r="H2953" t="str">
            <v>2313</v>
          </cell>
          <cell r="I2953" t="str">
            <v>23</v>
          </cell>
          <cell r="J2953" t="str">
            <v xml:space="preserve"> </v>
          </cell>
          <cell r="K2953" t="str">
            <v>DPIM</v>
          </cell>
          <cell r="L2953" t="str">
            <v>2017</v>
          </cell>
          <cell r="M2953">
            <v>0</v>
          </cell>
          <cell r="N2953">
            <v>0</v>
          </cell>
          <cell r="O2953">
            <v>0</v>
          </cell>
          <cell r="P2953">
            <v>0</v>
          </cell>
          <cell r="Q2953">
            <v>0</v>
          </cell>
          <cell r="R2953">
            <v>40405.24</v>
          </cell>
          <cell r="S2953">
            <v>0</v>
          </cell>
          <cell r="T2953" t="str">
            <v>2018- -17EC002-412-2313-23- -DPIM</v>
          </cell>
        </row>
        <row r="2954">
          <cell r="A2954" t="str">
            <v>21</v>
          </cell>
          <cell r="B2954" t="str">
            <v>D</v>
          </cell>
          <cell r="C2954" t="str">
            <v>R</v>
          </cell>
          <cell r="D2954" t="str">
            <v>I</v>
          </cell>
          <cell r="E2954" t="str">
            <v xml:space="preserve"> </v>
          </cell>
          <cell r="F2954" t="str">
            <v>17EC002</v>
          </cell>
          <cell r="G2954" t="str">
            <v>422</v>
          </cell>
          <cell r="H2954" t="str">
            <v>2313</v>
          </cell>
          <cell r="I2954" t="str">
            <v>23</v>
          </cell>
          <cell r="J2954" t="str">
            <v xml:space="preserve"> </v>
          </cell>
          <cell r="K2954" t="str">
            <v>DPIM</v>
          </cell>
          <cell r="L2954" t="str">
            <v>2018</v>
          </cell>
          <cell r="M2954">
            <v>0</v>
          </cell>
          <cell r="N2954">
            <v>0</v>
          </cell>
          <cell r="O2954">
            <v>6624.15</v>
          </cell>
          <cell r="P2954">
            <v>6624.15</v>
          </cell>
          <cell r="Q2954">
            <v>0</v>
          </cell>
          <cell r="R2954">
            <v>3374.36</v>
          </cell>
          <cell r="S2954">
            <v>3249.6</v>
          </cell>
          <cell r="T2954" t="str">
            <v>2018- -17EC002-422-2313-23- -DPIM</v>
          </cell>
        </row>
        <row r="2955">
          <cell r="A2955" t="str">
            <v>21</v>
          </cell>
          <cell r="B2955" t="str">
            <v>D</v>
          </cell>
          <cell r="C2955" t="str">
            <v>R</v>
          </cell>
          <cell r="D2955" t="str">
            <v>I</v>
          </cell>
          <cell r="E2955" t="str">
            <v xml:space="preserve"> </v>
          </cell>
          <cell r="F2955" t="str">
            <v>17EC002</v>
          </cell>
          <cell r="G2955" t="str">
            <v>61</v>
          </cell>
          <cell r="H2955" t="str">
            <v>2313</v>
          </cell>
          <cell r="I2955" t="str">
            <v>23</v>
          </cell>
          <cell r="J2955" t="str">
            <v xml:space="preserve"> </v>
          </cell>
          <cell r="K2955" t="str">
            <v>DPIM</v>
          </cell>
          <cell r="L2955" t="str">
            <v>2017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2561.2800000000002</v>
          </cell>
          <cell r="S2955">
            <v>0</v>
          </cell>
          <cell r="T2955" t="str">
            <v>2018- -17EC002-61-2313-23- -DPIM</v>
          </cell>
        </row>
        <row r="2956">
          <cell r="A2956" t="str">
            <v>21</v>
          </cell>
          <cell r="B2956" t="str">
            <v>D</v>
          </cell>
          <cell r="C2956" t="str">
            <v>R</v>
          </cell>
          <cell r="D2956" t="str">
            <v>I</v>
          </cell>
          <cell r="E2956" t="str">
            <v xml:space="preserve"> </v>
          </cell>
          <cell r="F2956" t="str">
            <v>17EC002</v>
          </cell>
          <cell r="G2956" t="str">
            <v>61</v>
          </cell>
          <cell r="H2956" t="str">
            <v>2313</v>
          </cell>
          <cell r="I2956" t="str">
            <v>23</v>
          </cell>
          <cell r="J2956" t="str">
            <v xml:space="preserve"> </v>
          </cell>
          <cell r="K2956" t="str">
            <v>DPIM</v>
          </cell>
          <cell r="L2956" t="str">
            <v>2018</v>
          </cell>
          <cell r="M2956">
            <v>0</v>
          </cell>
          <cell r="N2956">
            <v>0</v>
          </cell>
          <cell r="O2956">
            <v>2575.1999999999998</v>
          </cell>
          <cell r="P2956">
            <v>2575.1999999999998</v>
          </cell>
          <cell r="Q2956">
            <v>0</v>
          </cell>
          <cell r="R2956">
            <v>0</v>
          </cell>
          <cell r="S2956">
            <v>2575.1999999999998</v>
          </cell>
          <cell r="T2956" t="str">
            <v>2018- -17EC002-61-2313-23- -DPIM</v>
          </cell>
        </row>
        <row r="2957">
          <cell r="A2957" t="str">
            <v>21</v>
          </cell>
          <cell r="B2957" t="str">
            <v>D</v>
          </cell>
          <cell r="C2957" t="str">
            <v>R</v>
          </cell>
          <cell r="D2957" t="str">
            <v>I</v>
          </cell>
          <cell r="E2957" t="str">
            <v xml:space="preserve"> </v>
          </cell>
          <cell r="F2957" t="str">
            <v>17EC002</v>
          </cell>
          <cell r="G2957" t="str">
            <v>71</v>
          </cell>
          <cell r="H2957" t="str">
            <v>2313</v>
          </cell>
          <cell r="I2957" t="str">
            <v>23</v>
          </cell>
          <cell r="J2957" t="str">
            <v xml:space="preserve"> </v>
          </cell>
          <cell r="K2957" t="str">
            <v>DPIM</v>
          </cell>
          <cell r="L2957" t="str">
            <v>2017</v>
          </cell>
          <cell r="M2957">
            <v>0</v>
          </cell>
          <cell r="N2957">
            <v>0</v>
          </cell>
          <cell r="O2957">
            <v>0</v>
          </cell>
          <cell r="P2957">
            <v>0</v>
          </cell>
          <cell r="Q2957">
            <v>0</v>
          </cell>
          <cell r="R2957">
            <v>7309.33</v>
          </cell>
          <cell r="S2957">
            <v>0</v>
          </cell>
          <cell r="T2957" t="str">
            <v>2018- -17EC002-71-2313-23- -DPIM</v>
          </cell>
        </row>
        <row r="2958">
          <cell r="A2958" t="str">
            <v>21</v>
          </cell>
          <cell r="B2958" t="str">
            <v>D</v>
          </cell>
          <cell r="C2958" t="str">
            <v>R</v>
          </cell>
          <cell r="D2958" t="str">
            <v>I</v>
          </cell>
          <cell r="E2958" t="str">
            <v xml:space="preserve"> </v>
          </cell>
          <cell r="F2958" t="str">
            <v>17EC002</v>
          </cell>
          <cell r="G2958" t="str">
            <v>71</v>
          </cell>
          <cell r="H2958" t="str">
            <v>2313</v>
          </cell>
          <cell r="I2958" t="str">
            <v>23</v>
          </cell>
          <cell r="J2958" t="str">
            <v xml:space="preserve"> </v>
          </cell>
          <cell r="K2958" t="str">
            <v>DPIM</v>
          </cell>
          <cell r="L2958" t="str">
            <v>2018</v>
          </cell>
          <cell r="M2958">
            <v>0</v>
          </cell>
          <cell r="N2958">
            <v>0</v>
          </cell>
          <cell r="O2958">
            <v>6641.14</v>
          </cell>
          <cell r="P2958">
            <v>6641.14</v>
          </cell>
          <cell r="Q2958">
            <v>0</v>
          </cell>
          <cell r="R2958">
            <v>6641.14</v>
          </cell>
          <cell r="S2958">
            <v>0</v>
          </cell>
          <cell r="T2958" t="str">
            <v>2018- -17EC002-71-2313-23- -DPIM</v>
          </cell>
        </row>
        <row r="2959">
          <cell r="A2959" t="str">
            <v>21</v>
          </cell>
          <cell r="B2959" t="str">
            <v>D</v>
          </cell>
          <cell r="C2959" t="str">
            <v>R</v>
          </cell>
          <cell r="D2959" t="str">
            <v>I</v>
          </cell>
          <cell r="E2959" t="str">
            <v xml:space="preserve"> </v>
          </cell>
          <cell r="F2959" t="str">
            <v>17EC003</v>
          </cell>
          <cell r="G2959" t="str">
            <v>020</v>
          </cell>
          <cell r="H2959" t="str">
            <v>2313</v>
          </cell>
          <cell r="I2959" t="str">
            <v>23</v>
          </cell>
          <cell r="J2959" t="str">
            <v xml:space="preserve"> </v>
          </cell>
          <cell r="K2959" t="str">
            <v>DPIM</v>
          </cell>
          <cell r="L2959" t="str">
            <v>2017</v>
          </cell>
          <cell r="M2959">
            <v>300000</v>
          </cell>
          <cell r="N2959">
            <v>0</v>
          </cell>
          <cell r="O2959">
            <v>0</v>
          </cell>
          <cell r="P2959">
            <v>300000</v>
          </cell>
          <cell r="Q2959">
            <v>0</v>
          </cell>
          <cell r="R2959">
            <v>0</v>
          </cell>
          <cell r="S2959">
            <v>0</v>
          </cell>
          <cell r="T2959" t="str">
            <v>2018- -17EC003-020-2313-23- -DPIM</v>
          </cell>
        </row>
        <row r="2960">
          <cell r="A2960" t="str">
            <v>21</v>
          </cell>
          <cell r="B2960" t="str">
            <v>D</v>
          </cell>
          <cell r="C2960" t="str">
            <v>R</v>
          </cell>
          <cell r="D2960" t="str">
            <v>I</v>
          </cell>
          <cell r="E2960" t="str">
            <v xml:space="preserve"> </v>
          </cell>
          <cell r="F2960" t="str">
            <v>17EC003</v>
          </cell>
          <cell r="G2960" t="str">
            <v>211</v>
          </cell>
          <cell r="H2960" t="str">
            <v>2313</v>
          </cell>
          <cell r="I2960" t="str">
            <v>23</v>
          </cell>
          <cell r="J2960" t="str">
            <v xml:space="preserve"> </v>
          </cell>
          <cell r="K2960" t="str">
            <v>DPIM</v>
          </cell>
          <cell r="L2960" t="str">
            <v>2018</v>
          </cell>
          <cell r="M2960">
            <v>0</v>
          </cell>
          <cell r="N2960">
            <v>0</v>
          </cell>
          <cell r="O2960">
            <v>28597</v>
          </cell>
          <cell r="P2960">
            <v>28597</v>
          </cell>
          <cell r="Q2960">
            <v>0</v>
          </cell>
          <cell r="R2960">
            <v>0</v>
          </cell>
          <cell r="S2960">
            <v>28597</v>
          </cell>
          <cell r="T2960" t="str">
            <v>2018- -17EC003-211-2313-23- -DPIM</v>
          </cell>
        </row>
        <row r="2961">
          <cell r="A2961" t="str">
            <v>21</v>
          </cell>
          <cell r="B2961" t="str">
            <v>D</v>
          </cell>
          <cell r="C2961" t="str">
            <v>R</v>
          </cell>
          <cell r="D2961" t="str">
            <v>I</v>
          </cell>
          <cell r="E2961" t="str">
            <v xml:space="preserve"> </v>
          </cell>
          <cell r="F2961" t="str">
            <v>17EC003</v>
          </cell>
          <cell r="G2961" t="str">
            <v>212</v>
          </cell>
          <cell r="H2961" t="str">
            <v>2313</v>
          </cell>
          <cell r="I2961" t="str">
            <v>23</v>
          </cell>
          <cell r="J2961" t="str">
            <v xml:space="preserve"> </v>
          </cell>
          <cell r="K2961" t="str">
            <v>DPIM</v>
          </cell>
          <cell r="L2961" t="str">
            <v>2017</v>
          </cell>
          <cell r="M2961">
            <v>0</v>
          </cell>
          <cell r="N2961">
            <v>0</v>
          </cell>
          <cell r="O2961">
            <v>0</v>
          </cell>
          <cell r="P2961">
            <v>0</v>
          </cell>
          <cell r="Q2961">
            <v>0</v>
          </cell>
          <cell r="R2961">
            <v>13054.86</v>
          </cell>
          <cell r="S2961">
            <v>0</v>
          </cell>
          <cell r="T2961" t="str">
            <v>2018- -17EC003-212-2313-23- -DPIM</v>
          </cell>
        </row>
        <row r="2962">
          <cell r="A2962" t="str">
            <v>21</v>
          </cell>
          <cell r="B2962" t="str">
            <v>D</v>
          </cell>
          <cell r="C2962" t="str">
            <v>R</v>
          </cell>
          <cell r="D2962" t="str">
            <v>I</v>
          </cell>
          <cell r="E2962" t="str">
            <v xml:space="preserve"> </v>
          </cell>
          <cell r="F2962" t="str">
            <v>17EC003</v>
          </cell>
          <cell r="G2962" t="str">
            <v>212</v>
          </cell>
          <cell r="H2962" t="str">
            <v>2313</v>
          </cell>
          <cell r="I2962" t="str">
            <v>23</v>
          </cell>
          <cell r="J2962" t="str">
            <v xml:space="preserve"> </v>
          </cell>
          <cell r="K2962" t="str">
            <v>DPIM</v>
          </cell>
          <cell r="L2962" t="str">
            <v>2018</v>
          </cell>
          <cell r="M2962">
            <v>0</v>
          </cell>
          <cell r="N2962">
            <v>0</v>
          </cell>
          <cell r="O2962">
            <v>23650</v>
          </cell>
          <cell r="P2962">
            <v>23650</v>
          </cell>
          <cell r="Q2962">
            <v>0</v>
          </cell>
          <cell r="R2962">
            <v>0</v>
          </cell>
          <cell r="S2962">
            <v>23650</v>
          </cell>
          <cell r="T2962" t="str">
            <v>2018- -17EC003-212-2313-23- -DPIM</v>
          </cell>
        </row>
        <row r="2963">
          <cell r="A2963" t="str">
            <v>21</v>
          </cell>
          <cell r="B2963" t="str">
            <v>D</v>
          </cell>
          <cell r="C2963" t="str">
            <v>R</v>
          </cell>
          <cell r="D2963" t="str">
            <v>I</v>
          </cell>
          <cell r="E2963" t="str">
            <v xml:space="preserve"> </v>
          </cell>
          <cell r="F2963" t="str">
            <v>17EC003</v>
          </cell>
          <cell r="G2963" t="str">
            <v>213</v>
          </cell>
          <cell r="H2963" t="str">
            <v>2313</v>
          </cell>
          <cell r="I2963" t="str">
            <v>23</v>
          </cell>
          <cell r="J2963" t="str">
            <v xml:space="preserve"> </v>
          </cell>
          <cell r="K2963" t="str">
            <v>DPIM</v>
          </cell>
          <cell r="L2963" t="str">
            <v>2017</v>
          </cell>
          <cell r="M2963">
            <v>0</v>
          </cell>
          <cell r="N2963">
            <v>0</v>
          </cell>
          <cell r="O2963">
            <v>0</v>
          </cell>
          <cell r="P2963">
            <v>0</v>
          </cell>
          <cell r="Q2963">
            <v>0</v>
          </cell>
          <cell r="R2963">
            <v>48088.12</v>
          </cell>
          <cell r="S2963">
            <v>0</v>
          </cell>
          <cell r="T2963" t="str">
            <v>2018- -17EC003-213-2313-23- -DPIM</v>
          </cell>
        </row>
        <row r="2964">
          <cell r="A2964" t="str">
            <v>21</v>
          </cell>
          <cell r="B2964" t="str">
            <v>D</v>
          </cell>
          <cell r="C2964" t="str">
            <v>R</v>
          </cell>
          <cell r="D2964" t="str">
            <v>I</v>
          </cell>
          <cell r="E2964" t="str">
            <v xml:space="preserve"> </v>
          </cell>
          <cell r="F2964" t="str">
            <v>17EC003</v>
          </cell>
          <cell r="G2964" t="str">
            <v>213</v>
          </cell>
          <cell r="H2964" t="str">
            <v>2313</v>
          </cell>
          <cell r="I2964" t="str">
            <v>23</v>
          </cell>
          <cell r="J2964" t="str">
            <v xml:space="preserve"> </v>
          </cell>
          <cell r="K2964" t="str">
            <v>DPIM</v>
          </cell>
          <cell r="L2964" t="str">
            <v>2018</v>
          </cell>
          <cell r="M2964">
            <v>0</v>
          </cell>
          <cell r="N2964">
            <v>0</v>
          </cell>
          <cell r="O2964">
            <v>42326</v>
          </cell>
          <cell r="P2964">
            <v>42326</v>
          </cell>
          <cell r="Q2964">
            <v>0</v>
          </cell>
          <cell r="R2964">
            <v>7320</v>
          </cell>
          <cell r="S2964">
            <v>35006</v>
          </cell>
          <cell r="T2964" t="str">
            <v>2018- -17EC003-213-2313-23- -DPIM</v>
          </cell>
        </row>
        <row r="2965">
          <cell r="A2965" t="str">
            <v>21</v>
          </cell>
          <cell r="B2965" t="str">
            <v>D</v>
          </cell>
          <cell r="C2965" t="str">
            <v>R</v>
          </cell>
          <cell r="D2965" t="str">
            <v>I</v>
          </cell>
          <cell r="E2965" t="str">
            <v xml:space="preserve"> </v>
          </cell>
          <cell r="F2965" t="str">
            <v>17EC003</v>
          </cell>
          <cell r="G2965" t="str">
            <v>30</v>
          </cell>
          <cell r="H2965" t="str">
            <v>2313</v>
          </cell>
          <cell r="I2965" t="str">
            <v>23</v>
          </cell>
          <cell r="J2965" t="str">
            <v xml:space="preserve"> </v>
          </cell>
          <cell r="K2965" t="str">
            <v>DPIM</v>
          </cell>
          <cell r="L2965" t="str">
            <v>2017</v>
          </cell>
          <cell r="M2965">
            <v>0</v>
          </cell>
          <cell r="N2965">
            <v>0</v>
          </cell>
          <cell r="O2965">
            <v>0</v>
          </cell>
          <cell r="P2965">
            <v>0</v>
          </cell>
          <cell r="Q2965">
            <v>0</v>
          </cell>
          <cell r="R2965">
            <v>25931.67</v>
          </cell>
          <cell r="S2965">
            <v>0</v>
          </cell>
          <cell r="T2965" t="str">
            <v>2018- -17EC003-30-2313-23- -DPIM</v>
          </cell>
        </row>
        <row r="2966">
          <cell r="A2966" t="str">
            <v>21</v>
          </cell>
          <cell r="B2966" t="str">
            <v>D</v>
          </cell>
          <cell r="C2966" t="str">
            <v>R</v>
          </cell>
          <cell r="D2966" t="str">
            <v>I</v>
          </cell>
          <cell r="E2966" t="str">
            <v xml:space="preserve"> </v>
          </cell>
          <cell r="F2966" t="str">
            <v>17EC003</v>
          </cell>
          <cell r="G2966" t="str">
            <v>411</v>
          </cell>
          <cell r="H2966" t="str">
            <v>2313</v>
          </cell>
          <cell r="I2966" t="str">
            <v>23</v>
          </cell>
          <cell r="J2966" t="str">
            <v xml:space="preserve"> </v>
          </cell>
          <cell r="K2966" t="str">
            <v>DPIM</v>
          </cell>
          <cell r="L2966" t="str">
            <v>2017</v>
          </cell>
          <cell r="M2966">
            <v>0</v>
          </cell>
          <cell r="N2966">
            <v>0</v>
          </cell>
          <cell r="O2966">
            <v>0</v>
          </cell>
          <cell r="P2966">
            <v>0</v>
          </cell>
          <cell r="Q2966">
            <v>0</v>
          </cell>
          <cell r="R2966">
            <v>1521.43</v>
          </cell>
          <cell r="S2966">
            <v>0</v>
          </cell>
          <cell r="T2966" t="str">
            <v>2018- -17EC003-411-2313-23- -DPIM</v>
          </cell>
        </row>
        <row r="2967">
          <cell r="A2967" t="str">
            <v>21</v>
          </cell>
          <cell r="B2967" t="str">
            <v>D</v>
          </cell>
          <cell r="C2967" t="str">
            <v>R</v>
          </cell>
          <cell r="D2967" t="str">
            <v>I</v>
          </cell>
          <cell r="E2967" t="str">
            <v xml:space="preserve"> </v>
          </cell>
          <cell r="F2967" t="str">
            <v>17EC003</v>
          </cell>
          <cell r="G2967" t="str">
            <v>411</v>
          </cell>
          <cell r="H2967" t="str">
            <v>2313</v>
          </cell>
          <cell r="I2967" t="str">
            <v>23</v>
          </cell>
          <cell r="J2967" t="str">
            <v xml:space="preserve"> </v>
          </cell>
          <cell r="K2967" t="str">
            <v>DPIM</v>
          </cell>
          <cell r="L2967" t="str">
            <v>2018</v>
          </cell>
          <cell r="M2967">
            <v>0</v>
          </cell>
          <cell r="N2967">
            <v>0</v>
          </cell>
          <cell r="O2967">
            <v>25102.35</v>
          </cell>
          <cell r="P2967">
            <v>25102.35</v>
          </cell>
          <cell r="Q2967">
            <v>0</v>
          </cell>
          <cell r="R2967">
            <v>25195.439999999999</v>
          </cell>
          <cell r="S2967">
            <v>0</v>
          </cell>
          <cell r="T2967" t="str">
            <v>2018- -17EC003-411-2313-23- -DPIM</v>
          </cell>
        </row>
        <row r="2968">
          <cell r="A2968" t="str">
            <v>21</v>
          </cell>
          <cell r="B2968" t="str">
            <v>D</v>
          </cell>
          <cell r="C2968" t="str">
            <v>R</v>
          </cell>
          <cell r="D2968" t="str">
            <v>I</v>
          </cell>
          <cell r="E2968" t="str">
            <v xml:space="preserve"> </v>
          </cell>
          <cell r="F2968" t="str">
            <v>17EC003</v>
          </cell>
          <cell r="G2968" t="str">
            <v>412</v>
          </cell>
          <cell r="H2968" t="str">
            <v>2313</v>
          </cell>
          <cell r="I2968" t="str">
            <v>23</v>
          </cell>
          <cell r="J2968" t="str">
            <v xml:space="preserve"> </v>
          </cell>
          <cell r="K2968" t="str">
            <v>DPIM</v>
          </cell>
          <cell r="L2968" t="str">
            <v>2017</v>
          </cell>
          <cell r="M2968">
            <v>0</v>
          </cell>
          <cell r="N2968">
            <v>0</v>
          </cell>
          <cell r="O2968">
            <v>0</v>
          </cell>
          <cell r="P2968">
            <v>0</v>
          </cell>
          <cell r="Q2968">
            <v>0</v>
          </cell>
          <cell r="R2968">
            <v>34919.800000000003</v>
          </cell>
          <cell r="S2968">
            <v>0</v>
          </cell>
          <cell r="T2968" t="str">
            <v>2018- -17EC003-412-2313-23- -DPIM</v>
          </cell>
        </row>
        <row r="2969">
          <cell r="A2969" t="str">
            <v>21</v>
          </cell>
          <cell r="B2969" t="str">
            <v>D</v>
          </cell>
          <cell r="C2969" t="str">
            <v>R</v>
          </cell>
          <cell r="D2969" t="str">
            <v>I</v>
          </cell>
          <cell r="E2969" t="str">
            <v xml:space="preserve"> </v>
          </cell>
          <cell r="F2969" t="str">
            <v>17EC003</v>
          </cell>
          <cell r="G2969" t="str">
            <v>71</v>
          </cell>
          <cell r="H2969" t="str">
            <v>2313</v>
          </cell>
          <cell r="I2969" t="str">
            <v>23</v>
          </cell>
          <cell r="J2969" t="str">
            <v xml:space="preserve"> </v>
          </cell>
          <cell r="K2969" t="str">
            <v>DPIM</v>
          </cell>
          <cell r="L2969" t="str">
            <v>2017</v>
          </cell>
          <cell r="M2969">
            <v>0</v>
          </cell>
          <cell r="N2969">
            <v>0</v>
          </cell>
          <cell r="O2969">
            <v>0</v>
          </cell>
          <cell r="P2969">
            <v>0</v>
          </cell>
          <cell r="Q2969">
            <v>0</v>
          </cell>
          <cell r="R2969">
            <v>72939.63</v>
          </cell>
          <cell r="S2969">
            <v>0</v>
          </cell>
          <cell r="T2969" t="str">
            <v>2018- -17EC003-71-2313-23- -DPIM</v>
          </cell>
        </row>
        <row r="2970">
          <cell r="A2970" t="str">
            <v>21</v>
          </cell>
          <cell r="B2970" t="str">
            <v>D</v>
          </cell>
          <cell r="C2970" t="str">
            <v>R</v>
          </cell>
          <cell r="D2970" t="str">
            <v>I</v>
          </cell>
          <cell r="E2970" t="str">
            <v xml:space="preserve"> </v>
          </cell>
          <cell r="F2970" t="str">
            <v>17EC005</v>
          </cell>
          <cell r="G2970" t="str">
            <v>020</v>
          </cell>
          <cell r="H2970" t="str">
            <v>2313</v>
          </cell>
          <cell r="I2970" t="str">
            <v>23</v>
          </cell>
          <cell r="J2970" t="str">
            <v xml:space="preserve"> </v>
          </cell>
          <cell r="K2970" t="str">
            <v>BATI</v>
          </cell>
          <cell r="L2970" t="str">
            <v>2017</v>
          </cell>
          <cell r="M2970">
            <v>115000</v>
          </cell>
          <cell r="N2970">
            <v>0</v>
          </cell>
          <cell r="O2970">
            <v>0</v>
          </cell>
          <cell r="P2970">
            <v>115000</v>
          </cell>
          <cell r="Q2970">
            <v>0</v>
          </cell>
          <cell r="R2970">
            <v>0</v>
          </cell>
          <cell r="S2970">
            <v>0</v>
          </cell>
          <cell r="T2970" t="str">
            <v>2018- -17EC005-020-2313-23- -BATI</v>
          </cell>
        </row>
        <row r="2971">
          <cell r="A2971" t="str">
            <v>21</v>
          </cell>
          <cell r="B2971" t="str">
            <v>D</v>
          </cell>
          <cell r="C2971" t="str">
            <v>R</v>
          </cell>
          <cell r="D2971" t="str">
            <v>I</v>
          </cell>
          <cell r="E2971" t="str">
            <v xml:space="preserve"> </v>
          </cell>
          <cell r="F2971" t="str">
            <v>17EC005</v>
          </cell>
          <cell r="G2971" t="str">
            <v>020</v>
          </cell>
          <cell r="H2971" t="str">
            <v>2313</v>
          </cell>
          <cell r="I2971" t="str">
            <v>23</v>
          </cell>
          <cell r="J2971" t="str">
            <v xml:space="preserve"> </v>
          </cell>
          <cell r="K2971" t="str">
            <v>BATI</v>
          </cell>
          <cell r="L2971" t="str">
            <v>2018</v>
          </cell>
          <cell r="M2971">
            <v>0</v>
          </cell>
          <cell r="N2971">
            <v>0</v>
          </cell>
          <cell r="O2971">
            <v>1676.57</v>
          </cell>
          <cell r="P2971">
            <v>1676.57</v>
          </cell>
          <cell r="Q2971">
            <v>0</v>
          </cell>
          <cell r="R2971">
            <v>1676.48</v>
          </cell>
          <cell r="S2971">
            <v>0</v>
          </cell>
          <cell r="T2971" t="str">
            <v>2018- -17EC005-020-2313-23- -BATI</v>
          </cell>
        </row>
        <row r="2972">
          <cell r="A2972" t="str">
            <v>21</v>
          </cell>
          <cell r="B2972" t="str">
            <v>D</v>
          </cell>
          <cell r="C2972" t="str">
            <v>R</v>
          </cell>
          <cell r="D2972" t="str">
            <v>I</v>
          </cell>
          <cell r="E2972" t="str">
            <v xml:space="preserve"> </v>
          </cell>
          <cell r="F2972" t="str">
            <v>17EC005</v>
          </cell>
          <cell r="G2972" t="str">
            <v>213</v>
          </cell>
          <cell r="H2972" t="str">
            <v>2313</v>
          </cell>
          <cell r="I2972" t="str">
            <v>23</v>
          </cell>
          <cell r="J2972" t="str">
            <v xml:space="preserve"> </v>
          </cell>
          <cell r="K2972" t="str">
            <v>BATI</v>
          </cell>
          <cell r="L2972" t="str">
            <v>2018</v>
          </cell>
          <cell r="M2972">
            <v>0</v>
          </cell>
          <cell r="N2972">
            <v>0</v>
          </cell>
          <cell r="O2972">
            <v>15632</v>
          </cell>
          <cell r="P2972">
            <v>15632</v>
          </cell>
          <cell r="Q2972">
            <v>0</v>
          </cell>
          <cell r="R2972">
            <v>0</v>
          </cell>
          <cell r="S2972">
            <v>15632</v>
          </cell>
          <cell r="T2972" t="str">
            <v>2018- -17EC005-213-2313-23- -BATI</v>
          </cell>
        </row>
        <row r="2973">
          <cell r="A2973" t="str">
            <v>21</v>
          </cell>
          <cell r="B2973" t="str">
            <v>D</v>
          </cell>
          <cell r="C2973" t="str">
            <v>R</v>
          </cell>
          <cell r="D2973" t="str">
            <v>I</v>
          </cell>
          <cell r="E2973" t="str">
            <v xml:space="preserve"> </v>
          </cell>
          <cell r="F2973" t="str">
            <v>17EC005</v>
          </cell>
          <cell r="G2973" t="str">
            <v>412</v>
          </cell>
          <cell r="H2973" t="str">
            <v>2313</v>
          </cell>
          <cell r="I2973" t="str">
            <v>23</v>
          </cell>
          <cell r="J2973" t="str">
            <v xml:space="preserve"> </v>
          </cell>
          <cell r="K2973" t="str">
            <v>BATI</v>
          </cell>
          <cell r="L2973" t="str">
            <v>2018</v>
          </cell>
          <cell r="M2973">
            <v>0</v>
          </cell>
          <cell r="N2973">
            <v>0</v>
          </cell>
          <cell r="O2973">
            <v>4257.4799999999996</v>
          </cell>
          <cell r="P2973">
            <v>4257.4799999999996</v>
          </cell>
          <cell r="Q2973">
            <v>0</v>
          </cell>
          <cell r="R2973">
            <v>4255.82</v>
          </cell>
          <cell r="S2973">
            <v>0</v>
          </cell>
          <cell r="T2973" t="str">
            <v>2018- -17EC005-412-2313-23- -BATI</v>
          </cell>
        </row>
        <row r="2974">
          <cell r="A2974" t="str">
            <v>21</v>
          </cell>
          <cell r="B2974" t="str">
            <v>D</v>
          </cell>
          <cell r="C2974" t="str">
            <v>R</v>
          </cell>
          <cell r="D2974" t="str">
            <v>I</v>
          </cell>
          <cell r="E2974" t="str">
            <v xml:space="preserve"> </v>
          </cell>
          <cell r="F2974" t="str">
            <v>17EC006</v>
          </cell>
          <cell r="G2974" t="str">
            <v>020</v>
          </cell>
          <cell r="H2974" t="str">
            <v>2313</v>
          </cell>
          <cell r="I2974" t="str">
            <v>23</v>
          </cell>
          <cell r="J2974" t="str">
            <v xml:space="preserve"> </v>
          </cell>
          <cell r="K2974" t="str">
            <v>BATI</v>
          </cell>
          <cell r="L2974" t="str">
            <v>2017</v>
          </cell>
          <cell r="M2974">
            <v>191000</v>
          </cell>
          <cell r="N2974">
            <v>0</v>
          </cell>
          <cell r="O2974">
            <v>0</v>
          </cell>
          <cell r="P2974">
            <v>191000</v>
          </cell>
          <cell r="Q2974">
            <v>0</v>
          </cell>
          <cell r="R2974">
            <v>0</v>
          </cell>
          <cell r="S2974">
            <v>0</v>
          </cell>
          <cell r="T2974" t="str">
            <v>2018- -17EC006-020-2313-23- -BATI</v>
          </cell>
        </row>
        <row r="2975">
          <cell r="A2975" t="str">
            <v>21</v>
          </cell>
          <cell r="B2975" t="str">
            <v>D</v>
          </cell>
          <cell r="C2975" t="str">
            <v>R</v>
          </cell>
          <cell r="D2975" t="str">
            <v>I</v>
          </cell>
          <cell r="E2975" t="str">
            <v xml:space="preserve"> </v>
          </cell>
          <cell r="F2975" t="str">
            <v>17EC006</v>
          </cell>
          <cell r="G2975" t="str">
            <v>020</v>
          </cell>
          <cell r="H2975" t="str">
            <v>2313</v>
          </cell>
          <cell r="I2975" t="str">
            <v>23</v>
          </cell>
          <cell r="J2975" t="str">
            <v xml:space="preserve"> </v>
          </cell>
          <cell r="K2975" t="str">
            <v>BATI</v>
          </cell>
          <cell r="L2975" t="str">
            <v>2018</v>
          </cell>
          <cell r="M2975">
            <v>0</v>
          </cell>
          <cell r="N2975">
            <v>0</v>
          </cell>
          <cell r="O2975">
            <v>22616.799999999999</v>
          </cell>
          <cell r="P2975">
            <v>22616.799999999999</v>
          </cell>
          <cell r="Q2975">
            <v>0</v>
          </cell>
          <cell r="R2975">
            <v>0</v>
          </cell>
          <cell r="S2975">
            <v>22616.799999999999</v>
          </cell>
          <cell r="T2975" t="str">
            <v>2018- -17EC006-020-2313-23- -BATI</v>
          </cell>
        </row>
        <row r="2976">
          <cell r="A2976" t="str">
            <v>21</v>
          </cell>
          <cell r="B2976" t="str">
            <v>D</v>
          </cell>
          <cell r="C2976" t="str">
            <v>R</v>
          </cell>
          <cell r="D2976" t="str">
            <v>I</v>
          </cell>
          <cell r="E2976" t="str">
            <v xml:space="preserve"> </v>
          </cell>
          <cell r="F2976" t="str">
            <v>17EC006</v>
          </cell>
          <cell r="G2976" t="str">
            <v>212</v>
          </cell>
          <cell r="H2976" t="str">
            <v>2313</v>
          </cell>
          <cell r="I2976" t="str">
            <v>23</v>
          </cell>
          <cell r="J2976" t="str">
            <v xml:space="preserve"> </v>
          </cell>
          <cell r="K2976" t="str">
            <v>BATI</v>
          </cell>
          <cell r="L2976" t="str">
            <v>2017</v>
          </cell>
          <cell r="M2976">
            <v>0</v>
          </cell>
          <cell r="N2976">
            <v>0</v>
          </cell>
          <cell r="O2976">
            <v>0</v>
          </cell>
          <cell r="P2976">
            <v>0</v>
          </cell>
          <cell r="Q2976">
            <v>0</v>
          </cell>
          <cell r="R2976">
            <v>137.83000000000001</v>
          </cell>
          <cell r="S2976">
            <v>0</v>
          </cell>
          <cell r="T2976" t="str">
            <v>2018- -17EC006-212-2313-23- -BATI</v>
          </cell>
        </row>
        <row r="2977">
          <cell r="A2977" t="str">
            <v>21</v>
          </cell>
          <cell r="B2977" t="str">
            <v>D</v>
          </cell>
          <cell r="C2977" t="str">
            <v>R</v>
          </cell>
          <cell r="D2977" t="str">
            <v>I</v>
          </cell>
          <cell r="E2977" t="str">
            <v xml:space="preserve"> </v>
          </cell>
          <cell r="F2977" t="str">
            <v>17EC006</v>
          </cell>
          <cell r="G2977" t="str">
            <v>212</v>
          </cell>
          <cell r="H2977" t="str">
            <v>2313</v>
          </cell>
          <cell r="I2977" t="str">
            <v>23</v>
          </cell>
          <cell r="J2977" t="str">
            <v xml:space="preserve"> </v>
          </cell>
          <cell r="K2977" t="str">
            <v>BATI</v>
          </cell>
          <cell r="L2977" t="str">
            <v>2018</v>
          </cell>
          <cell r="M2977">
            <v>0</v>
          </cell>
          <cell r="N2977">
            <v>0</v>
          </cell>
          <cell r="O2977">
            <v>29560.42</v>
          </cell>
          <cell r="P2977">
            <v>29560.42</v>
          </cell>
          <cell r="Q2977">
            <v>0</v>
          </cell>
          <cell r="R2977">
            <v>0</v>
          </cell>
          <cell r="S2977">
            <v>29560.42</v>
          </cell>
          <cell r="T2977" t="str">
            <v>2018- -17EC006-212-2313-23- -BATI</v>
          </cell>
        </row>
        <row r="2978">
          <cell r="A2978" t="str">
            <v>21</v>
          </cell>
          <cell r="B2978" t="str">
            <v>D</v>
          </cell>
          <cell r="C2978" t="str">
            <v>R</v>
          </cell>
          <cell r="D2978" t="str">
            <v>I</v>
          </cell>
          <cell r="E2978" t="str">
            <v xml:space="preserve"> </v>
          </cell>
          <cell r="F2978" t="str">
            <v>17EC006</v>
          </cell>
          <cell r="G2978" t="str">
            <v>213</v>
          </cell>
          <cell r="H2978" t="str">
            <v>2313</v>
          </cell>
          <cell r="I2978" t="str">
            <v>23</v>
          </cell>
          <cell r="J2978" t="str">
            <v xml:space="preserve"> </v>
          </cell>
          <cell r="K2978" t="str">
            <v>BATI</v>
          </cell>
          <cell r="L2978" t="str">
            <v>2017</v>
          </cell>
          <cell r="M2978">
            <v>0</v>
          </cell>
          <cell r="N2978">
            <v>0</v>
          </cell>
          <cell r="O2978">
            <v>0</v>
          </cell>
          <cell r="P2978">
            <v>0</v>
          </cell>
          <cell r="Q2978">
            <v>0</v>
          </cell>
          <cell r="R2978">
            <v>698.54</v>
          </cell>
          <cell r="S2978">
            <v>0</v>
          </cell>
          <cell r="T2978" t="str">
            <v>2018- -17EC006-213-2313-23- -BATI</v>
          </cell>
        </row>
        <row r="2979">
          <cell r="A2979" t="str">
            <v>21</v>
          </cell>
          <cell r="B2979" t="str">
            <v>D</v>
          </cell>
          <cell r="C2979" t="str">
            <v>R</v>
          </cell>
          <cell r="D2979" t="str">
            <v>I</v>
          </cell>
          <cell r="E2979" t="str">
            <v xml:space="preserve"> </v>
          </cell>
          <cell r="F2979" t="str">
            <v>17EC006</v>
          </cell>
          <cell r="G2979" t="str">
            <v>213</v>
          </cell>
          <cell r="H2979" t="str">
            <v>2313</v>
          </cell>
          <cell r="I2979" t="str">
            <v>23</v>
          </cell>
          <cell r="J2979" t="str">
            <v xml:space="preserve"> </v>
          </cell>
          <cell r="K2979" t="str">
            <v>BATI</v>
          </cell>
          <cell r="L2979" t="str">
            <v>2018</v>
          </cell>
          <cell r="M2979">
            <v>0</v>
          </cell>
          <cell r="N2979">
            <v>0</v>
          </cell>
          <cell r="O2979">
            <v>105774.26</v>
          </cell>
          <cell r="P2979">
            <v>105774.26</v>
          </cell>
          <cell r="Q2979">
            <v>0</v>
          </cell>
          <cell r="R2979">
            <v>59468.160000000003</v>
          </cell>
          <cell r="S2979">
            <v>46306.1</v>
          </cell>
          <cell r="T2979" t="str">
            <v>2018- -17EC006-213-2313-23- -BATI</v>
          </cell>
        </row>
        <row r="2980">
          <cell r="A2980" t="str">
            <v>21</v>
          </cell>
          <cell r="B2980" t="str">
            <v>D</v>
          </cell>
          <cell r="C2980" t="str">
            <v>R</v>
          </cell>
          <cell r="D2980" t="str">
            <v>I</v>
          </cell>
          <cell r="E2980" t="str">
            <v xml:space="preserve"> </v>
          </cell>
          <cell r="F2980" t="str">
            <v>17EC006</v>
          </cell>
          <cell r="G2980" t="str">
            <v>30</v>
          </cell>
          <cell r="H2980" t="str">
            <v>2313</v>
          </cell>
          <cell r="I2980" t="str">
            <v>23</v>
          </cell>
          <cell r="J2980" t="str">
            <v xml:space="preserve"> </v>
          </cell>
          <cell r="K2980" t="str">
            <v>BATI</v>
          </cell>
          <cell r="L2980" t="str">
            <v>2017</v>
          </cell>
          <cell r="M2980">
            <v>0</v>
          </cell>
          <cell r="N2980">
            <v>0</v>
          </cell>
          <cell r="O2980">
            <v>0</v>
          </cell>
          <cell r="P2980">
            <v>0</v>
          </cell>
          <cell r="Q2980">
            <v>0</v>
          </cell>
          <cell r="R2980">
            <v>2764.43</v>
          </cell>
          <cell r="S2980">
            <v>0</v>
          </cell>
          <cell r="T2980" t="str">
            <v>2018- -17EC006-30-2313-23- -BATI</v>
          </cell>
        </row>
        <row r="2981">
          <cell r="A2981" t="str">
            <v>21</v>
          </cell>
          <cell r="B2981" t="str">
            <v>D</v>
          </cell>
          <cell r="C2981" t="str">
            <v>R</v>
          </cell>
          <cell r="D2981" t="str">
            <v>I</v>
          </cell>
          <cell r="E2981" t="str">
            <v xml:space="preserve"> </v>
          </cell>
          <cell r="F2981" t="str">
            <v>17EC006</v>
          </cell>
          <cell r="G2981" t="str">
            <v>411</v>
          </cell>
          <cell r="H2981" t="str">
            <v>2313</v>
          </cell>
          <cell r="I2981" t="str">
            <v>23</v>
          </cell>
          <cell r="J2981" t="str">
            <v xml:space="preserve"> </v>
          </cell>
          <cell r="K2981" t="str">
            <v>BATI</v>
          </cell>
          <cell r="L2981" t="str">
            <v>2018</v>
          </cell>
          <cell r="M2981">
            <v>0</v>
          </cell>
          <cell r="N2981">
            <v>0</v>
          </cell>
          <cell r="O2981">
            <v>9165.6</v>
          </cell>
          <cell r="P2981">
            <v>9165.6</v>
          </cell>
          <cell r="Q2981">
            <v>0</v>
          </cell>
          <cell r="R2981">
            <v>13273.85</v>
          </cell>
          <cell r="S2981">
            <v>0</v>
          </cell>
          <cell r="T2981" t="str">
            <v>2018- -17EC006-411-2313-23- -BATI</v>
          </cell>
        </row>
        <row r="2982">
          <cell r="A2982" t="str">
            <v>21</v>
          </cell>
          <cell r="B2982" t="str">
            <v>D</v>
          </cell>
          <cell r="C2982" t="str">
            <v>R</v>
          </cell>
          <cell r="D2982" t="str">
            <v>I</v>
          </cell>
          <cell r="E2982" t="str">
            <v xml:space="preserve"> </v>
          </cell>
          <cell r="F2982" t="str">
            <v>17EC006</v>
          </cell>
          <cell r="G2982" t="str">
            <v>71</v>
          </cell>
          <cell r="H2982" t="str">
            <v>2313</v>
          </cell>
          <cell r="I2982" t="str">
            <v>23</v>
          </cell>
          <cell r="J2982" t="str">
            <v xml:space="preserve"> </v>
          </cell>
          <cell r="K2982" t="str">
            <v>BATI</v>
          </cell>
          <cell r="L2982" t="str">
            <v>2017</v>
          </cell>
          <cell r="M2982">
            <v>0</v>
          </cell>
          <cell r="N2982">
            <v>0</v>
          </cell>
          <cell r="O2982">
            <v>0</v>
          </cell>
          <cell r="P2982">
            <v>0</v>
          </cell>
          <cell r="Q2982">
            <v>0</v>
          </cell>
          <cell r="R2982">
            <v>236.31</v>
          </cell>
          <cell r="S2982">
            <v>0</v>
          </cell>
          <cell r="T2982" t="str">
            <v>2018- -17EC006-71-2313-23- -BATI</v>
          </cell>
        </row>
        <row r="2983">
          <cell r="A2983" t="str">
            <v>21</v>
          </cell>
          <cell r="B2983" t="str">
            <v>D</v>
          </cell>
          <cell r="C2983" t="str">
            <v>R</v>
          </cell>
          <cell r="D2983" t="str">
            <v>I</v>
          </cell>
          <cell r="E2983" t="str">
            <v xml:space="preserve"> </v>
          </cell>
          <cell r="F2983" t="str">
            <v>17EC006</v>
          </cell>
          <cell r="G2983" t="str">
            <v>71</v>
          </cell>
          <cell r="H2983" t="str">
            <v>2313</v>
          </cell>
          <cell r="I2983" t="str">
            <v>23</v>
          </cell>
          <cell r="J2983" t="str">
            <v xml:space="preserve"> </v>
          </cell>
          <cell r="K2983" t="str">
            <v>BATI</v>
          </cell>
          <cell r="L2983" t="str">
            <v>2018</v>
          </cell>
          <cell r="M2983">
            <v>0</v>
          </cell>
          <cell r="N2983">
            <v>0</v>
          </cell>
          <cell r="O2983">
            <v>8386.2800000000007</v>
          </cell>
          <cell r="P2983">
            <v>8386.2800000000007</v>
          </cell>
          <cell r="Q2983">
            <v>0</v>
          </cell>
          <cell r="R2983">
            <v>0</v>
          </cell>
          <cell r="S2983">
            <v>8386.2800000000007</v>
          </cell>
          <cell r="T2983" t="str">
            <v>2018- -17EC006-71-2313-23- -BATI</v>
          </cell>
        </row>
        <row r="2984">
          <cell r="A2984" t="str">
            <v>21</v>
          </cell>
          <cell r="B2984" t="str">
            <v>D</v>
          </cell>
          <cell r="C2984" t="str">
            <v>R</v>
          </cell>
          <cell r="D2984" t="str">
            <v>I</v>
          </cell>
          <cell r="E2984" t="str">
            <v xml:space="preserve"> </v>
          </cell>
          <cell r="F2984" t="str">
            <v>17ED001</v>
          </cell>
          <cell r="G2984" t="str">
            <v>322</v>
          </cell>
          <cell r="H2984" t="str">
            <v>2313</v>
          </cell>
          <cell r="I2984" t="str">
            <v>23</v>
          </cell>
          <cell r="J2984" t="str">
            <v xml:space="preserve"> </v>
          </cell>
          <cell r="K2984" t="str">
            <v>BATI</v>
          </cell>
          <cell r="L2984" t="str">
            <v>2017</v>
          </cell>
          <cell r="M2984">
            <v>0</v>
          </cell>
          <cell r="N2984">
            <v>20000</v>
          </cell>
          <cell r="O2984">
            <v>0</v>
          </cell>
          <cell r="P2984">
            <v>20000</v>
          </cell>
          <cell r="Q2984">
            <v>0</v>
          </cell>
          <cell r="R2984">
            <v>0</v>
          </cell>
          <cell r="S2984">
            <v>0</v>
          </cell>
          <cell r="T2984" t="str">
            <v>2018- -17ED001-322-2313-23- -BATI</v>
          </cell>
        </row>
        <row r="2985">
          <cell r="A2985" t="str">
            <v>21</v>
          </cell>
          <cell r="B2985" t="str">
            <v>D</v>
          </cell>
          <cell r="C2985" t="str">
            <v>R</v>
          </cell>
          <cell r="D2985" t="str">
            <v>I</v>
          </cell>
          <cell r="E2985" t="str">
            <v xml:space="preserve"> </v>
          </cell>
          <cell r="F2985" t="str">
            <v>17ED001</v>
          </cell>
          <cell r="G2985" t="str">
            <v>322</v>
          </cell>
          <cell r="H2985" t="str">
            <v>2316</v>
          </cell>
          <cell r="I2985" t="str">
            <v>23</v>
          </cell>
          <cell r="J2985" t="str">
            <v xml:space="preserve"> </v>
          </cell>
          <cell r="K2985" t="str">
            <v>MBA</v>
          </cell>
          <cell r="L2985" t="str">
            <v>2017</v>
          </cell>
          <cell r="M2985">
            <v>0</v>
          </cell>
          <cell r="N2985">
            <v>32000</v>
          </cell>
          <cell r="O2985">
            <v>0</v>
          </cell>
          <cell r="P2985">
            <v>32000</v>
          </cell>
          <cell r="Q2985">
            <v>0</v>
          </cell>
          <cell r="R2985">
            <v>0</v>
          </cell>
          <cell r="S2985">
            <v>0</v>
          </cell>
          <cell r="T2985" t="str">
            <v>2018- -17ED001-322-2316-23- -MBA</v>
          </cell>
        </row>
        <row r="2986">
          <cell r="A2986" t="str">
            <v>21</v>
          </cell>
          <cell r="B2986" t="str">
            <v>D</v>
          </cell>
          <cell r="C2986" t="str">
            <v>R</v>
          </cell>
          <cell r="D2986" t="str">
            <v>I</v>
          </cell>
          <cell r="E2986" t="str">
            <v xml:space="preserve"> </v>
          </cell>
          <cell r="F2986" t="str">
            <v>17EL001</v>
          </cell>
          <cell r="G2986" t="str">
            <v>020</v>
          </cell>
          <cell r="H2986" t="str">
            <v>2316</v>
          </cell>
          <cell r="I2986" t="str">
            <v>23</v>
          </cell>
          <cell r="J2986" t="str">
            <v xml:space="preserve"> </v>
          </cell>
          <cell r="K2986" t="str">
            <v>FORA</v>
          </cell>
          <cell r="L2986" t="str">
            <v>2017</v>
          </cell>
          <cell r="M2986">
            <v>2000</v>
          </cell>
          <cell r="N2986">
            <v>0</v>
          </cell>
          <cell r="O2986">
            <v>0</v>
          </cell>
          <cell r="P2986">
            <v>2000</v>
          </cell>
          <cell r="Q2986">
            <v>0</v>
          </cell>
          <cell r="R2986">
            <v>0</v>
          </cell>
          <cell r="S2986">
            <v>0</v>
          </cell>
          <cell r="T2986" t="str">
            <v>2018- -17EL001-020-2316-23- -FORA</v>
          </cell>
        </row>
        <row r="2987">
          <cell r="A2987" t="str">
            <v>21</v>
          </cell>
          <cell r="B2987" t="str">
            <v>D</v>
          </cell>
          <cell r="C2987" t="str">
            <v>R</v>
          </cell>
          <cell r="D2987" t="str">
            <v>I</v>
          </cell>
          <cell r="E2987" t="str">
            <v xml:space="preserve"> </v>
          </cell>
          <cell r="F2987" t="str">
            <v>17EL001</v>
          </cell>
          <cell r="G2987" t="str">
            <v>020</v>
          </cell>
          <cell r="H2987" t="str">
            <v>2316</v>
          </cell>
          <cell r="I2987" t="str">
            <v>23</v>
          </cell>
          <cell r="J2987" t="str">
            <v xml:space="preserve"> </v>
          </cell>
          <cell r="K2987" t="str">
            <v>FORA</v>
          </cell>
          <cell r="L2987" t="str">
            <v>2018</v>
          </cell>
          <cell r="M2987">
            <v>0</v>
          </cell>
          <cell r="N2987">
            <v>0</v>
          </cell>
          <cell r="O2987">
            <v>986.4</v>
          </cell>
          <cell r="P2987">
            <v>986.4</v>
          </cell>
          <cell r="Q2987">
            <v>0</v>
          </cell>
          <cell r="R2987">
            <v>986.4</v>
          </cell>
          <cell r="S2987">
            <v>986.4</v>
          </cell>
          <cell r="T2987" t="str">
            <v>2018- -17EL001-020-2316-23- -FORA</v>
          </cell>
        </row>
        <row r="2988">
          <cell r="A2988" t="str">
            <v>21</v>
          </cell>
          <cell r="B2988" t="str">
            <v>D</v>
          </cell>
          <cell r="C2988" t="str">
            <v>R</v>
          </cell>
          <cell r="D2988" t="str">
            <v>I</v>
          </cell>
          <cell r="E2988" t="str">
            <v xml:space="preserve"> </v>
          </cell>
          <cell r="F2988" t="str">
            <v>17EV001</v>
          </cell>
          <cell r="G2988" t="str">
            <v>823</v>
          </cell>
          <cell r="H2988" t="str">
            <v>2318</v>
          </cell>
          <cell r="I2988" t="str">
            <v>23</v>
          </cell>
          <cell r="J2988" t="str">
            <v xml:space="preserve"> </v>
          </cell>
          <cell r="K2988" t="str">
            <v>EV</v>
          </cell>
          <cell r="L2988" t="str">
            <v>2017</v>
          </cell>
          <cell r="M2988">
            <v>40000</v>
          </cell>
          <cell r="N2988">
            <v>0</v>
          </cell>
          <cell r="O2988">
            <v>0</v>
          </cell>
          <cell r="P2988">
            <v>40000</v>
          </cell>
          <cell r="Q2988">
            <v>0</v>
          </cell>
          <cell r="R2988">
            <v>2936.1</v>
          </cell>
          <cell r="S2988">
            <v>0</v>
          </cell>
          <cell r="T2988" t="str">
            <v>2018- -17EV001-823-2318-23- -EV</v>
          </cell>
        </row>
        <row r="2989">
          <cell r="A2989" t="str">
            <v>21</v>
          </cell>
          <cell r="B2989" t="str">
            <v>D</v>
          </cell>
          <cell r="C2989" t="str">
            <v>R</v>
          </cell>
          <cell r="D2989" t="str">
            <v>I</v>
          </cell>
          <cell r="E2989" t="str">
            <v xml:space="preserve"> </v>
          </cell>
          <cell r="F2989" t="str">
            <v>17EV001</v>
          </cell>
          <cell r="G2989" t="str">
            <v>823</v>
          </cell>
          <cell r="H2989" t="str">
            <v>2318</v>
          </cell>
          <cell r="I2989" t="str">
            <v>23</v>
          </cell>
          <cell r="J2989" t="str">
            <v xml:space="preserve"> </v>
          </cell>
          <cell r="K2989" t="str">
            <v>EV</v>
          </cell>
          <cell r="L2989" t="str">
            <v>2018</v>
          </cell>
          <cell r="M2989">
            <v>0</v>
          </cell>
          <cell r="N2989">
            <v>0</v>
          </cell>
          <cell r="O2989">
            <v>2353.46</v>
          </cell>
          <cell r="P2989">
            <v>2353.46</v>
          </cell>
          <cell r="Q2989">
            <v>0</v>
          </cell>
          <cell r="R2989">
            <v>2353.46</v>
          </cell>
          <cell r="S2989">
            <v>0</v>
          </cell>
          <cell r="T2989" t="str">
            <v>2018- -17EV001-823-2318-23- -EV</v>
          </cell>
        </row>
        <row r="2990">
          <cell r="A2990" t="str">
            <v>21</v>
          </cell>
          <cell r="B2990" t="str">
            <v>D</v>
          </cell>
          <cell r="C2990" t="str">
            <v>R</v>
          </cell>
          <cell r="D2990" t="str">
            <v>I</v>
          </cell>
          <cell r="E2990" t="str">
            <v xml:space="preserve"> </v>
          </cell>
          <cell r="F2990" t="str">
            <v>17EV002</v>
          </cell>
          <cell r="G2990" t="str">
            <v>823</v>
          </cell>
          <cell r="H2990" t="str">
            <v>2312</v>
          </cell>
          <cell r="I2990" t="str">
            <v>23</v>
          </cell>
          <cell r="J2990" t="str">
            <v xml:space="preserve"> </v>
          </cell>
          <cell r="K2990" t="str">
            <v>EV</v>
          </cell>
          <cell r="L2990" t="str">
            <v>2018</v>
          </cell>
          <cell r="M2990">
            <v>0</v>
          </cell>
          <cell r="N2990">
            <v>0</v>
          </cell>
          <cell r="O2990">
            <v>6667.2</v>
          </cell>
          <cell r="P2990">
            <v>6667.2</v>
          </cell>
          <cell r="Q2990">
            <v>0</v>
          </cell>
          <cell r="R2990">
            <v>6666</v>
          </cell>
          <cell r="S2990">
            <v>0</v>
          </cell>
          <cell r="T2990" t="str">
            <v>2018- -17EV002-823-2312-23- -EV</v>
          </cell>
        </row>
        <row r="2991">
          <cell r="A2991" t="str">
            <v>21</v>
          </cell>
          <cell r="B2991" t="str">
            <v>D</v>
          </cell>
          <cell r="C2991" t="str">
            <v>R</v>
          </cell>
          <cell r="D2991" t="str">
            <v>I</v>
          </cell>
          <cell r="E2991" t="str">
            <v xml:space="preserve"> </v>
          </cell>
          <cell r="F2991" t="str">
            <v>17EV002</v>
          </cell>
          <cell r="G2991" t="str">
            <v>823</v>
          </cell>
          <cell r="H2991" t="str">
            <v>2318</v>
          </cell>
          <cell r="I2991" t="str">
            <v>23</v>
          </cell>
          <cell r="J2991" t="str">
            <v xml:space="preserve"> </v>
          </cell>
          <cell r="K2991" t="str">
            <v>EV</v>
          </cell>
          <cell r="L2991" t="str">
            <v>2017</v>
          </cell>
          <cell r="M2991">
            <v>15000</v>
          </cell>
          <cell r="N2991">
            <v>-9000</v>
          </cell>
          <cell r="O2991">
            <v>0</v>
          </cell>
          <cell r="P2991">
            <v>6000</v>
          </cell>
          <cell r="Q2991">
            <v>0</v>
          </cell>
          <cell r="R2991">
            <v>5671.2</v>
          </cell>
          <cell r="S2991">
            <v>0</v>
          </cell>
          <cell r="T2991" t="str">
            <v>2018- -17EV002-823-2318-23- -EV</v>
          </cell>
        </row>
        <row r="2992">
          <cell r="A2992" t="str">
            <v>21</v>
          </cell>
          <cell r="B2992" t="str">
            <v>D</v>
          </cell>
          <cell r="C2992" t="str">
            <v>R</v>
          </cell>
          <cell r="D2992" t="str">
            <v>I</v>
          </cell>
          <cell r="E2992" t="str">
            <v xml:space="preserve"> </v>
          </cell>
          <cell r="F2992" t="str">
            <v>17EV005</v>
          </cell>
          <cell r="G2992" t="str">
            <v>823</v>
          </cell>
          <cell r="H2992" t="str">
            <v>2318</v>
          </cell>
          <cell r="I2992" t="str">
            <v>23</v>
          </cell>
          <cell r="J2992" t="str">
            <v xml:space="preserve"> </v>
          </cell>
          <cell r="K2992" t="str">
            <v>EV</v>
          </cell>
          <cell r="L2992" t="str">
            <v>2017</v>
          </cell>
          <cell r="M2992">
            <v>50000</v>
          </cell>
          <cell r="N2992">
            <v>0</v>
          </cell>
          <cell r="O2992">
            <v>0</v>
          </cell>
          <cell r="P2992">
            <v>50000</v>
          </cell>
          <cell r="Q2992">
            <v>0</v>
          </cell>
          <cell r="R2992">
            <v>46077</v>
          </cell>
          <cell r="S2992">
            <v>0</v>
          </cell>
          <cell r="T2992" t="str">
            <v>2018- -17EV005-823-2318-23- -EV</v>
          </cell>
        </row>
        <row r="2993">
          <cell r="A2993" t="str">
            <v>21</v>
          </cell>
          <cell r="B2993" t="str">
            <v>D</v>
          </cell>
          <cell r="C2993" t="str">
            <v>R</v>
          </cell>
          <cell r="D2993" t="str">
            <v>I</v>
          </cell>
          <cell r="E2993" t="str">
            <v xml:space="preserve"> </v>
          </cell>
          <cell r="F2993" t="str">
            <v>17LO001</v>
          </cell>
          <cell r="G2993" t="str">
            <v>71</v>
          </cell>
          <cell r="H2993" t="str">
            <v>2313</v>
          </cell>
          <cell r="I2993" t="str">
            <v>23</v>
          </cell>
          <cell r="J2993" t="str">
            <v xml:space="preserve"> </v>
          </cell>
          <cell r="K2993" t="str">
            <v>BATI</v>
          </cell>
          <cell r="L2993" t="str">
            <v>2017</v>
          </cell>
          <cell r="M2993">
            <v>150000</v>
          </cell>
          <cell r="N2993">
            <v>0</v>
          </cell>
          <cell r="O2993">
            <v>0</v>
          </cell>
          <cell r="P2993">
            <v>150000</v>
          </cell>
          <cell r="Q2993">
            <v>0</v>
          </cell>
          <cell r="R2993">
            <v>21595.34</v>
          </cell>
          <cell r="S2993">
            <v>0</v>
          </cell>
          <cell r="T2993" t="str">
            <v>2018- -17LO001-71-2313-23- -BATI</v>
          </cell>
        </row>
        <row r="2994">
          <cell r="A2994" t="str">
            <v>21</v>
          </cell>
          <cell r="B2994" t="str">
            <v>D</v>
          </cell>
          <cell r="C2994" t="str">
            <v>R</v>
          </cell>
          <cell r="D2994" t="str">
            <v>I</v>
          </cell>
          <cell r="E2994" t="str">
            <v xml:space="preserve"> </v>
          </cell>
          <cell r="F2994" t="str">
            <v>17LO001</v>
          </cell>
          <cell r="G2994" t="str">
            <v>71</v>
          </cell>
          <cell r="H2994" t="str">
            <v>2313</v>
          </cell>
          <cell r="I2994" t="str">
            <v>23</v>
          </cell>
          <cell r="J2994" t="str">
            <v xml:space="preserve"> </v>
          </cell>
          <cell r="K2994" t="str">
            <v>BATI</v>
          </cell>
          <cell r="L2994" t="str">
            <v>2018</v>
          </cell>
          <cell r="M2994">
            <v>0</v>
          </cell>
          <cell r="N2994">
            <v>0</v>
          </cell>
          <cell r="O2994">
            <v>9063.7099999999991</v>
          </cell>
          <cell r="P2994">
            <v>9063.7099999999991</v>
          </cell>
          <cell r="Q2994">
            <v>0</v>
          </cell>
          <cell r="R2994">
            <v>2391.2399999999998</v>
          </cell>
          <cell r="S2994">
            <v>8063.71</v>
          </cell>
          <cell r="T2994" t="str">
            <v>2018- -17LO001-71-2313-23- -BATI</v>
          </cell>
        </row>
        <row r="2995">
          <cell r="A2995" t="str">
            <v>21</v>
          </cell>
          <cell r="B2995" t="str">
            <v>D</v>
          </cell>
          <cell r="C2995" t="str">
            <v>R</v>
          </cell>
          <cell r="D2995" t="str">
            <v>I</v>
          </cell>
          <cell r="E2995" t="str">
            <v xml:space="preserve"> </v>
          </cell>
          <cell r="F2995" t="str">
            <v>17MA002</v>
          </cell>
          <cell r="G2995" t="str">
            <v>821</v>
          </cell>
          <cell r="H2995" t="str">
            <v>2315</v>
          </cell>
          <cell r="I2995" t="str">
            <v>23</v>
          </cell>
          <cell r="J2995" t="str">
            <v xml:space="preserve"> </v>
          </cell>
          <cell r="K2995" t="str">
            <v>EXTE</v>
          </cell>
          <cell r="L2995" t="str">
            <v>2017</v>
          </cell>
          <cell r="M2995">
            <v>30000</v>
          </cell>
          <cell r="N2995">
            <v>0</v>
          </cell>
          <cell r="O2995">
            <v>0</v>
          </cell>
          <cell r="P2995">
            <v>30000</v>
          </cell>
          <cell r="Q2995">
            <v>0</v>
          </cell>
          <cell r="R2995">
            <v>13513.04</v>
          </cell>
          <cell r="S2995">
            <v>0</v>
          </cell>
          <cell r="T2995" t="str">
            <v>2018- -17MA002-821-2315-23- -EXTE</v>
          </cell>
        </row>
        <row r="2996">
          <cell r="A2996" t="str">
            <v>21</v>
          </cell>
          <cell r="B2996" t="str">
            <v>D</v>
          </cell>
          <cell r="C2996" t="str">
            <v>R</v>
          </cell>
          <cell r="D2996" t="str">
            <v>I</v>
          </cell>
          <cell r="E2996" t="str">
            <v xml:space="preserve"> </v>
          </cell>
          <cell r="F2996" t="str">
            <v>17MA002</v>
          </cell>
          <cell r="G2996" t="str">
            <v>821</v>
          </cell>
          <cell r="H2996" t="str">
            <v>2315</v>
          </cell>
          <cell r="I2996" t="str">
            <v>23</v>
          </cell>
          <cell r="J2996" t="str">
            <v xml:space="preserve"> </v>
          </cell>
          <cell r="K2996" t="str">
            <v>EXTE</v>
          </cell>
          <cell r="L2996" t="str">
            <v>2018</v>
          </cell>
          <cell r="M2996">
            <v>0</v>
          </cell>
          <cell r="N2996">
            <v>0</v>
          </cell>
          <cell r="O2996">
            <v>41148</v>
          </cell>
          <cell r="P2996">
            <v>41148</v>
          </cell>
          <cell r="Q2996">
            <v>0</v>
          </cell>
          <cell r="R2996">
            <v>41148</v>
          </cell>
          <cell r="S2996">
            <v>0</v>
          </cell>
          <cell r="T2996" t="str">
            <v>2018- -17MA002-821-2315-23- -EXTE</v>
          </cell>
        </row>
        <row r="2997">
          <cell r="A2997" t="str">
            <v>21</v>
          </cell>
          <cell r="B2997" t="str">
            <v>D</v>
          </cell>
          <cell r="C2997" t="str">
            <v>R</v>
          </cell>
          <cell r="D2997" t="str">
            <v>I</v>
          </cell>
          <cell r="E2997" t="str">
            <v xml:space="preserve"> </v>
          </cell>
          <cell r="F2997" t="str">
            <v>17MA004</v>
          </cell>
          <cell r="G2997" t="str">
            <v>020</v>
          </cell>
          <cell r="H2997" t="str">
            <v>2313</v>
          </cell>
          <cell r="I2997" t="str">
            <v>23</v>
          </cell>
          <cell r="J2997" t="str">
            <v xml:space="preserve"> </v>
          </cell>
          <cell r="K2997" t="str">
            <v>BATI</v>
          </cell>
          <cell r="L2997" t="str">
            <v>2017</v>
          </cell>
          <cell r="M2997">
            <v>10000</v>
          </cell>
          <cell r="N2997">
            <v>0</v>
          </cell>
          <cell r="O2997">
            <v>0</v>
          </cell>
          <cell r="P2997">
            <v>10000</v>
          </cell>
          <cell r="Q2997">
            <v>0</v>
          </cell>
          <cell r="R2997">
            <v>0</v>
          </cell>
          <cell r="S2997">
            <v>0</v>
          </cell>
          <cell r="T2997" t="str">
            <v>2018- -17MA004-020-2313-23- -BATI</v>
          </cell>
        </row>
        <row r="2998">
          <cell r="A2998" t="str">
            <v>21</v>
          </cell>
          <cell r="B2998" t="str">
            <v>D</v>
          </cell>
          <cell r="C2998" t="str">
            <v>R</v>
          </cell>
          <cell r="D2998" t="str">
            <v>I</v>
          </cell>
          <cell r="E2998" t="str">
            <v xml:space="preserve"> </v>
          </cell>
          <cell r="F2998" t="str">
            <v>17MA005</v>
          </cell>
          <cell r="G2998" t="str">
            <v>020</v>
          </cell>
          <cell r="H2998" t="str">
            <v>2313</v>
          </cell>
          <cell r="I2998" t="str">
            <v>23</v>
          </cell>
          <cell r="J2998" t="str">
            <v xml:space="preserve"> </v>
          </cell>
          <cell r="K2998" t="str">
            <v>BATI</v>
          </cell>
          <cell r="L2998" t="str">
            <v>2017</v>
          </cell>
          <cell r="M2998">
            <v>45000</v>
          </cell>
          <cell r="N2998">
            <v>0</v>
          </cell>
          <cell r="O2998">
            <v>0</v>
          </cell>
          <cell r="P2998">
            <v>45000</v>
          </cell>
          <cell r="Q2998">
            <v>0</v>
          </cell>
          <cell r="R2998">
            <v>1380.94</v>
          </cell>
          <cell r="S2998">
            <v>0</v>
          </cell>
          <cell r="T2998" t="str">
            <v>2018- -17MA005-020-2313-23- -BATI</v>
          </cell>
        </row>
        <row r="2999">
          <cell r="A2999" t="str">
            <v>21</v>
          </cell>
          <cell r="B2999" t="str">
            <v>D</v>
          </cell>
          <cell r="C2999" t="str">
            <v>R</v>
          </cell>
          <cell r="D2999" t="str">
            <v>I</v>
          </cell>
          <cell r="E2999" t="str">
            <v xml:space="preserve"> </v>
          </cell>
          <cell r="F2999" t="str">
            <v>17MA005</v>
          </cell>
          <cell r="G2999" t="str">
            <v>020</v>
          </cell>
          <cell r="H2999" t="str">
            <v>2313</v>
          </cell>
          <cell r="I2999" t="str">
            <v>23</v>
          </cell>
          <cell r="J2999" t="str">
            <v xml:space="preserve"> </v>
          </cell>
          <cell r="K2999" t="str">
            <v>BATI</v>
          </cell>
          <cell r="L2999" t="str">
            <v>2018</v>
          </cell>
          <cell r="M2999">
            <v>0</v>
          </cell>
          <cell r="N2999">
            <v>0</v>
          </cell>
          <cell r="O2999">
            <v>31425.4</v>
          </cell>
          <cell r="P2999">
            <v>31425.4</v>
          </cell>
          <cell r="Q2999">
            <v>0</v>
          </cell>
          <cell r="R2999">
            <v>31425.39</v>
          </cell>
          <cell r="S2999">
            <v>0</v>
          </cell>
          <cell r="T2999" t="str">
            <v>2018- -17MA005-020-2313-23- -BATI</v>
          </cell>
        </row>
        <row r="3000">
          <cell r="A3000" t="str">
            <v>21</v>
          </cell>
          <cell r="B3000" t="str">
            <v>D</v>
          </cell>
          <cell r="C3000" t="str">
            <v>R</v>
          </cell>
          <cell r="D3000" t="str">
            <v>I</v>
          </cell>
          <cell r="E3000" t="str">
            <v xml:space="preserve"> </v>
          </cell>
          <cell r="F3000" t="str">
            <v>17MA005</v>
          </cell>
          <cell r="G3000" t="str">
            <v>411</v>
          </cell>
          <cell r="H3000" t="str">
            <v>2313</v>
          </cell>
          <cell r="I3000" t="str">
            <v>23</v>
          </cell>
          <cell r="J3000" t="str">
            <v xml:space="preserve"> </v>
          </cell>
          <cell r="K3000" t="str">
            <v>BATI</v>
          </cell>
          <cell r="L3000" t="str">
            <v>2018</v>
          </cell>
          <cell r="M3000">
            <v>0</v>
          </cell>
          <cell r="N3000">
            <v>0</v>
          </cell>
          <cell r="O3000">
            <v>9025.8799999999992</v>
          </cell>
          <cell r="P3000">
            <v>9025.8799999999992</v>
          </cell>
          <cell r="Q3000">
            <v>0</v>
          </cell>
          <cell r="R3000">
            <v>9025.8799999999992</v>
          </cell>
          <cell r="S3000">
            <v>0</v>
          </cell>
          <cell r="T3000" t="str">
            <v>2018- -17MA005-411-2313-23- -BATI</v>
          </cell>
        </row>
        <row r="3001">
          <cell r="A3001" t="str">
            <v>21</v>
          </cell>
          <cell r="B3001" t="str">
            <v>D</v>
          </cell>
          <cell r="C3001" t="str">
            <v>R</v>
          </cell>
          <cell r="D3001" t="str">
            <v>I</v>
          </cell>
          <cell r="E3001" t="str">
            <v xml:space="preserve"> </v>
          </cell>
          <cell r="F3001" t="str">
            <v>17MA005</v>
          </cell>
          <cell r="G3001" t="str">
            <v>61</v>
          </cell>
          <cell r="H3001" t="str">
            <v>2313</v>
          </cell>
          <cell r="I3001" t="str">
            <v>23</v>
          </cell>
          <cell r="J3001" t="str">
            <v xml:space="preserve"> </v>
          </cell>
          <cell r="K3001" t="str">
            <v>BATI</v>
          </cell>
          <cell r="L3001" t="str">
            <v>2018</v>
          </cell>
          <cell r="M3001">
            <v>0</v>
          </cell>
          <cell r="N3001">
            <v>0</v>
          </cell>
          <cell r="O3001">
            <v>16861.04</v>
          </cell>
          <cell r="P3001">
            <v>16861.04</v>
          </cell>
          <cell r="Q3001">
            <v>0</v>
          </cell>
          <cell r="R3001">
            <v>16861.04</v>
          </cell>
          <cell r="S3001">
            <v>0</v>
          </cell>
          <cell r="T3001" t="str">
            <v>2018- -17MA005-61-2313-23- -BATI</v>
          </cell>
        </row>
        <row r="3002">
          <cell r="A3002" t="str">
            <v>21</v>
          </cell>
          <cell r="B3002" t="str">
            <v>D</v>
          </cell>
          <cell r="C3002" t="str">
            <v>R</v>
          </cell>
          <cell r="D3002" t="str">
            <v>I</v>
          </cell>
          <cell r="E3002" t="str">
            <v xml:space="preserve"> </v>
          </cell>
          <cell r="F3002" t="str">
            <v>17MA006</v>
          </cell>
          <cell r="G3002" t="str">
            <v>020</v>
          </cell>
          <cell r="H3002" t="str">
            <v>2313</v>
          </cell>
          <cell r="I3002" t="str">
            <v>23</v>
          </cell>
          <cell r="J3002" t="str">
            <v xml:space="preserve"> </v>
          </cell>
          <cell r="K3002" t="str">
            <v>BATI</v>
          </cell>
          <cell r="L3002" t="str">
            <v>2017</v>
          </cell>
          <cell r="M3002">
            <v>30000</v>
          </cell>
          <cell r="N3002">
            <v>0</v>
          </cell>
          <cell r="O3002">
            <v>0</v>
          </cell>
          <cell r="P3002">
            <v>30000</v>
          </cell>
          <cell r="Q3002">
            <v>0</v>
          </cell>
          <cell r="R3002">
            <v>0</v>
          </cell>
          <cell r="S3002">
            <v>0</v>
          </cell>
          <cell r="T3002" t="str">
            <v>2018- -17MA006-020-2313-23- -BATI</v>
          </cell>
        </row>
        <row r="3003">
          <cell r="A3003" t="str">
            <v>21</v>
          </cell>
          <cell r="B3003" t="str">
            <v>D</v>
          </cell>
          <cell r="C3003" t="str">
            <v>R</v>
          </cell>
          <cell r="D3003" t="str">
            <v>I</v>
          </cell>
          <cell r="E3003" t="str">
            <v xml:space="preserve"> </v>
          </cell>
          <cell r="F3003" t="str">
            <v>17MA007</v>
          </cell>
          <cell r="G3003" t="str">
            <v>020</v>
          </cell>
          <cell r="H3003" t="str">
            <v>2313</v>
          </cell>
          <cell r="I3003" t="str">
            <v>23</v>
          </cell>
          <cell r="J3003" t="str">
            <v xml:space="preserve"> </v>
          </cell>
          <cell r="K3003" t="str">
            <v>BATI</v>
          </cell>
          <cell r="L3003" t="str">
            <v>2017</v>
          </cell>
          <cell r="M3003">
            <v>30000</v>
          </cell>
          <cell r="N3003">
            <v>0</v>
          </cell>
          <cell r="O3003">
            <v>0</v>
          </cell>
          <cell r="P3003">
            <v>30000</v>
          </cell>
          <cell r="Q3003">
            <v>0</v>
          </cell>
          <cell r="R3003">
            <v>972</v>
          </cell>
          <cell r="S3003">
            <v>0</v>
          </cell>
          <cell r="T3003" t="str">
            <v>2018- -17MA007-020-2313-23- -BATI</v>
          </cell>
        </row>
        <row r="3004">
          <cell r="A3004" t="str">
            <v>21</v>
          </cell>
          <cell r="B3004" t="str">
            <v>D</v>
          </cell>
          <cell r="C3004" t="str">
            <v>R</v>
          </cell>
          <cell r="D3004" t="str">
            <v>I</v>
          </cell>
          <cell r="E3004" t="str">
            <v xml:space="preserve"> </v>
          </cell>
          <cell r="F3004" t="str">
            <v>17MA007</v>
          </cell>
          <cell r="G3004" t="str">
            <v>020</v>
          </cell>
          <cell r="H3004" t="str">
            <v>2313</v>
          </cell>
          <cell r="I3004" t="str">
            <v>23</v>
          </cell>
          <cell r="J3004" t="str">
            <v xml:space="preserve"> </v>
          </cell>
          <cell r="K3004" t="str">
            <v>BATI</v>
          </cell>
          <cell r="L3004" t="str">
            <v>2018</v>
          </cell>
          <cell r="M3004">
            <v>0</v>
          </cell>
          <cell r="N3004">
            <v>0</v>
          </cell>
          <cell r="O3004">
            <v>29221.55</v>
          </cell>
          <cell r="P3004">
            <v>29221.55</v>
          </cell>
          <cell r="Q3004">
            <v>0</v>
          </cell>
          <cell r="R3004">
            <v>25530.43</v>
          </cell>
          <cell r="S3004">
            <v>3875.64</v>
          </cell>
          <cell r="T3004" t="str">
            <v>2018- -17MA007-020-2313-23- -BATI</v>
          </cell>
        </row>
        <row r="3005">
          <cell r="A3005" t="str">
            <v>21</v>
          </cell>
          <cell r="B3005" t="str">
            <v>D</v>
          </cell>
          <cell r="C3005" t="str">
            <v>R</v>
          </cell>
          <cell r="D3005" t="str">
            <v>I</v>
          </cell>
          <cell r="E3005" t="str">
            <v xml:space="preserve"> </v>
          </cell>
          <cell r="F3005" t="str">
            <v>17MA007</v>
          </cell>
          <cell r="G3005" t="str">
            <v>212</v>
          </cell>
          <cell r="H3005" t="str">
            <v>2313</v>
          </cell>
          <cell r="I3005" t="str">
            <v>23</v>
          </cell>
          <cell r="J3005" t="str">
            <v xml:space="preserve"> </v>
          </cell>
          <cell r="K3005" t="str">
            <v>BATI</v>
          </cell>
          <cell r="L3005" t="str">
            <v>2017</v>
          </cell>
          <cell r="M3005">
            <v>0</v>
          </cell>
          <cell r="N3005">
            <v>0</v>
          </cell>
          <cell r="O3005">
            <v>0</v>
          </cell>
          <cell r="P3005">
            <v>0</v>
          </cell>
          <cell r="Q3005">
            <v>0</v>
          </cell>
          <cell r="R3005">
            <v>1483.68</v>
          </cell>
          <cell r="S3005">
            <v>0</v>
          </cell>
          <cell r="T3005" t="str">
            <v>2018- -17MA007-212-2313-23- -BATI</v>
          </cell>
        </row>
        <row r="3006">
          <cell r="A3006" t="str">
            <v>21</v>
          </cell>
          <cell r="B3006" t="str">
            <v>D</v>
          </cell>
          <cell r="C3006" t="str">
            <v>R</v>
          </cell>
          <cell r="D3006" t="str">
            <v>I</v>
          </cell>
          <cell r="E3006" t="str">
            <v xml:space="preserve"> </v>
          </cell>
          <cell r="F3006" t="str">
            <v>17MA007</v>
          </cell>
          <cell r="G3006" t="str">
            <v>322</v>
          </cell>
          <cell r="H3006" t="str">
            <v>2313</v>
          </cell>
          <cell r="I3006" t="str">
            <v>23</v>
          </cell>
          <cell r="J3006" t="str">
            <v xml:space="preserve"> </v>
          </cell>
          <cell r="K3006" t="str">
            <v>BATI</v>
          </cell>
          <cell r="L3006" t="str">
            <v>2017</v>
          </cell>
          <cell r="M3006">
            <v>0</v>
          </cell>
          <cell r="N3006">
            <v>0</v>
          </cell>
          <cell r="O3006">
            <v>0</v>
          </cell>
          <cell r="P3006">
            <v>0</v>
          </cell>
          <cell r="Q3006">
            <v>0</v>
          </cell>
          <cell r="R3006">
            <v>3728.16</v>
          </cell>
          <cell r="S3006">
            <v>0</v>
          </cell>
          <cell r="T3006" t="str">
            <v>2018- -17MA007-322-2313-23- -BATI</v>
          </cell>
        </row>
        <row r="3007">
          <cell r="A3007" t="str">
            <v>21</v>
          </cell>
          <cell r="B3007" t="str">
            <v>D</v>
          </cell>
          <cell r="C3007" t="str">
            <v>R</v>
          </cell>
          <cell r="D3007" t="str">
            <v>I</v>
          </cell>
          <cell r="E3007" t="str">
            <v xml:space="preserve"> </v>
          </cell>
          <cell r="F3007" t="str">
            <v>17MA007</v>
          </cell>
          <cell r="G3007" t="str">
            <v>324</v>
          </cell>
          <cell r="H3007" t="str">
            <v>2313</v>
          </cell>
          <cell r="I3007" t="str">
            <v>23</v>
          </cell>
          <cell r="J3007" t="str">
            <v xml:space="preserve"> </v>
          </cell>
          <cell r="K3007" t="str">
            <v>BATI</v>
          </cell>
          <cell r="L3007" t="str">
            <v>2017</v>
          </cell>
          <cell r="M3007">
            <v>0</v>
          </cell>
          <cell r="N3007">
            <v>0</v>
          </cell>
          <cell r="O3007">
            <v>0</v>
          </cell>
          <cell r="P3007">
            <v>0</v>
          </cell>
          <cell r="Q3007">
            <v>0</v>
          </cell>
          <cell r="R3007">
            <v>1852.16</v>
          </cell>
          <cell r="S3007">
            <v>0</v>
          </cell>
          <cell r="T3007" t="str">
            <v>2018- -17MA007-324-2313-23- -BATI</v>
          </cell>
        </row>
        <row r="3008">
          <cell r="A3008" t="str">
            <v>21</v>
          </cell>
          <cell r="B3008" t="str">
            <v>D</v>
          </cell>
          <cell r="C3008" t="str">
            <v>R</v>
          </cell>
          <cell r="D3008" t="str">
            <v>I</v>
          </cell>
          <cell r="E3008" t="str">
            <v xml:space="preserve"> </v>
          </cell>
          <cell r="F3008" t="str">
            <v>17MA007</v>
          </cell>
          <cell r="G3008" t="str">
            <v>414</v>
          </cell>
          <cell r="H3008" t="str">
            <v>2313</v>
          </cell>
          <cell r="I3008" t="str">
            <v>23</v>
          </cell>
          <cell r="J3008" t="str">
            <v xml:space="preserve"> </v>
          </cell>
          <cell r="K3008" t="str">
            <v>BATI</v>
          </cell>
          <cell r="L3008" t="str">
            <v>2018</v>
          </cell>
          <cell r="M3008">
            <v>0</v>
          </cell>
          <cell r="N3008">
            <v>0</v>
          </cell>
          <cell r="O3008">
            <v>3152.28</v>
          </cell>
          <cell r="P3008">
            <v>3152.28</v>
          </cell>
          <cell r="Q3008">
            <v>0</v>
          </cell>
          <cell r="R3008">
            <v>3152.28</v>
          </cell>
          <cell r="S3008">
            <v>0</v>
          </cell>
          <cell r="T3008" t="str">
            <v>2018- -17MA007-414-2313-23- -BATI</v>
          </cell>
        </row>
        <row r="3009">
          <cell r="A3009" t="str">
            <v>21</v>
          </cell>
          <cell r="B3009" t="str">
            <v>D</v>
          </cell>
          <cell r="C3009" t="str">
            <v>R</v>
          </cell>
          <cell r="D3009" t="str">
            <v>I</v>
          </cell>
          <cell r="E3009" t="str">
            <v xml:space="preserve"> </v>
          </cell>
          <cell r="F3009" t="str">
            <v>17MA007</v>
          </cell>
          <cell r="G3009" t="str">
            <v>422</v>
          </cell>
          <cell r="H3009" t="str">
            <v>2313</v>
          </cell>
          <cell r="I3009" t="str">
            <v>23</v>
          </cell>
          <cell r="J3009" t="str">
            <v xml:space="preserve"> </v>
          </cell>
          <cell r="K3009" t="str">
            <v>BATI</v>
          </cell>
          <cell r="L3009" t="str">
            <v>2017</v>
          </cell>
          <cell r="M3009">
            <v>0</v>
          </cell>
          <cell r="N3009">
            <v>0</v>
          </cell>
          <cell r="O3009">
            <v>0</v>
          </cell>
          <cell r="P3009">
            <v>0</v>
          </cell>
          <cell r="Q3009">
            <v>0</v>
          </cell>
          <cell r="R3009">
            <v>1483.68</v>
          </cell>
          <cell r="S3009">
            <v>0</v>
          </cell>
          <cell r="T3009" t="str">
            <v>2018- -17MA007-422-2313-23- -BATI</v>
          </cell>
        </row>
        <row r="3010">
          <cell r="A3010" t="str">
            <v>21</v>
          </cell>
          <cell r="B3010" t="str">
            <v>D</v>
          </cell>
          <cell r="C3010" t="str">
            <v>R</v>
          </cell>
          <cell r="D3010" t="str">
            <v>I</v>
          </cell>
          <cell r="E3010" t="str">
            <v xml:space="preserve"> </v>
          </cell>
          <cell r="F3010" t="str">
            <v>17MA007</v>
          </cell>
          <cell r="G3010" t="str">
            <v>71</v>
          </cell>
          <cell r="H3010" t="str">
            <v>2313</v>
          </cell>
          <cell r="I3010" t="str">
            <v>23</v>
          </cell>
          <cell r="J3010" t="str">
            <v xml:space="preserve"> </v>
          </cell>
          <cell r="K3010" t="str">
            <v>BATI</v>
          </cell>
          <cell r="L3010" t="str">
            <v>2017</v>
          </cell>
          <cell r="M3010">
            <v>0</v>
          </cell>
          <cell r="N3010">
            <v>0</v>
          </cell>
          <cell r="O3010">
            <v>0</v>
          </cell>
          <cell r="P3010">
            <v>0</v>
          </cell>
          <cell r="Q3010">
            <v>0</v>
          </cell>
          <cell r="R3010">
            <v>3409.2</v>
          </cell>
          <cell r="S3010">
            <v>0</v>
          </cell>
          <cell r="T3010" t="str">
            <v>2018- -17MA007-71-2313-23- -BATI</v>
          </cell>
        </row>
        <row r="3011">
          <cell r="A3011" t="str">
            <v>21</v>
          </cell>
          <cell r="B3011" t="str">
            <v>D</v>
          </cell>
          <cell r="C3011" t="str">
            <v>R</v>
          </cell>
          <cell r="D3011" t="str">
            <v>I</v>
          </cell>
          <cell r="E3011" t="str">
            <v xml:space="preserve"> </v>
          </cell>
          <cell r="F3011" t="str">
            <v>17MA008</v>
          </cell>
          <cell r="G3011" t="str">
            <v>020</v>
          </cell>
          <cell r="H3011" t="str">
            <v>2313</v>
          </cell>
          <cell r="I3011" t="str">
            <v>23</v>
          </cell>
          <cell r="J3011" t="str">
            <v xml:space="preserve"> </v>
          </cell>
          <cell r="K3011" t="str">
            <v>BATI</v>
          </cell>
          <cell r="L3011" t="str">
            <v>2017</v>
          </cell>
          <cell r="M3011">
            <v>25000</v>
          </cell>
          <cell r="N3011">
            <v>0</v>
          </cell>
          <cell r="O3011">
            <v>0</v>
          </cell>
          <cell r="P3011">
            <v>25000</v>
          </cell>
          <cell r="Q3011">
            <v>0</v>
          </cell>
          <cell r="R3011">
            <v>0</v>
          </cell>
          <cell r="S3011">
            <v>0</v>
          </cell>
          <cell r="T3011" t="str">
            <v>2018- -17MA008-020-2313-23- -BATI</v>
          </cell>
        </row>
        <row r="3012">
          <cell r="A3012" t="str">
            <v>21</v>
          </cell>
          <cell r="B3012" t="str">
            <v>D</v>
          </cell>
          <cell r="C3012" t="str">
            <v>R</v>
          </cell>
          <cell r="D3012" t="str">
            <v>I</v>
          </cell>
          <cell r="E3012" t="str">
            <v xml:space="preserve"> </v>
          </cell>
          <cell r="F3012" t="str">
            <v>17MA010</v>
          </cell>
          <cell r="G3012" t="str">
            <v>020</v>
          </cell>
          <cell r="H3012" t="str">
            <v>2313</v>
          </cell>
          <cell r="I3012" t="str">
            <v>23</v>
          </cell>
          <cell r="J3012" t="str">
            <v xml:space="preserve"> </v>
          </cell>
          <cell r="K3012" t="str">
            <v>BATI</v>
          </cell>
          <cell r="L3012" t="str">
            <v>2017</v>
          </cell>
          <cell r="M3012">
            <v>30000</v>
          </cell>
          <cell r="N3012">
            <v>0</v>
          </cell>
          <cell r="O3012">
            <v>0</v>
          </cell>
          <cell r="P3012">
            <v>30000</v>
          </cell>
          <cell r="Q3012">
            <v>0</v>
          </cell>
          <cell r="R3012">
            <v>0</v>
          </cell>
          <cell r="S3012">
            <v>0</v>
          </cell>
          <cell r="T3012" t="str">
            <v>2018- -17MA010-020-2313-23- -BATI</v>
          </cell>
        </row>
        <row r="3013">
          <cell r="A3013" t="str">
            <v>21</v>
          </cell>
          <cell r="B3013" t="str">
            <v>D</v>
          </cell>
          <cell r="C3013" t="str">
            <v>R</v>
          </cell>
          <cell r="D3013" t="str">
            <v>I</v>
          </cell>
          <cell r="E3013" t="str">
            <v xml:space="preserve"> </v>
          </cell>
          <cell r="F3013" t="str">
            <v>17MA010</v>
          </cell>
          <cell r="G3013" t="str">
            <v>020</v>
          </cell>
          <cell r="H3013" t="str">
            <v>2313</v>
          </cell>
          <cell r="I3013" t="str">
            <v>23</v>
          </cell>
          <cell r="J3013" t="str">
            <v xml:space="preserve"> </v>
          </cell>
          <cell r="K3013" t="str">
            <v>BATI</v>
          </cell>
          <cell r="L3013" t="str">
            <v>2018</v>
          </cell>
          <cell r="M3013">
            <v>0</v>
          </cell>
          <cell r="N3013">
            <v>0</v>
          </cell>
          <cell r="O3013">
            <v>17316.919999999998</v>
          </cell>
          <cell r="P3013">
            <v>17316.919999999998</v>
          </cell>
          <cell r="Q3013">
            <v>0</v>
          </cell>
          <cell r="R3013">
            <v>17271.12</v>
          </cell>
          <cell r="S3013">
            <v>0</v>
          </cell>
          <cell r="T3013" t="str">
            <v>2018- -17MA010-020-2313-23- -BATI</v>
          </cell>
        </row>
        <row r="3014">
          <cell r="A3014" t="str">
            <v>21</v>
          </cell>
          <cell r="B3014" t="str">
            <v>D</v>
          </cell>
          <cell r="C3014" t="str">
            <v>R</v>
          </cell>
          <cell r="D3014" t="str">
            <v>I</v>
          </cell>
          <cell r="E3014" t="str">
            <v xml:space="preserve"> </v>
          </cell>
          <cell r="F3014" t="str">
            <v>17MA010</v>
          </cell>
          <cell r="G3014" t="str">
            <v>422</v>
          </cell>
          <cell r="H3014" t="str">
            <v>2313</v>
          </cell>
          <cell r="I3014" t="str">
            <v>23</v>
          </cell>
          <cell r="J3014" t="str">
            <v xml:space="preserve"> </v>
          </cell>
          <cell r="K3014" t="str">
            <v>BATI</v>
          </cell>
          <cell r="L3014" t="str">
            <v>2018</v>
          </cell>
          <cell r="M3014">
            <v>0</v>
          </cell>
          <cell r="N3014">
            <v>0</v>
          </cell>
          <cell r="O3014">
            <v>9106.84</v>
          </cell>
          <cell r="P3014">
            <v>9106.84</v>
          </cell>
          <cell r="Q3014">
            <v>0</v>
          </cell>
          <cell r="R3014">
            <v>9105.7000000000007</v>
          </cell>
          <cell r="S3014">
            <v>0</v>
          </cell>
          <cell r="T3014" t="str">
            <v>2018- -17MA010-422-2313-23- -BATI</v>
          </cell>
        </row>
        <row r="3015">
          <cell r="A3015" t="str">
            <v>21</v>
          </cell>
          <cell r="B3015" t="str">
            <v>D</v>
          </cell>
          <cell r="C3015" t="str">
            <v>R</v>
          </cell>
          <cell r="D3015" t="str">
            <v>I</v>
          </cell>
          <cell r="E3015" t="str">
            <v xml:space="preserve"> </v>
          </cell>
          <cell r="F3015" t="str">
            <v>17MA011</v>
          </cell>
          <cell r="G3015" t="str">
            <v>020</v>
          </cell>
          <cell r="H3015" t="str">
            <v>2313</v>
          </cell>
          <cell r="I3015" t="str">
            <v>23</v>
          </cell>
          <cell r="J3015" t="str">
            <v xml:space="preserve"> </v>
          </cell>
          <cell r="K3015" t="str">
            <v>BATI</v>
          </cell>
          <cell r="L3015" t="str">
            <v>2017</v>
          </cell>
          <cell r="M3015">
            <v>15000</v>
          </cell>
          <cell r="N3015">
            <v>0</v>
          </cell>
          <cell r="O3015">
            <v>0</v>
          </cell>
          <cell r="P3015">
            <v>15000</v>
          </cell>
          <cell r="Q3015">
            <v>0</v>
          </cell>
          <cell r="R3015">
            <v>381.6</v>
          </cell>
          <cell r="S3015">
            <v>0</v>
          </cell>
          <cell r="T3015" t="str">
            <v>2018- -17MA011-020-2313-23- -BATI</v>
          </cell>
        </row>
        <row r="3016">
          <cell r="A3016" t="str">
            <v>21</v>
          </cell>
          <cell r="B3016" t="str">
            <v>D</v>
          </cell>
          <cell r="C3016" t="str">
            <v>R</v>
          </cell>
          <cell r="D3016" t="str">
            <v>I</v>
          </cell>
          <cell r="E3016" t="str">
            <v xml:space="preserve"> </v>
          </cell>
          <cell r="F3016" t="str">
            <v>17MA011</v>
          </cell>
          <cell r="G3016" t="str">
            <v>213</v>
          </cell>
          <cell r="H3016" t="str">
            <v>2313</v>
          </cell>
          <cell r="I3016" t="str">
            <v>23</v>
          </cell>
          <cell r="J3016" t="str">
            <v xml:space="preserve"> </v>
          </cell>
          <cell r="K3016" t="str">
            <v>BATI</v>
          </cell>
          <cell r="L3016" t="str">
            <v>2017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544.79999999999995</v>
          </cell>
          <cell r="S3016">
            <v>0</v>
          </cell>
          <cell r="T3016" t="str">
            <v>2018- -17MA011-213-2313-23- -BATI</v>
          </cell>
        </row>
        <row r="3017">
          <cell r="A3017" t="str">
            <v>21</v>
          </cell>
          <cell r="B3017" t="str">
            <v>D</v>
          </cell>
          <cell r="C3017" t="str">
            <v>R</v>
          </cell>
          <cell r="D3017" t="str">
            <v>I</v>
          </cell>
          <cell r="E3017" t="str">
            <v xml:space="preserve"> </v>
          </cell>
          <cell r="F3017" t="str">
            <v>17MA011</v>
          </cell>
          <cell r="G3017" t="str">
            <v>213</v>
          </cell>
          <cell r="H3017" t="str">
            <v>2313</v>
          </cell>
          <cell r="I3017" t="str">
            <v>23</v>
          </cell>
          <cell r="J3017" t="str">
            <v xml:space="preserve"> </v>
          </cell>
          <cell r="K3017" t="str">
            <v>BATI</v>
          </cell>
          <cell r="L3017" t="str">
            <v>2018</v>
          </cell>
          <cell r="M3017">
            <v>0</v>
          </cell>
          <cell r="N3017">
            <v>0</v>
          </cell>
          <cell r="O3017">
            <v>17972.34</v>
          </cell>
          <cell r="P3017">
            <v>17972.34</v>
          </cell>
          <cell r="Q3017">
            <v>0</v>
          </cell>
          <cell r="R3017">
            <v>17055.78</v>
          </cell>
          <cell r="S3017">
            <v>916.56</v>
          </cell>
          <cell r="T3017" t="str">
            <v>2018- -17MA011-213-2313-23- -BATI</v>
          </cell>
        </row>
        <row r="3018">
          <cell r="A3018" t="str">
            <v>21</v>
          </cell>
          <cell r="B3018" t="str">
            <v>D</v>
          </cell>
          <cell r="C3018" t="str">
            <v>R</v>
          </cell>
          <cell r="D3018" t="str">
            <v>I</v>
          </cell>
          <cell r="E3018" t="str">
            <v xml:space="preserve"> </v>
          </cell>
          <cell r="F3018" t="str">
            <v>17MA011</v>
          </cell>
          <cell r="G3018" t="str">
            <v>411</v>
          </cell>
          <cell r="H3018" t="str">
            <v>2313</v>
          </cell>
          <cell r="I3018" t="str">
            <v>23</v>
          </cell>
          <cell r="J3018" t="str">
            <v xml:space="preserve"> </v>
          </cell>
          <cell r="K3018" t="str">
            <v>BATI</v>
          </cell>
          <cell r="L3018" t="str">
            <v>2017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2103</v>
          </cell>
          <cell r="S3018">
            <v>0</v>
          </cell>
          <cell r="T3018" t="str">
            <v>2018- -17MA011-411-2313-23- -BATI</v>
          </cell>
        </row>
        <row r="3019">
          <cell r="A3019" t="str">
            <v>21</v>
          </cell>
          <cell r="B3019" t="str">
            <v>D</v>
          </cell>
          <cell r="C3019" t="str">
            <v>R</v>
          </cell>
          <cell r="D3019" t="str">
            <v>I</v>
          </cell>
          <cell r="E3019" t="str">
            <v xml:space="preserve"> </v>
          </cell>
          <cell r="F3019" t="str">
            <v>17MA011</v>
          </cell>
          <cell r="G3019" t="str">
            <v>422</v>
          </cell>
          <cell r="H3019" t="str">
            <v>2313</v>
          </cell>
          <cell r="I3019" t="str">
            <v>23</v>
          </cell>
          <cell r="J3019" t="str">
            <v xml:space="preserve"> </v>
          </cell>
          <cell r="K3019" t="str">
            <v>BATI</v>
          </cell>
          <cell r="L3019" t="str">
            <v>2017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5874</v>
          </cell>
          <cell r="S3019">
            <v>0</v>
          </cell>
          <cell r="T3019" t="str">
            <v>2018- -17MA011-422-2313-23- -BATI</v>
          </cell>
        </row>
        <row r="3020">
          <cell r="A3020" t="str">
            <v>21</v>
          </cell>
          <cell r="B3020" t="str">
            <v>D</v>
          </cell>
          <cell r="C3020" t="str">
            <v>R</v>
          </cell>
          <cell r="D3020" t="str">
            <v>I</v>
          </cell>
          <cell r="E3020" t="str">
            <v xml:space="preserve"> </v>
          </cell>
          <cell r="F3020" t="str">
            <v>17MA011</v>
          </cell>
          <cell r="G3020" t="str">
            <v>71</v>
          </cell>
          <cell r="H3020" t="str">
            <v>2313</v>
          </cell>
          <cell r="I3020" t="str">
            <v>23</v>
          </cell>
          <cell r="J3020" t="str">
            <v xml:space="preserve"> </v>
          </cell>
          <cell r="K3020" t="str">
            <v>BATI</v>
          </cell>
          <cell r="L3020" t="str">
            <v>2017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500.8</v>
          </cell>
          <cell r="S3020">
            <v>0</v>
          </cell>
          <cell r="T3020" t="str">
            <v>2018- -17MA011-71-2313-23- -BATI</v>
          </cell>
        </row>
        <row r="3021">
          <cell r="A3021" t="str">
            <v>21</v>
          </cell>
          <cell r="B3021" t="str">
            <v>D</v>
          </cell>
          <cell r="C3021" t="str">
            <v>R</v>
          </cell>
          <cell r="D3021" t="str">
            <v>I</v>
          </cell>
          <cell r="E3021" t="str">
            <v xml:space="preserve"> </v>
          </cell>
          <cell r="F3021" t="str">
            <v>17MA011</v>
          </cell>
          <cell r="G3021" t="str">
            <v>71</v>
          </cell>
          <cell r="H3021" t="str">
            <v>2313</v>
          </cell>
          <cell r="I3021" t="str">
            <v>23</v>
          </cell>
          <cell r="J3021" t="str">
            <v xml:space="preserve"> </v>
          </cell>
          <cell r="K3021" t="str">
            <v>BATI</v>
          </cell>
          <cell r="L3021" t="str">
            <v>2018</v>
          </cell>
          <cell r="M3021">
            <v>0</v>
          </cell>
          <cell r="N3021">
            <v>0</v>
          </cell>
          <cell r="O3021">
            <v>20124</v>
          </cell>
          <cell r="P3021">
            <v>20124</v>
          </cell>
          <cell r="Q3021">
            <v>0</v>
          </cell>
          <cell r="R3021">
            <v>0</v>
          </cell>
          <cell r="S3021">
            <v>20124</v>
          </cell>
          <cell r="T3021" t="str">
            <v>2018- -17MA011-71-2313-23- -BATI</v>
          </cell>
        </row>
        <row r="3022">
          <cell r="A3022" t="str">
            <v>21</v>
          </cell>
          <cell r="B3022" t="str">
            <v>D</v>
          </cell>
          <cell r="C3022" t="str">
            <v>R</v>
          </cell>
          <cell r="D3022" t="str">
            <v>I</v>
          </cell>
          <cell r="E3022" t="str">
            <v xml:space="preserve"> </v>
          </cell>
          <cell r="F3022" t="str">
            <v>17MA011</v>
          </cell>
          <cell r="G3022" t="str">
            <v>820</v>
          </cell>
          <cell r="H3022" t="str">
            <v>2313</v>
          </cell>
          <cell r="I3022" t="str">
            <v>23</v>
          </cell>
          <cell r="J3022" t="str">
            <v xml:space="preserve"> </v>
          </cell>
          <cell r="K3022" t="str">
            <v>BATI</v>
          </cell>
          <cell r="L3022" t="str">
            <v>2017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456</v>
          </cell>
          <cell r="S3022">
            <v>0</v>
          </cell>
          <cell r="T3022" t="str">
            <v>2018- -17MA011-820-2313-23- -BATI</v>
          </cell>
        </row>
        <row r="3023">
          <cell r="A3023" t="str">
            <v>21</v>
          </cell>
          <cell r="B3023" t="str">
            <v>D</v>
          </cell>
          <cell r="C3023" t="str">
            <v>R</v>
          </cell>
          <cell r="D3023" t="str">
            <v>I</v>
          </cell>
          <cell r="E3023" t="str">
            <v xml:space="preserve"> </v>
          </cell>
          <cell r="F3023" t="str">
            <v>17MA013</v>
          </cell>
          <cell r="G3023" t="str">
            <v>020</v>
          </cell>
          <cell r="H3023" t="str">
            <v>2313</v>
          </cell>
          <cell r="I3023" t="str">
            <v>23</v>
          </cell>
          <cell r="J3023" t="str">
            <v xml:space="preserve"> </v>
          </cell>
          <cell r="K3023" t="str">
            <v>BATI</v>
          </cell>
          <cell r="L3023" t="str">
            <v>2017</v>
          </cell>
          <cell r="M3023">
            <v>20000</v>
          </cell>
          <cell r="N3023">
            <v>0</v>
          </cell>
          <cell r="O3023">
            <v>0</v>
          </cell>
          <cell r="P3023">
            <v>20000</v>
          </cell>
          <cell r="Q3023">
            <v>0</v>
          </cell>
          <cell r="R3023">
            <v>0</v>
          </cell>
          <cell r="S3023">
            <v>0</v>
          </cell>
          <cell r="T3023" t="str">
            <v>2018- -17MA013-020-2313-23- -BATI</v>
          </cell>
        </row>
        <row r="3024">
          <cell r="A3024" t="str">
            <v>21</v>
          </cell>
          <cell r="B3024" t="str">
            <v>D</v>
          </cell>
          <cell r="C3024" t="str">
            <v>R</v>
          </cell>
          <cell r="D3024" t="str">
            <v>I</v>
          </cell>
          <cell r="E3024" t="str">
            <v xml:space="preserve"> </v>
          </cell>
          <cell r="F3024" t="str">
            <v>17MA013</v>
          </cell>
          <cell r="G3024" t="str">
            <v>020</v>
          </cell>
          <cell r="H3024" t="str">
            <v>2313</v>
          </cell>
          <cell r="I3024" t="str">
            <v>23</v>
          </cell>
          <cell r="J3024" t="str">
            <v xml:space="preserve"> </v>
          </cell>
          <cell r="K3024" t="str">
            <v>BATI</v>
          </cell>
          <cell r="L3024" t="str">
            <v>2018</v>
          </cell>
          <cell r="M3024">
            <v>0</v>
          </cell>
          <cell r="N3024">
            <v>0</v>
          </cell>
          <cell r="O3024">
            <v>27874.799999999999</v>
          </cell>
          <cell r="P3024">
            <v>27874.799999999999</v>
          </cell>
          <cell r="Q3024">
            <v>0</v>
          </cell>
          <cell r="R3024">
            <v>28120.92</v>
          </cell>
          <cell r="S3024">
            <v>0</v>
          </cell>
          <cell r="T3024" t="str">
            <v>2018- -17MA013-020-2313-23- -BATI</v>
          </cell>
        </row>
        <row r="3025">
          <cell r="A3025" t="str">
            <v>21</v>
          </cell>
          <cell r="B3025" t="str">
            <v>D</v>
          </cell>
          <cell r="C3025" t="str">
            <v>R</v>
          </cell>
          <cell r="D3025" t="str">
            <v>I</v>
          </cell>
          <cell r="E3025" t="str">
            <v xml:space="preserve"> </v>
          </cell>
          <cell r="F3025" t="str">
            <v>17MA019</v>
          </cell>
          <cell r="G3025" t="str">
            <v>813</v>
          </cell>
          <cell r="H3025" t="str">
            <v>2318</v>
          </cell>
          <cell r="I3025" t="str">
            <v>23</v>
          </cell>
          <cell r="J3025" t="str">
            <v xml:space="preserve"> </v>
          </cell>
          <cell r="K3025" t="str">
            <v>BATI</v>
          </cell>
          <cell r="L3025" t="str">
            <v>2017</v>
          </cell>
          <cell r="M3025">
            <v>3500</v>
          </cell>
          <cell r="N3025">
            <v>0</v>
          </cell>
          <cell r="O3025">
            <v>0</v>
          </cell>
          <cell r="P3025">
            <v>3500</v>
          </cell>
          <cell r="Q3025">
            <v>0</v>
          </cell>
          <cell r="R3025">
            <v>2157.6</v>
          </cell>
          <cell r="S3025">
            <v>0</v>
          </cell>
          <cell r="T3025" t="str">
            <v>2018- -17MA019-813-2318-23- -BATI</v>
          </cell>
        </row>
        <row r="3026">
          <cell r="A3026" t="str">
            <v>21</v>
          </cell>
          <cell r="B3026" t="str">
            <v>D</v>
          </cell>
          <cell r="C3026" t="str">
            <v>R</v>
          </cell>
          <cell r="D3026" t="str">
            <v>I</v>
          </cell>
          <cell r="E3026" t="str">
            <v xml:space="preserve"> </v>
          </cell>
          <cell r="F3026" t="str">
            <v>17MA021</v>
          </cell>
          <cell r="G3026" t="str">
            <v>821</v>
          </cell>
          <cell r="H3026" t="str">
            <v>2315</v>
          </cell>
          <cell r="I3026" t="str">
            <v>23</v>
          </cell>
          <cell r="J3026" t="str">
            <v xml:space="preserve"> </v>
          </cell>
          <cell r="K3026" t="str">
            <v>EXTE</v>
          </cell>
          <cell r="L3026" t="str">
            <v>2017</v>
          </cell>
          <cell r="M3026">
            <v>30000</v>
          </cell>
          <cell r="N3026">
            <v>0</v>
          </cell>
          <cell r="O3026">
            <v>0</v>
          </cell>
          <cell r="P3026">
            <v>30000</v>
          </cell>
          <cell r="Q3026">
            <v>0</v>
          </cell>
          <cell r="R3026">
            <v>0</v>
          </cell>
          <cell r="S3026">
            <v>0</v>
          </cell>
          <cell r="T3026" t="str">
            <v>2018- -17MA021-821-2315-23- -EXTE</v>
          </cell>
        </row>
        <row r="3027">
          <cell r="A3027" t="str">
            <v>21</v>
          </cell>
          <cell r="B3027" t="str">
            <v>D</v>
          </cell>
          <cell r="C3027" t="str">
            <v>R</v>
          </cell>
          <cell r="D3027" t="str">
            <v>I</v>
          </cell>
          <cell r="E3027" t="str">
            <v xml:space="preserve"> </v>
          </cell>
          <cell r="F3027" t="str">
            <v>17MA022</v>
          </cell>
          <cell r="G3027" t="str">
            <v>821</v>
          </cell>
          <cell r="H3027" t="str">
            <v>2315</v>
          </cell>
          <cell r="I3027" t="str">
            <v>23</v>
          </cell>
          <cell r="J3027" t="str">
            <v xml:space="preserve"> </v>
          </cell>
          <cell r="K3027" t="str">
            <v>EXTE</v>
          </cell>
          <cell r="L3027" t="str">
            <v>2017</v>
          </cell>
          <cell r="M3027">
            <v>25000</v>
          </cell>
          <cell r="N3027">
            <v>0</v>
          </cell>
          <cell r="O3027">
            <v>0</v>
          </cell>
          <cell r="P3027">
            <v>25000</v>
          </cell>
          <cell r="Q3027">
            <v>0</v>
          </cell>
          <cell r="R3027">
            <v>0</v>
          </cell>
          <cell r="S3027">
            <v>0</v>
          </cell>
          <cell r="T3027" t="str">
            <v>2018- -17MA022-821-2315-23- -EXTE</v>
          </cell>
        </row>
        <row r="3028">
          <cell r="A3028" t="str">
            <v>21</v>
          </cell>
          <cell r="B3028" t="str">
            <v>D</v>
          </cell>
          <cell r="C3028" t="str">
            <v>R</v>
          </cell>
          <cell r="D3028" t="str">
            <v>I</v>
          </cell>
          <cell r="E3028" t="str">
            <v xml:space="preserve"> </v>
          </cell>
          <cell r="F3028" t="str">
            <v>17MA022</v>
          </cell>
          <cell r="G3028" t="str">
            <v>821</v>
          </cell>
          <cell r="H3028" t="str">
            <v>2315</v>
          </cell>
          <cell r="I3028" t="str">
            <v>23</v>
          </cell>
          <cell r="J3028" t="str">
            <v xml:space="preserve"> </v>
          </cell>
          <cell r="K3028" t="str">
            <v>EXTE</v>
          </cell>
          <cell r="L3028" t="str">
            <v>2018</v>
          </cell>
          <cell r="M3028">
            <v>0</v>
          </cell>
          <cell r="N3028">
            <v>0</v>
          </cell>
          <cell r="O3028">
            <v>7727.04</v>
          </cell>
          <cell r="P3028">
            <v>7727.04</v>
          </cell>
          <cell r="Q3028">
            <v>0</v>
          </cell>
          <cell r="R3028">
            <v>7727.4</v>
          </cell>
          <cell r="S3028">
            <v>0</v>
          </cell>
          <cell r="T3028" t="str">
            <v>2018- -17MA022-821-2315-23- -EXTE</v>
          </cell>
        </row>
        <row r="3029">
          <cell r="A3029" t="str">
            <v>21</v>
          </cell>
          <cell r="B3029" t="str">
            <v>D</v>
          </cell>
          <cell r="C3029" t="str">
            <v>R</v>
          </cell>
          <cell r="D3029" t="str">
            <v>I</v>
          </cell>
          <cell r="E3029" t="str">
            <v xml:space="preserve"> </v>
          </cell>
          <cell r="F3029" t="str">
            <v>17MA023</v>
          </cell>
          <cell r="G3029" t="str">
            <v>821</v>
          </cell>
          <cell r="H3029" t="str">
            <v>2315</v>
          </cell>
          <cell r="I3029" t="str">
            <v>23</v>
          </cell>
          <cell r="J3029" t="str">
            <v xml:space="preserve"> </v>
          </cell>
          <cell r="K3029" t="str">
            <v>EXTE</v>
          </cell>
          <cell r="L3029" t="str">
            <v>2017</v>
          </cell>
          <cell r="M3029">
            <v>15000</v>
          </cell>
          <cell r="N3029">
            <v>0</v>
          </cell>
          <cell r="O3029">
            <v>0</v>
          </cell>
          <cell r="P3029">
            <v>15000</v>
          </cell>
          <cell r="Q3029">
            <v>0</v>
          </cell>
          <cell r="R3029">
            <v>0</v>
          </cell>
          <cell r="S3029">
            <v>0</v>
          </cell>
          <cell r="T3029" t="str">
            <v>2018- -17MA023-821-2315-23- -EXTE</v>
          </cell>
        </row>
        <row r="3030">
          <cell r="A3030" t="str">
            <v>21</v>
          </cell>
          <cell r="B3030" t="str">
            <v>D</v>
          </cell>
          <cell r="C3030" t="str">
            <v>R</v>
          </cell>
          <cell r="D3030" t="str">
            <v>I</v>
          </cell>
          <cell r="E3030" t="str">
            <v xml:space="preserve"> </v>
          </cell>
          <cell r="F3030" t="str">
            <v>17MA023</v>
          </cell>
          <cell r="G3030" t="str">
            <v>821</v>
          </cell>
          <cell r="H3030" t="str">
            <v>2315</v>
          </cell>
          <cell r="I3030" t="str">
            <v>23</v>
          </cell>
          <cell r="J3030" t="str">
            <v xml:space="preserve"> </v>
          </cell>
          <cell r="K3030" t="str">
            <v>EXTE</v>
          </cell>
          <cell r="L3030" t="str">
            <v>2018</v>
          </cell>
          <cell r="M3030">
            <v>0</v>
          </cell>
          <cell r="N3030">
            <v>0</v>
          </cell>
          <cell r="O3030">
            <v>10796.4</v>
          </cell>
          <cell r="P3030">
            <v>10796.4</v>
          </cell>
          <cell r="Q3030">
            <v>0</v>
          </cell>
          <cell r="R3030">
            <v>10796.4</v>
          </cell>
          <cell r="S3030">
            <v>0</v>
          </cell>
          <cell r="T3030" t="str">
            <v>2018- -17MA023-821-2315-23- -EXTE</v>
          </cell>
        </row>
        <row r="3031">
          <cell r="A3031" t="str">
            <v>21</v>
          </cell>
          <cell r="B3031" t="str">
            <v>D</v>
          </cell>
          <cell r="C3031" t="str">
            <v>R</v>
          </cell>
          <cell r="D3031" t="str">
            <v>I</v>
          </cell>
          <cell r="E3031" t="str">
            <v xml:space="preserve"> </v>
          </cell>
          <cell r="F3031" t="str">
            <v>17SC002</v>
          </cell>
          <cell r="G3031" t="str">
            <v>212</v>
          </cell>
          <cell r="H3031" t="str">
            <v>2313</v>
          </cell>
          <cell r="I3031" t="str">
            <v>23</v>
          </cell>
          <cell r="J3031" t="str">
            <v xml:space="preserve"> </v>
          </cell>
          <cell r="K3031" t="str">
            <v>BATI</v>
          </cell>
          <cell r="L3031" t="str">
            <v>2017</v>
          </cell>
          <cell r="M3031">
            <v>0</v>
          </cell>
          <cell r="N3031">
            <v>0</v>
          </cell>
          <cell r="O3031">
            <v>0</v>
          </cell>
          <cell r="P3031">
            <v>0</v>
          </cell>
          <cell r="Q3031">
            <v>0</v>
          </cell>
          <cell r="R3031">
            <v>655.20000000000005</v>
          </cell>
          <cell r="S3031">
            <v>0</v>
          </cell>
          <cell r="T3031" t="str">
            <v>2018- -17SC002-212-2313-23- -BATI</v>
          </cell>
        </row>
        <row r="3032">
          <cell r="A3032" t="str">
            <v>21</v>
          </cell>
          <cell r="B3032" t="str">
            <v>D</v>
          </cell>
          <cell r="C3032" t="str">
            <v>R</v>
          </cell>
          <cell r="D3032" t="str">
            <v>I</v>
          </cell>
          <cell r="E3032" t="str">
            <v xml:space="preserve"> </v>
          </cell>
          <cell r="F3032" t="str">
            <v>17SC002</v>
          </cell>
          <cell r="G3032" t="str">
            <v>213</v>
          </cell>
          <cell r="H3032" t="str">
            <v>2313</v>
          </cell>
          <cell r="I3032" t="str">
            <v>23</v>
          </cell>
          <cell r="J3032" t="str">
            <v xml:space="preserve"> </v>
          </cell>
          <cell r="K3032" t="str">
            <v>BATI</v>
          </cell>
          <cell r="L3032" t="str">
            <v>2017</v>
          </cell>
          <cell r="M3032">
            <v>70000</v>
          </cell>
          <cell r="N3032">
            <v>0</v>
          </cell>
          <cell r="O3032">
            <v>0</v>
          </cell>
          <cell r="P3032">
            <v>70000</v>
          </cell>
          <cell r="Q3032">
            <v>0</v>
          </cell>
          <cell r="R3032">
            <v>2506.52</v>
          </cell>
          <cell r="S3032">
            <v>0</v>
          </cell>
          <cell r="T3032" t="str">
            <v>2018- -17SC002-213-2313-23- -BATI</v>
          </cell>
        </row>
        <row r="3033">
          <cell r="A3033" t="str">
            <v>21</v>
          </cell>
          <cell r="B3033" t="str">
            <v>D</v>
          </cell>
          <cell r="C3033" t="str">
            <v>R</v>
          </cell>
          <cell r="D3033" t="str">
            <v>I</v>
          </cell>
          <cell r="E3033" t="str">
            <v xml:space="preserve"> </v>
          </cell>
          <cell r="F3033" t="str">
            <v>17SC002</v>
          </cell>
          <cell r="G3033" t="str">
            <v>213</v>
          </cell>
          <cell r="H3033" t="str">
            <v>2313</v>
          </cell>
          <cell r="I3033" t="str">
            <v>23</v>
          </cell>
          <cell r="J3033" t="str">
            <v xml:space="preserve"> </v>
          </cell>
          <cell r="K3033" t="str">
            <v>BATI</v>
          </cell>
          <cell r="L3033" t="str">
            <v>2018</v>
          </cell>
          <cell r="M3033">
            <v>0</v>
          </cell>
          <cell r="N3033">
            <v>0</v>
          </cell>
          <cell r="O3033">
            <v>11355.2</v>
          </cell>
          <cell r="P3033">
            <v>11355.2</v>
          </cell>
          <cell r="Q3033">
            <v>0</v>
          </cell>
          <cell r="R3033">
            <v>6949.96</v>
          </cell>
          <cell r="S3033">
            <v>4640</v>
          </cell>
          <cell r="T3033" t="str">
            <v>2018- -17SC002-213-2313-23- -BATI</v>
          </cell>
        </row>
        <row r="3034">
          <cell r="A3034" t="str">
            <v>21</v>
          </cell>
          <cell r="B3034" t="str">
            <v>D</v>
          </cell>
          <cell r="C3034" t="str">
            <v>R</v>
          </cell>
          <cell r="D3034" t="str">
            <v>I</v>
          </cell>
          <cell r="E3034" t="str">
            <v xml:space="preserve"> </v>
          </cell>
          <cell r="F3034" t="str">
            <v>17SC008</v>
          </cell>
          <cell r="G3034" t="str">
            <v>213</v>
          </cell>
          <cell r="H3034" t="str">
            <v>2313</v>
          </cell>
          <cell r="I3034" t="str">
            <v>23</v>
          </cell>
          <cell r="J3034" t="str">
            <v xml:space="preserve"> </v>
          </cell>
          <cell r="K3034" t="str">
            <v>BATI</v>
          </cell>
          <cell r="L3034" t="str">
            <v>2017</v>
          </cell>
          <cell r="M3034">
            <v>30000</v>
          </cell>
          <cell r="N3034">
            <v>0</v>
          </cell>
          <cell r="O3034">
            <v>0</v>
          </cell>
          <cell r="P3034">
            <v>30000</v>
          </cell>
          <cell r="Q3034">
            <v>0</v>
          </cell>
          <cell r="R3034">
            <v>28337.57</v>
          </cell>
          <cell r="S3034">
            <v>0</v>
          </cell>
          <cell r="T3034" t="str">
            <v>2018- -17SC008-213-2313-23- -BATI</v>
          </cell>
        </row>
        <row r="3035">
          <cell r="A3035" t="str">
            <v>21</v>
          </cell>
          <cell r="B3035" t="str">
            <v>D</v>
          </cell>
          <cell r="C3035" t="str">
            <v>R</v>
          </cell>
          <cell r="D3035" t="str">
            <v>I</v>
          </cell>
          <cell r="E3035" t="str">
            <v xml:space="preserve"> </v>
          </cell>
          <cell r="F3035" t="str">
            <v>17SC009</v>
          </cell>
          <cell r="G3035" t="str">
            <v>213</v>
          </cell>
          <cell r="H3035" t="str">
            <v>2313</v>
          </cell>
          <cell r="I3035" t="str">
            <v>23</v>
          </cell>
          <cell r="J3035" t="str">
            <v xml:space="preserve"> </v>
          </cell>
          <cell r="K3035" t="str">
            <v>BATI</v>
          </cell>
          <cell r="L3035" t="str">
            <v>2017</v>
          </cell>
          <cell r="M3035">
            <v>30000</v>
          </cell>
          <cell r="N3035">
            <v>0</v>
          </cell>
          <cell r="O3035">
            <v>0</v>
          </cell>
          <cell r="P3035">
            <v>30000</v>
          </cell>
          <cell r="Q3035">
            <v>0</v>
          </cell>
          <cell r="R3035">
            <v>0</v>
          </cell>
          <cell r="S3035">
            <v>0</v>
          </cell>
          <cell r="T3035" t="str">
            <v>2018- -17SC009-213-2313-23- -BATI</v>
          </cell>
        </row>
        <row r="3036">
          <cell r="A3036" t="str">
            <v>21</v>
          </cell>
          <cell r="B3036" t="str">
            <v>D</v>
          </cell>
          <cell r="C3036" t="str">
            <v>R</v>
          </cell>
          <cell r="D3036" t="str">
            <v>I</v>
          </cell>
          <cell r="E3036" t="str">
            <v xml:space="preserve"> </v>
          </cell>
          <cell r="F3036" t="str">
            <v>17SC009</v>
          </cell>
          <cell r="G3036" t="str">
            <v>213</v>
          </cell>
          <cell r="H3036" t="str">
            <v>2313</v>
          </cell>
          <cell r="I3036" t="str">
            <v>23</v>
          </cell>
          <cell r="J3036" t="str">
            <v xml:space="preserve"> </v>
          </cell>
          <cell r="K3036" t="str">
            <v>BATI</v>
          </cell>
          <cell r="L3036" t="str">
            <v>2018</v>
          </cell>
          <cell r="M3036">
            <v>0</v>
          </cell>
          <cell r="N3036">
            <v>0</v>
          </cell>
          <cell r="O3036">
            <v>58000</v>
          </cell>
          <cell r="P3036">
            <v>58000</v>
          </cell>
          <cell r="Q3036">
            <v>0</v>
          </cell>
          <cell r="R3036">
            <v>0</v>
          </cell>
          <cell r="S3036">
            <v>58000</v>
          </cell>
          <cell r="T3036" t="str">
            <v>2018- -17SC009-213-2313-23- -BATI</v>
          </cell>
        </row>
        <row r="3037">
          <cell r="A3037" t="str">
            <v>21</v>
          </cell>
          <cell r="B3037" t="str">
            <v>D</v>
          </cell>
          <cell r="C3037" t="str">
            <v>R</v>
          </cell>
          <cell r="D3037" t="str">
            <v>I</v>
          </cell>
          <cell r="E3037" t="str">
            <v xml:space="preserve"> </v>
          </cell>
          <cell r="F3037" t="str">
            <v>17SC010</v>
          </cell>
          <cell r="G3037" t="str">
            <v>212</v>
          </cell>
          <cell r="H3037" t="str">
            <v>2313</v>
          </cell>
          <cell r="I3037" t="str">
            <v>23</v>
          </cell>
          <cell r="J3037" t="str">
            <v xml:space="preserve"> </v>
          </cell>
          <cell r="K3037" t="str">
            <v>BATI</v>
          </cell>
          <cell r="L3037" t="str">
            <v>2018</v>
          </cell>
          <cell r="M3037">
            <v>0</v>
          </cell>
          <cell r="N3037">
            <v>0</v>
          </cell>
          <cell r="O3037">
            <v>4140</v>
          </cell>
          <cell r="P3037">
            <v>4140</v>
          </cell>
          <cell r="Q3037">
            <v>0</v>
          </cell>
          <cell r="R3037">
            <v>0</v>
          </cell>
          <cell r="S3037">
            <v>4140</v>
          </cell>
          <cell r="T3037" t="str">
            <v>2018- -17SC010-212-2313-23- -BATI</v>
          </cell>
        </row>
        <row r="3038">
          <cell r="A3038" t="str">
            <v>21</v>
          </cell>
          <cell r="B3038" t="str">
            <v>D</v>
          </cell>
          <cell r="C3038" t="str">
            <v>R</v>
          </cell>
          <cell r="D3038" t="str">
            <v>I</v>
          </cell>
          <cell r="E3038" t="str">
            <v xml:space="preserve"> </v>
          </cell>
          <cell r="F3038" t="str">
            <v>17SC010</v>
          </cell>
          <cell r="G3038" t="str">
            <v>213</v>
          </cell>
          <cell r="H3038" t="str">
            <v>2313</v>
          </cell>
          <cell r="I3038" t="str">
            <v>23</v>
          </cell>
          <cell r="J3038" t="str">
            <v xml:space="preserve"> </v>
          </cell>
          <cell r="K3038" t="str">
            <v>BATI</v>
          </cell>
          <cell r="L3038" t="str">
            <v>2017</v>
          </cell>
          <cell r="M3038">
            <v>5000</v>
          </cell>
          <cell r="N3038">
            <v>0</v>
          </cell>
          <cell r="O3038">
            <v>0</v>
          </cell>
          <cell r="P3038">
            <v>5000</v>
          </cell>
          <cell r="Q3038">
            <v>0</v>
          </cell>
          <cell r="R3038">
            <v>0</v>
          </cell>
          <cell r="S3038">
            <v>0</v>
          </cell>
          <cell r="T3038" t="str">
            <v>2018- -17SC010-213-2313-23- -BATI</v>
          </cell>
        </row>
        <row r="3039">
          <cell r="A3039" t="str">
            <v>21</v>
          </cell>
          <cell r="B3039" t="str">
            <v>D</v>
          </cell>
          <cell r="C3039" t="str">
            <v>R</v>
          </cell>
          <cell r="D3039" t="str">
            <v>I</v>
          </cell>
          <cell r="E3039" t="str">
            <v xml:space="preserve"> </v>
          </cell>
          <cell r="F3039" t="str">
            <v>17SC010</v>
          </cell>
          <cell r="G3039" t="str">
            <v>213</v>
          </cell>
          <cell r="H3039" t="str">
            <v>2313</v>
          </cell>
          <cell r="I3039" t="str">
            <v>23</v>
          </cell>
          <cell r="J3039" t="str">
            <v xml:space="preserve"> </v>
          </cell>
          <cell r="K3039" t="str">
            <v>BATI</v>
          </cell>
          <cell r="L3039" t="str">
            <v>2018</v>
          </cell>
          <cell r="M3039">
            <v>0</v>
          </cell>
          <cell r="N3039">
            <v>0</v>
          </cell>
          <cell r="O3039">
            <v>20010</v>
          </cell>
          <cell r="P3039">
            <v>20010</v>
          </cell>
          <cell r="Q3039">
            <v>0</v>
          </cell>
          <cell r="R3039">
            <v>0</v>
          </cell>
          <cell r="S3039">
            <v>20010</v>
          </cell>
          <cell r="T3039" t="str">
            <v>2018- -17SC010-213-2313-23- -BATI</v>
          </cell>
        </row>
        <row r="3040">
          <cell r="A3040" t="str">
            <v>21</v>
          </cell>
          <cell r="B3040" t="str">
            <v>D</v>
          </cell>
          <cell r="C3040" t="str">
            <v>R</v>
          </cell>
          <cell r="D3040" t="str">
            <v>I</v>
          </cell>
          <cell r="E3040" t="str">
            <v xml:space="preserve"> </v>
          </cell>
          <cell r="F3040" t="str">
            <v>17SC011</v>
          </cell>
          <cell r="G3040" t="str">
            <v>211</v>
          </cell>
          <cell r="H3040" t="str">
            <v>2313</v>
          </cell>
          <cell r="I3040" t="str">
            <v>23</v>
          </cell>
          <cell r="J3040" t="str">
            <v xml:space="preserve"> </v>
          </cell>
          <cell r="K3040" t="str">
            <v>BATI</v>
          </cell>
          <cell r="L3040" t="str">
            <v>2017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2398.58</v>
          </cell>
          <cell r="S3040">
            <v>0</v>
          </cell>
          <cell r="T3040" t="str">
            <v>2018- -17SC011-211-2313-23- -BATI</v>
          </cell>
        </row>
        <row r="3041">
          <cell r="A3041" t="str">
            <v>21</v>
          </cell>
          <cell r="B3041" t="str">
            <v>D</v>
          </cell>
          <cell r="C3041" t="str">
            <v>R</v>
          </cell>
          <cell r="D3041" t="str">
            <v>I</v>
          </cell>
          <cell r="E3041" t="str">
            <v xml:space="preserve"> </v>
          </cell>
          <cell r="F3041" t="str">
            <v>17SC011</v>
          </cell>
          <cell r="G3041" t="str">
            <v>213</v>
          </cell>
          <cell r="H3041" t="str">
            <v>2313</v>
          </cell>
          <cell r="I3041" t="str">
            <v>23</v>
          </cell>
          <cell r="J3041" t="str">
            <v xml:space="preserve"> </v>
          </cell>
          <cell r="K3041" t="str">
            <v>BATI</v>
          </cell>
          <cell r="L3041" t="str">
            <v>2017</v>
          </cell>
          <cell r="M3041">
            <v>30000</v>
          </cell>
          <cell r="N3041">
            <v>0</v>
          </cell>
          <cell r="O3041">
            <v>0</v>
          </cell>
          <cell r="P3041">
            <v>30000</v>
          </cell>
          <cell r="Q3041">
            <v>0</v>
          </cell>
          <cell r="R3041">
            <v>0</v>
          </cell>
          <cell r="S3041">
            <v>0</v>
          </cell>
          <cell r="T3041" t="str">
            <v>2018- -17SC011-213-2313-23- -BATI</v>
          </cell>
        </row>
        <row r="3042">
          <cell r="A3042" t="str">
            <v>21</v>
          </cell>
          <cell r="B3042" t="str">
            <v>D</v>
          </cell>
          <cell r="C3042" t="str">
            <v>R</v>
          </cell>
          <cell r="D3042" t="str">
            <v>I</v>
          </cell>
          <cell r="E3042" t="str">
            <v xml:space="preserve"> </v>
          </cell>
          <cell r="F3042" t="str">
            <v>17SC011</v>
          </cell>
          <cell r="G3042" t="str">
            <v>213</v>
          </cell>
          <cell r="H3042" t="str">
            <v>2313</v>
          </cell>
          <cell r="I3042" t="str">
            <v>23</v>
          </cell>
          <cell r="J3042" t="str">
            <v xml:space="preserve"> </v>
          </cell>
          <cell r="K3042" t="str">
            <v>BATI</v>
          </cell>
          <cell r="L3042" t="str">
            <v>2018</v>
          </cell>
          <cell r="M3042">
            <v>0</v>
          </cell>
          <cell r="N3042">
            <v>0</v>
          </cell>
          <cell r="O3042">
            <v>9310.52</v>
          </cell>
          <cell r="P3042">
            <v>9310.52</v>
          </cell>
          <cell r="Q3042">
            <v>0</v>
          </cell>
          <cell r="R3042">
            <v>11131.31</v>
          </cell>
          <cell r="S3042">
            <v>0</v>
          </cell>
          <cell r="T3042" t="str">
            <v>2018- -17SC011-213-2313-23- -BATI</v>
          </cell>
        </row>
        <row r="3043">
          <cell r="A3043" t="str">
            <v>21</v>
          </cell>
          <cell r="B3043" t="str">
            <v>D</v>
          </cell>
          <cell r="C3043" t="str">
            <v>R</v>
          </cell>
          <cell r="D3043" t="str">
            <v>I</v>
          </cell>
          <cell r="E3043" t="str">
            <v xml:space="preserve"> </v>
          </cell>
          <cell r="F3043" t="str">
            <v>17SC012</v>
          </cell>
          <cell r="G3043" t="str">
            <v>213</v>
          </cell>
          <cell r="H3043" t="str">
            <v>2313</v>
          </cell>
          <cell r="I3043" t="str">
            <v>23</v>
          </cell>
          <cell r="J3043" t="str">
            <v xml:space="preserve"> </v>
          </cell>
          <cell r="K3043" t="str">
            <v>BATI</v>
          </cell>
          <cell r="L3043" t="str">
            <v>2017</v>
          </cell>
          <cell r="M3043">
            <v>80000</v>
          </cell>
          <cell r="N3043">
            <v>0</v>
          </cell>
          <cell r="O3043">
            <v>0</v>
          </cell>
          <cell r="P3043">
            <v>80000</v>
          </cell>
          <cell r="Q3043">
            <v>0</v>
          </cell>
          <cell r="R3043">
            <v>0</v>
          </cell>
          <cell r="S3043">
            <v>0</v>
          </cell>
          <cell r="T3043" t="str">
            <v>2018- -17SC012-213-2313-23- -BATI</v>
          </cell>
        </row>
        <row r="3044">
          <cell r="A3044" t="str">
            <v>21</v>
          </cell>
          <cell r="B3044" t="str">
            <v>D</v>
          </cell>
          <cell r="C3044" t="str">
            <v>R</v>
          </cell>
          <cell r="D3044" t="str">
            <v>I</v>
          </cell>
          <cell r="E3044" t="str">
            <v xml:space="preserve"> </v>
          </cell>
          <cell r="F3044" t="str">
            <v>17SC012</v>
          </cell>
          <cell r="G3044" t="str">
            <v>213</v>
          </cell>
          <cell r="H3044" t="str">
            <v>2313</v>
          </cell>
          <cell r="I3044" t="str">
            <v>23</v>
          </cell>
          <cell r="J3044" t="str">
            <v xml:space="preserve"> </v>
          </cell>
          <cell r="K3044" t="str">
            <v>BATI</v>
          </cell>
          <cell r="L3044" t="str">
            <v>2018</v>
          </cell>
          <cell r="M3044">
            <v>0</v>
          </cell>
          <cell r="N3044">
            <v>0</v>
          </cell>
          <cell r="O3044">
            <v>122042.87</v>
          </cell>
          <cell r="P3044">
            <v>122042.87</v>
          </cell>
          <cell r="Q3044">
            <v>0</v>
          </cell>
          <cell r="R3044">
            <v>18349.77</v>
          </cell>
          <cell r="S3044">
            <v>100269.21</v>
          </cell>
          <cell r="T3044" t="str">
            <v>2018- -17SC012-213-2313-23- -BATI</v>
          </cell>
        </row>
        <row r="3045">
          <cell r="A3045" t="str">
            <v>21</v>
          </cell>
          <cell r="B3045" t="str">
            <v>D</v>
          </cell>
          <cell r="C3045" t="str">
            <v>R</v>
          </cell>
          <cell r="D3045" t="str">
            <v>I</v>
          </cell>
          <cell r="E3045" t="str">
            <v xml:space="preserve"> </v>
          </cell>
          <cell r="F3045" t="str">
            <v>17SP001</v>
          </cell>
          <cell r="G3045" t="str">
            <v>411</v>
          </cell>
          <cell r="H3045" t="str">
            <v>2313</v>
          </cell>
          <cell r="I3045" t="str">
            <v>23</v>
          </cell>
          <cell r="J3045" t="str">
            <v xml:space="preserve"> </v>
          </cell>
          <cell r="K3045" t="str">
            <v>BATI</v>
          </cell>
          <cell r="L3045" t="str">
            <v>2017</v>
          </cell>
          <cell r="M3045">
            <v>50000</v>
          </cell>
          <cell r="N3045">
            <v>0</v>
          </cell>
          <cell r="O3045">
            <v>0</v>
          </cell>
          <cell r="P3045">
            <v>50000</v>
          </cell>
          <cell r="Q3045">
            <v>0</v>
          </cell>
          <cell r="R3045">
            <v>22622.84</v>
          </cell>
          <cell r="S3045">
            <v>0</v>
          </cell>
          <cell r="T3045" t="str">
            <v>2018- -17SP001-411-2313-23- -BATI</v>
          </cell>
        </row>
        <row r="3046">
          <cell r="A3046" t="str">
            <v>21</v>
          </cell>
          <cell r="B3046" t="str">
            <v>D</v>
          </cell>
          <cell r="C3046" t="str">
            <v>R</v>
          </cell>
          <cell r="D3046" t="str">
            <v>I</v>
          </cell>
          <cell r="E3046" t="str">
            <v xml:space="preserve"> </v>
          </cell>
          <cell r="F3046" t="str">
            <v>17SP001</v>
          </cell>
          <cell r="G3046" t="str">
            <v>411</v>
          </cell>
          <cell r="H3046" t="str">
            <v>2313</v>
          </cell>
          <cell r="I3046" t="str">
            <v>23</v>
          </cell>
          <cell r="J3046" t="str">
            <v xml:space="preserve"> </v>
          </cell>
          <cell r="K3046" t="str">
            <v>BATI</v>
          </cell>
          <cell r="L3046" t="str">
            <v>2018</v>
          </cell>
          <cell r="M3046">
            <v>0</v>
          </cell>
          <cell r="N3046">
            <v>0</v>
          </cell>
          <cell r="O3046">
            <v>16979.099999999999</v>
          </cell>
          <cell r="P3046">
            <v>16979.099999999999</v>
          </cell>
          <cell r="Q3046">
            <v>0</v>
          </cell>
          <cell r="R3046">
            <v>4720.1499999999996</v>
          </cell>
          <cell r="S3046">
            <v>15417.47</v>
          </cell>
          <cell r="T3046" t="str">
            <v>2018- -17SP001-411-2313-23- -BATI</v>
          </cell>
        </row>
        <row r="3047">
          <cell r="A3047" t="str">
            <v>21</v>
          </cell>
          <cell r="B3047" t="str">
            <v>D</v>
          </cell>
          <cell r="C3047" t="str">
            <v>R</v>
          </cell>
          <cell r="D3047" t="str">
            <v>I</v>
          </cell>
          <cell r="E3047" t="str">
            <v xml:space="preserve"> </v>
          </cell>
          <cell r="F3047" t="str">
            <v>17SP001</v>
          </cell>
          <cell r="G3047" t="str">
            <v>412</v>
          </cell>
          <cell r="H3047" t="str">
            <v>2313</v>
          </cell>
          <cell r="I3047" t="str">
            <v>23</v>
          </cell>
          <cell r="J3047" t="str">
            <v xml:space="preserve"> </v>
          </cell>
          <cell r="K3047" t="str">
            <v>BATI</v>
          </cell>
          <cell r="L3047" t="str">
            <v>2018</v>
          </cell>
          <cell r="M3047">
            <v>0</v>
          </cell>
          <cell r="N3047">
            <v>0</v>
          </cell>
          <cell r="O3047">
            <v>5764</v>
          </cell>
          <cell r="P3047">
            <v>5764</v>
          </cell>
          <cell r="Q3047">
            <v>0</v>
          </cell>
          <cell r="R3047">
            <v>10764</v>
          </cell>
          <cell r="S3047">
            <v>0</v>
          </cell>
          <cell r="T3047" t="str">
            <v>2018- -17SP001-412-2313-23- -BATI</v>
          </cell>
        </row>
        <row r="3048">
          <cell r="A3048" t="str">
            <v>21</v>
          </cell>
          <cell r="B3048" t="str">
            <v>D</v>
          </cell>
          <cell r="C3048" t="str">
            <v>R</v>
          </cell>
          <cell r="D3048" t="str">
            <v>I</v>
          </cell>
          <cell r="E3048" t="str">
            <v xml:space="preserve"> </v>
          </cell>
          <cell r="F3048" t="str">
            <v>17SP016</v>
          </cell>
          <cell r="G3048" t="str">
            <v>411</v>
          </cell>
          <cell r="H3048" t="str">
            <v>2313</v>
          </cell>
          <cell r="I3048" t="str">
            <v>23</v>
          </cell>
          <cell r="J3048" t="str">
            <v xml:space="preserve"> </v>
          </cell>
          <cell r="K3048" t="str">
            <v>BATI</v>
          </cell>
          <cell r="L3048" t="str">
            <v>2017</v>
          </cell>
          <cell r="M3048">
            <v>34000</v>
          </cell>
          <cell r="N3048">
            <v>0</v>
          </cell>
          <cell r="O3048">
            <v>0</v>
          </cell>
          <cell r="P3048">
            <v>34000</v>
          </cell>
          <cell r="Q3048">
            <v>0</v>
          </cell>
          <cell r="R3048">
            <v>0</v>
          </cell>
          <cell r="S3048">
            <v>0</v>
          </cell>
          <cell r="T3048" t="str">
            <v>2018- -17SP016-411-2313-23- -BATI</v>
          </cell>
        </row>
        <row r="3049">
          <cell r="A3049" t="str">
            <v>21</v>
          </cell>
          <cell r="B3049" t="str">
            <v>D</v>
          </cell>
          <cell r="C3049" t="str">
            <v>R</v>
          </cell>
          <cell r="D3049" t="str">
            <v>I</v>
          </cell>
          <cell r="E3049" t="str">
            <v xml:space="preserve"> </v>
          </cell>
          <cell r="F3049" t="str">
            <v>17SP016</v>
          </cell>
          <cell r="G3049" t="str">
            <v>411</v>
          </cell>
          <cell r="H3049" t="str">
            <v>2313</v>
          </cell>
          <cell r="I3049" t="str">
            <v>23</v>
          </cell>
          <cell r="J3049" t="str">
            <v xml:space="preserve"> </v>
          </cell>
          <cell r="K3049" t="str">
            <v>BATI</v>
          </cell>
          <cell r="L3049" t="str">
            <v>2018</v>
          </cell>
          <cell r="M3049">
            <v>0</v>
          </cell>
          <cell r="N3049">
            <v>0</v>
          </cell>
          <cell r="O3049">
            <v>25310.400000000001</v>
          </cell>
          <cell r="P3049">
            <v>25310.400000000001</v>
          </cell>
          <cell r="Q3049">
            <v>0</v>
          </cell>
          <cell r="R3049">
            <v>25310.400000000001</v>
          </cell>
          <cell r="S3049">
            <v>0</v>
          </cell>
          <cell r="T3049" t="str">
            <v>2018- -17SP016-411-2313-23- -BATI</v>
          </cell>
        </row>
        <row r="3050">
          <cell r="A3050" t="str">
            <v>21</v>
          </cell>
          <cell r="B3050" t="str">
            <v>D</v>
          </cell>
          <cell r="C3050" t="str">
            <v>R</v>
          </cell>
          <cell r="D3050" t="str">
            <v>I</v>
          </cell>
          <cell r="E3050" t="str">
            <v xml:space="preserve"> </v>
          </cell>
          <cell r="F3050" t="str">
            <v>17SP024</v>
          </cell>
          <cell r="G3050" t="str">
            <v>411</v>
          </cell>
          <cell r="H3050" t="str">
            <v>2313</v>
          </cell>
          <cell r="I3050" t="str">
            <v>23</v>
          </cell>
          <cell r="J3050" t="str">
            <v xml:space="preserve"> </v>
          </cell>
          <cell r="K3050" t="str">
            <v>BATI</v>
          </cell>
          <cell r="L3050" t="str">
            <v>2017</v>
          </cell>
          <cell r="M3050">
            <v>0</v>
          </cell>
          <cell r="N3050">
            <v>10764</v>
          </cell>
          <cell r="O3050">
            <v>0</v>
          </cell>
          <cell r="P3050">
            <v>10764</v>
          </cell>
          <cell r="Q3050">
            <v>0</v>
          </cell>
          <cell r="R3050">
            <v>0</v>
          </cell>
          <cell r="S3050">
            <v>0</v>
          </cell>
          <cell r="T3050" t="str">
            <v>2018- -17SP024-411-2313-23- -BATI</v>
          </cell>
        </row>
        <row r="3051">
          <cell r="A3051" t="str">
            <v>21</v>
          </cell>
          <cell r="B3051" t="str">
            <v>D</v>
          </cell>
          <cell r="C3051" t="str">
            <v>R</v>
          </cell>
          <cell r="D3051" t="str">
            <v>I</v>
          </cell>
          <cell r="E3051" t="str">
            <v xml:space="preserve"> </v>
          </cell>
          <cell r="F3051" t="str">
            <v>17SP025</v>
          </cell>
          <cell r="G3051" t="str">
            <v>412</v>
          </cell>
          <cell r="H3051" t="str">
            <v>2318</v>
          </cell>
          <cell r="I3051" t="str">
            <v>23</v>
          </cell>
          <cell r="J3051" t="str">
            <v xml:space="preserve"> </v>
          </cell>
          <cell r="K3051" t="str">
            <v>BATI</v>
          </cell>
          <cell r="L3051" t="str">
            <v>2017</v>
          </cell>
          <cell r="M3051">
            <v>0</v>
          </cell>
          <cell r="N3051">
            <v>0</v>
          </cell>
          <cell r="O3051">
            <v>0</v>
          </cell>
          <cell r="P3051">
            <v>0</v>
          </cell>
          <cell r="Q3051">
            <v>0</v>
          </cell>
          <cell r="R3051">
            <v>762</v>
          </cell>
          <cell r="S3051">
            <v>0</v>
          </cell>
          <cell r="T3051" t="str">
            <v>2018- -17SP025-412-2318-23- -BATI</v>
          </cell>
        </row>
        <row r="3052">
          <cell r="A3052" t="str">
            <v>21</v>
          </cell>
          <cell r="B3052" t="str">
            <v>D</v>
          </cell>
          <cell r="C3052" t="str">
            <v>R</v>
          </cell>
          <cell r="D3052" t="str">
            <v>I</v>
          </cell>
          <cell r="E3052" t="str">
            <v xml:space="preserve"> </v>
          </cell>
          <cell r="F3052" t="str">
            <v>17UR001</v>
          </cell>
          <cell r="G3052" t="str">
            <v>821</v>
          </cell>
          <cell r="H3052" t="str">
            <v>2318</v>
          </cell>
          <cell r="I3052" t="str">
            <v>23</v>
          </cell>
          <cell r="J3052" t="str">
            <v xml:space="preserve"> </v>
          </cell>
          <cell r="K3052" t="str">
            <v>EXTE</v>
          </cell>
          <cell r="L3052" t="str">
            <v>2017</v>
          </cell>
          <cell r="M3052">
            <v>40000</v>
          </cell>
          <cell r="N3052">
            <v>0</v>
          </cell>
          <cell r="O3052">
            <v>0</v>
          </cell>
          <cell r="P3052">
            <v>40000</v>
          </cell>
          <cell r="Q3052">
            <v>0</v>
          </cell>
          <cell r="R3052">
            <v>14196.6</v>
          </cell>
          <cell r="S3052">
            <v>0</v>
          </cell>
          <cell r="T3052" t="str">
            <v>2018- -17UR001-821-2318-23- -EXTE</v>
          </cell>
        </row>
        <row r="3053">
          <cell r="A3053" t="str">
            <v>21</v>
          </cell>
          <cell r="B3053" t="str">
            <v>D</v>
          </cell>
          <cell r="C3053" t="str">
            <v>R</v>
          </cell>
          <cell r="D3053" t="str">
            <v>I</v>
          </cell>
          <cell r="E3053" t="str">
            <v xml:space="preserve"> </v>
          </cell>
          <cell r="F3053" t="str">
            <v>17UR001</v>
          </cell>
          <cell r="G3053" t="str">
            <v>821</v>
          </cell>
          <cell r="H3053" t="str">
            <v>2318</v>
          </cell>
          <cell r="I3053" t="str">
            <v>23</v>
          </cell>
          <cell r="J3053" t="str">
            <v xml:space="preserve"> </v>
          </cell>
          <cell r="K3053" t="str">
            <v>EXTE</v>
          </cell>
          <cell r="L3053" t="str">
            <v>2018</v>
          </cell>
          <cell r="M3053">
            <v>0</v>
          </cell>
          <cell r="N3053">
            <v>0</v>
          </cell>
          <cell r="O3053">
            <v>31713.19</v>
          </cell>
          <cell r="P3053">
            <v>31713.19</v>
          </cell>
          <cell r="Q3053">
            <v>0</v>
          </cell>
          <cell r="R3053">
            <v>31713.19</v>
          </cell>
          <cell r="S3053">
            <v>0</v>
          </cell>
          <cell r="T3053" t="str">
            <v>2018- -17UR001-821-2318-23- -EXTE</v>
          </cell>
        </row>
        <row r="3054">
          <cell r="A3054" t="str">
            <v>21</v>
          </cell>
          <cell r="B3054" t="str">
            <v>D</v>
          </cell>
          <cell r="C3054" t="str">
            <v>R</v>
          </cell>
          <cell r="D3054" t="str">
            <v>I</v>
          </cell>
          <cell r="E3054" t="str">
            <v xml:space="preserve"> </v>
          </cell>
          <cell r="F3054" t="str">
            <v>17UR004</v>
          </cell>
          <cell r="G3054" t="str">
            <v>822</v>
          </cell>
          <cell r="H3054" t="str">
            <v>2318</v>
          </cell>
          <cell r="I3054" t="str">
            <v>23</v>
          </cell>
          <cell r="J3054" t="str">
            <v xml:space="preserve"> </v>
          </cell>
          <cell r="K3054" t="str">
            <v>EXTE</v>
          </cell>
          <cell r="L3054" t="str">
            <v>2017</v>
          </cell>
          <cell r="M3054">
            <v>50000</v>
          </cell>
          <cell r="N3054">
            <v>0</v>
          </cell>
          <cell r="O3054">
            <v>0</v>
          </cell>
          <cell r="P3054">
            <v>30000</v>
          </cell>
          <cell r="Q3054">
            <v>0</v>
          </cell>
          <cell r="R3054">
            <v>0</v>
          </cell>
          <cell r="S3054">
            <v>0</v>
          </cell>
          <cell r="T3054" t="str">
            <v>2018- -17UR004-822-2318-23- -EXTE</v>
          </cell>
        </row>
        <row r="3055">
          <cell r="A3055" t="str">
            <v>21</v>
          </cell>
          <cell r="B3055" t="str">
            <v>D</v>
          </cell>
          <cell r="C3055" t="str">
            <v>R</v>
          </cell>
          <cell r="D3055" t="str">
            <v>I</v>
          </cell>
          <cell r="E3055" t="str">
            <v xml:space="preserve"> </v>
          </cell>
          <cell r="F3055" t="str">
            <v>17UR005</v>
          </cell>
          <cell r="G3055" t="str">
            <v>822</v>
          </cell>
          <cell r="H3055" t="str">
            <v>2318</v>
          </cell>
          <cell r="I3055" t="str">
            <v>23</v>
          </cell>
          <cell r="J3055" t="str">
            <v xml:space="preserve"> </v>
          </cell>
          <cell r="K3055" t="str">
            <v>EXTE</v>
          </cell>
          <cell r="L3055" t="str">
            <v>2017</v>
          </cell>
          <cell r="M3055">
            <v>10000</v>
          </cell>
          <cell r="N3055">
            <v>0</v>
          </cell>
          <cell r="O3055">
            <v>0</v>
          </cell>
          <cell r="P3055">
            <v>10000</v>
          </cell>
          <cell r="Q3055">
            <v>0</v>
          </cell>
          <cell r="R3055">
            <v>0</v>
          </cell>
          <cell r="S3055">
            <v>0</v>
          </cell>
          <cell r="T3055" t="str">
            <v>2018- -17UR005-822-2318-23- -EXTE</v>
          </cell>
        </row>
        <row r="3056">
          <cell r="A3056" t="str">
            <v>21</v>
          </cell>
          <cell r="B3056" t="str">
            <v>D</v>
          </cell>
          <cell r="C3056" t="str">
            <v>R</v>
          </cell>
          <cell r="D3056" t="str">
            <v>I</v>
          </cell>
          <cell r="E3056" t="str">
            <v xml:space="preserve"> </v>
          </cell>
          <cell r="F3056" t="str">
            <v>17UR005</v>
          </cell>
          <cell r="G3056" t="str">
            <v>822</v>
          </cell>
          <cell r="H3056" t="str">
            <v>2318</v>
          </cell>
          <cell r="I3056" t="str">
            <v>23</v>
          </cell>
          <cell r="J3056" t="str">
            <v xml:space="preserve"> </v>
          </cell>
          <cell r="K3056" t="str">
            <v>EXTE</v>
          </cell>
          <cell r="L3056" t="str">
            <v>2018</v>
          </cell>
          <cell r="M3056">
            <v>0</v>
          </cell>
          <cell r="N3056">
            <v>0</v>
          </cell>
          <cell r="O3056">
            <v>40921.96</v>
          </cell>
          <cell r="P3056">
            <v>40921.96</v>
          </cell>
          <cell r="Q3056">
            <v>0</v>
          </cell>
          <cell r="R3056">
            <v>40921.96</v>
          </cell>
          <cell r="S3056">
            <v>0</v>
          </cell>
          <cell r="T3056" t="str">
            <v>2018- -17UR005-822-2318-23- -EXTE</v>
          </cell>
        </row>
        <row r="3057">
          <cell r="A3057" t="str">
            <v>21</v>
          </cell>
          <cell r="B3057" t="str">
            <v>D</v>
          </cell>
          <cell r="C3057" t="str">
            <v>R</v>
          </cell>
          <cell r="D3057" t="str">
            <v>I</v>
          </cell>
          <cell r="E3057" t="str">
            <v xml:space="preserve"> </v>
          </cell>
          <cell r="F3057" t="str">
            <v>17UR007</v>
          </cell>
          <cell r="G3057" t="str">
            <v>822</v>
          </cell>
          <cell r="H3057" t="str">
            <v>2318</v>
          </cell>
          <cell r="I3057" t="str">
            <v>23</v>
          </cell>
          <cell r="J3057" t="str">
            <v xml:space="preserve"> </v>
          </cell>
          <cell r="K3057" t="str">
            <v>EXTE</v>
          </cell>
          <cell r="L3057" t="str">
            <v>2017</v>
          </cell>
          <cell r="M3057">
            <v>75000</v>
          </cell>
          <cell r="N3057">
            <v>0</v>
          </cell>
          <cell r="O3057">
            <v>0</v>
          </cell>
          <cell r="P3057">
            <v>0</v>
          </cell>
          <cell r="Q3057">
            <v>0</v>
          </cell>
          <cell r="R3057">
            <v>0</v>
          </cell>
          <cell r="S3057">
            <v>0</v>
          </cell>
          <cell r="T3057" t="str">
            <v>2018- -17UR007-822-2318-23- -EXTE</v>
          </cell>
        </row>
        <row r="3058">
          <cell r="A3058" t="str">
            <v>21</v>
          </cell>
          <cell r="B3058" t="str">
            <v>D</v>
          </cell>
          <cell r="C3058" t="str">
            <v>R</v>
          </cell>
          <cell r="D3058" t="str">
            <v>I</v>
          </cell>
          <cell r="E3058" t="str">
            <v xml:space="preserve"> </v>
          </cell>
          <cell r="F3058" t="str">
            <v>17UR008</v>
          </cell>
          <cell r="G3058" t="str">
            <v>822</v>
          </cell>
          <cell r="H3058" t="str">
            <v>2318</v>
          </cell>
          <cell r="I3058" t="str">
            <v>23</v>
          </cell>
          <cell r="J3058" t="str">
            <v xml:space="preserve"> </v>
          </cell>
          <cell r="K3058" t="str">
            <v>EXTE</v>
          </cell>
          <cell r="L3058" t="str">
            <v>2017</v>
          </cell>
          <cell r="M3058">
            <v>50000</v>
          </cell>
          <cell r="N3058">
            <v>0</v>
          </cell>
          <cell r="O3058">
            <v>0</v>
          </cell>
          <cell r="P3058">
            <v>50000</v>
          </cell>
          <cell r="Q3058">
            <v>0</v>
          </cell>
          <cell r="R3058">
            <v>0</v>
          </cell>
          <cell r="S3058">
            <v>0</v>
          </cell>
          <cell r="T3058" t="str">
            <v>2018- -17UR008-822-2318-23- -EXTE</v>
          </cell>
        </row>
        <row r="3059">
          <cell r="A3059" t="str">
            <v>21</v>
          </cell>
          <cell r="B3059" t="str">
            <v>D</v>
          </cell>
          <cell r="C3059" t="str">
            <v>R</v>
          </cell>
          <cell r="D3059" t="str">
            <v>I</v>
          </cell>
          <cell r="E3059" t="str">
            <v xml:space="preserve"> </v>
          </cell>
          <cell r="F3059" t="str">
            <v>17UR008</v>
          </cell>
          <cell r="G3059" t="str">
            <v>822</v>
          </cell>
          <cell r="H3059" t="str">
            <v>2318</v>
          </cell>
          <cell r="I3059" t="str">
            <v>23</v>
          </cell>
          <cell r="J3059" t="str">
            <v xml:space="preserve"> </v>
          </cell>
          <cell r="K3059" t="str">
            <v>EXTE</v>
          </cell>
          <cell r="L3059" t="str">
            <v>2018</v>
          </cell>
          <cell r="M3059">
            <v>0</v>
          </cell>
          <cell r="N3059">
            <v>0</v>
          </cell>
          <cell r="O3059">
            <v>5404.21</v>
          </cell>
          <cell r="P3059">
            <v>5404.21</v>
          </cell>
          <cell r="Q3059">
            <v>0</v>
          </cell>
          <cell r="R3059">
            <v>5224.21</v>
          </cell>
          <cell r="S3059">
            <v>0</v>
          </cell>
          <cell r="T3059" t="str">
            <v>2018- -17UR008-822-2318-23- -EXTE</v>
          </cell>
        </row>
        <row r="3060">
          <cell r="A3060" t="str">
            <v>21</v>
          </cell>
          <cell r="B3060" t="str">
            <v>D</v>
          </cell>
          <cell r="C3060" t="str">
            <v>R</v>
          </cell>
          <cell r="D3060" t="str">
            <v>I</v>
          </cell>
          <cell r="E3060" t="str">
            <v xml:space="preserve"> </v>
          </cell>
          <cell r="F3060" t="str">
            <v>17UR014</v>
          </cell>
          <cell r="G3060" t="str">
            <v>814</v>
          </cell>
          <cell r="H3060" t="str">
            <v>2315</v>
          </cell>
          <cell r="I3060" t="str">
            <v>23</v>
          </cell>
          <cell r="J3060" t="str">
            <v xml:space="preserve"> </v>
          </cell>
          <cell r="K3060" t="str">
            <v>EXTE</v>
          </cell>
          <cell r="L3060" t="str">
            <v>2017</v>
          </cell>
          <cell r="M3060">
            <v>10000</v>
          </cell>
          <cell r="N3060">
            <v>0</v>
          </cell>
          <cell r="O3060">
            <v>0</v>
          </cell>
          <cell r="P3060">
            <v>10000</v>
          </cell>
          <cell r="Q3060">
            <v>0</v>
          </cell>
          <cell r="R3060">
            <v>10554.58</v>
          </cell>
          <cell r="S3060">
            <v>0</v>
          </cell>
          <cell r="T3060" t="str">
            <v>2018- -17UR014-814-2315-23- -EXTE</v>
          </cell>
        </row>
        <row r="3061">
          <cell r="A3061" t="str">
            <v>21</v>
          </cell>
          <cell r="B3061" t="str">
            <v>D</v>
          </cell>
          <cell r="C3061" t="str">
            <v>R</v>
          </cell>
          <cell r="D3061" t="str">
            <v>I</v>
          </cell>
          <cell r="E3061" t="str">
            <v xml:space="preserve"> </v>
          </cell>
          <cell r="F3061" t="str">
            <v>17UR014</v>
          </cell>
          <cell r="G3061" t="str">
            <v>814</v>
          </cell>
          <cell r="H3061" t="str">
            <v>2315</v>
          </cell>
          <cell r="I3061" t="str">
            <v>23</v>
          </cell>
          <cell r="J3061" t="str">
            <v xml:space="preserve"> </v>
          </cell>
          <cell r="K3061" t="str">
            <v>EXTE</v>
          </cell>
          <cell r="L3061" t="str">
            <v>2018</v>
          </cell>
          <cell r="M3061">
            <v>0</v>
          </cell>
          <cell r="N3061">
            <v>0</v>
          </cell>
          <cell r="O3061">
            <v>25975.200000000001</v>
          </cell>
          <cell r="P3061">
            <v>25975.200000000001</v>
          </cell>
          <cell r="Q3061">
            <v>0</v>
          </cell>
          <cell r="R3061">
            <v>21600</v>
          </cell>
          <cell r="S3061">
            <v>4375.2</v>
          </cell>
          <cell r="T3061" t="str">
            <v>2018- -17UR014-814-2315-23- -EXTE</v>
          </cell>
        </row>
        <row r="3062">
          <cell r="A3062" t="str">
            <v>21</v>
          </cell>
          <cell r="B3062" t="str">
            <v>D</v>
          </cell>
          <cell r="C3062" t="str">
            <v>R</v>
          </cell>
          <cell r="D3062" t="str">
            <v>I</v>
          </cell>
          <cell r="E3062" t="str">
            <v xml:space="preserve"> </v>
          </cell>
          <cell r="F3062" t="str">
            <v>17UR015</v>
          </cell>
          <cell r="G3062" t="str">
            <v>821</v>
          </cell>
          <cell r="H3062" t="str">
            <v>2318</v>
          </cell>
          <cell r="I3062" t="str">
            <v>23</v>
          </cell>
          <cell r="J3062" t="str">
            <v xml:space="preserve"> </v>
          </cell>
          <cell r="K3062" t="str">
            <v>EXTE</v>
          </cell>
          <cell r="L3062" t="str">
            <v>2017</v>
          </cell>
          <cell r="M3062">
            <v>30000</v>
          </cell>
          <cell r="N3062">
            <v>0</v>
          </cell>
          <cell r="O3062">
            <v>0</v>
          </cell>
          <cell r="P3062">
            <v>0</v>
          </cell>
          <cell r="Q3062">
            <v>0</v>
          </cell>
          <cell r="R3062">
            <v>0</v>
          </cell>
          <cell r="S3062">
            <v>0</v>
          </cell>
          <cell r="T3062" t="str">
            <v>2018- -17UR015-821-2318-23- -EXTE</v>
          </cell>
        </row>
        <row r="3063">
          <cell r="A3063" t="str">
            <v>21</v>
          </cell>
          <cell r="B3063" t="str">
            <v>D</v>
          </cell>
          <cell r="C3063" t="str">
            <v>R</v>
          </cell>
          <cell r="D3063" t="str">
            <v>I</v>
          </cell>
          <cell r="E3063" t="str">
            <v xml:space="preserve"> </v>
          </cell>
          <cell r="F3063" t="str">
            <v>17UR016</v>
          </cell>
          <cell r="G3063" t="str">
            <v>823</v>
          </cell>
          <cell r="H3063" t="str">
            <v>2318</v>
          </cell>
          <cell r="I3063" t="str">
            <v>23</v>
          </cell>
          <cell r="J3063" t="str">
            <v xml:space="preserve"> </v>
          </cell>
          <cell r="K3063" t="str">
            <v>EXTE</v>
          </cell>
          <cell r="L3063" t="str">
            <v>2017</v>
          </cell>
          <cell r="M3063">
            <v>70000</v>
          </cell>
          <cell r="N3063">
            <v>0</v>
          </cell>
          <cell r="O3063">
            <v>0</v>
          </cell>
          <cell r="P3063">
            <v>70000</v>
          </cell>
          <cell r="Q3063">
            <v>0</v>
          </cell>
          <cell r="R3063">
            <v>36203.21</v>
          </cell>
          <cell r="S3063">
            <v>0</v>
          </cell>
          <cell r="T3063" t="str">
            <v>2018- -17UR016-823-2318-23- -EXTE</v>
          </cell>
        </row>
        <row r="3064">
          <cell r="A3064" t="str">
            <v>21</v>
          </cell>
          <cell r="B3064" t="str">
            <v>D</v>
          </cell>
          <cell r="C3064" t="str">
            <v>R</v>
          </cell>
          <cell r="D3064" t="str">
            <v>I</v>
          </cell>
          <cell r="E3064" t="str">
            <v xml:space="preserve"> </v>
          </cell>
          <cell r="F3064" t="str">
            <v>17UR016</v>
          </cell>
          <cell r="G3064" t="str">
            <v>823</v>
          </cell>
          <cell r="H3064" t="str">
            <v>2318</v>
          </cell>
          <cell r="I3064" t="str">
            <v>23</v>
          </cell>
          <cell r="J3064" t="str">
            <v xml:space="preserve"> </v>
          </cell>
          <cell r="K3064" t="str">
            <v>EXTE</v>
          </cell>
          <cell r="L3064" t="str">
            <v>2018</v>
          </cell>
          <cell r="M3064">
            <v>0</v>
          </cell>
          <cell r="N3064">
            <v>0</v>
          </cell>
          <cell r="O3064">
            <v>17563.82</v>
          </cell>
          <cell r="P3064">
            <v>17563.82</v>
          </cell>
          <cell r="Q3064">
            <v>0</v>
          </cell>
          <cell r="R3064">
            <v>15918.7</v>
          </cell>
          <cell r="S3064">
            <v>1645.12</v>
          </cell>
          <cell r="T3064" t="str">
            <v>2018- -17UR016-823-2318-23- -EXTE</v>
          </cell>
        </row>
        <row r="3065">
          <cell r="A3065" t="str">
            <v>21</v>
          </cell>
          <cell r="B3065" t="str">
            <v>D</v>
          </cell>
          <cell r="C3065" t="str">
            <v>R</v>
          </cell>
          <cell r="D3065" t="str">
            <v>I</v>
          </cell>
          <cell r="E3065" t="str">
            <v xml:space="preserve"> </v>
          </cell>
          <cell r="F3065" t="str">
            <v>17UR017</v>
          </cell>
          <cell r="G3065" t="str">
            <v>824</v>
          </cell>
          <cell r="H3065" t="str">
            <v>2315</v>
          </cell>
          <cell r="I3065" t="str">
            <v>23</v>
          </cell>
          <cell r="J3065" t="str">
            <v xml:space="preserve"> </v>
          </cell>
          <cell r="K3065" t="str">
            <v>EXTE</v>
          </cell>
          <cell r="L3065" t="str">
            <v>2017</v>
          </cell>
          <cell r="M3065">
            <v>0</v>
          </cell>
          <cell r="N3065">
            <v>17000</v>
          </cell>
          <cell r="O3065">
            <v>0</v>
          </cell>
          <cell r="P3065">
            <v>4100</v>
          </cell>
          <cell r="Q3065">
            <v>0</v>
          </cell>
          <cell r="R3065">
            <v>0</v>
          </cell>
          <cell r="S3065">
            <v>0</v>
          </cell>
          <cell r="T3065" t="str">
            <v>2018- -17UR017-824-2315-23- -EXTE</v>
          </cell>
        </row>
        <row r="3066">
          <cell r="A3066" t="str">
            <v>21</v>
          </cell>
          <cell r="B3066" t="str">
            <v>D</v>
          </cell>
          <cell r="C3066" t="str">
            <v>R</v>
          </cell>
          <cell r="D3066" t="str">
            <v>I</v>
          </cell>
          <cell r="E3066" t="str">
            <v xml:space="preserve"> </v>
          </cell>
          <cell r="F3066" t="str">
            <v>17UR017</v>
          </cell>
          <cell r="G3066" t="str">
            <v>824</v>
          </cell>
          <cell r="H3066" t="str">
            <v>2315</v>
          </cell>
          <cell r="I3066" t="str">
            <v>23</v>
          </cell>
          <cell r="J3066" t="str">
            <v xml:space="preserve"> </v>
          </cell>
          <cell r="K3066" t="str">
            <v>EXTE</v>
          </cell>
          <cell r="L3066" t="str">
            <v>2018</v>
          </cell>
          <cell r="M3066">
            <v>0</v>
          </cell>
          <cell r="N3066">
            <v>0</v>
          </cell>
          <cell r="O3066">
            <v>4031.16</v>
          </cell>
          <cell r="P3066">
            <v>4031.16</v>
          </cell>
          <cell r="Q3066">
            <v>0</v>
          </cell>
          <cell r="R3066">
            <v>4398.08</v>
          </cell>
          <cell r="S3066">
            <v>0</v>
          </cell>
          <cell r="T3066" t="str">
            <v>2018- -17UR017-824-2315-23- -EXTE</v>
          </cell>
        </row>
        <row r="3067">
          <cell r="A3067" t="str">
            <v>21</v>
          </cell>
          <cell r="B3067" t="str">
            <v>D</v>
          </cell>
          <cell r="C3067" t="str">
            <v>R</v>
          </cell>
          <cell r="D3067" t="str">
            <v>I</v>
          </cell>
          <cell r="E3067" t="str">
            <v xml:space="preserve"> </v>
          </cell>
          <cell r="F3067" t="str">
            <v>17VO001</v>
          </cell>
          <cell r="G3067" t="str">
            <v>822</v>
          </cell>
          <cell r="H3067" t="str">
            <v>2315</v>
          </cell>
          <cell r="I3067" t="str">
            <v>23</v>
          </cell>
          <cell r="J3067" t="str">
            <v xml:space="preserve"> </v>
          </cell>
          <cell r="K3067" t="str">
            <v>EXTE</v>
          </cell>
          <cell r="L3067" t="str">
            <v>2017</v>
          </cell>
          <cell r="M3067">
            <v>1000000</v>
          </cell>
          <cell r="N3067">
            <v>0</v>
          </cell>
          <cell r="O3067">
            <v>0</v>
          </cell>
          <cell r="P3067">
            <v>1000000</v>
          </cell>
          <cell r="Q3067">
            <v>0</v>
          </cell>
          <cell r="R3067">
            <v>963634.8</v>
          </cell>
          <cell r="S3067">
            <v>0</v>
          </cell>
          <cell r="T3067" t="str">
            <v>2018- -17VO001-822-2315-23- -EXTE</v>
          </cell>
        </row>
        <row r="3068">
          <cell r="A3068" t="str">
            <v>21</v>
          </cell>
          <cell r="B3068" t="str">
            <v>D</v>
          </cell>
          <cell r="C3068" t="str">
            <v>R</v>
          </cell>
          <cell r="D3068" t="str">
            <v>I</v>
          </cell>
          <cell r="E3068" t="str">
            <v xml:space="preserve"> </v>
          </cell>
          <cell r="F3068" t="str">
            <v>17VO001</v>
          </cell>
          <cell r="G3068" t="str">
            <v>822</v>
          </cell>
          <cell r="H3068" t="str">
            <v>2315</v>
          </cell>
          <cell r="I3068" t="str">
            <v>23</v>
          </cell>
          <cell r="J3068" t="str">
            <v xml:space="preserve"> </v>
          </cell>
          <cell r="K3068" t="str">
            <v>EXTE</v>
          </cell>
          <cell r="L3068" t="str">
            <v>2018</v>
          </cell>
          <cell r="M3068">
            <v>0</v>
          </cell>
          <cell r="N3068">
            <v>0</v>
          </cell>
          <cell r="O3068">
            <v>46365.2</v>
          </cell>
          <cell r="P3068">
            <v>46365.2</v>
          </cell>
          <cell r="Q3068">
            <v>0</v>
          </cell>
          <cell r="R3068">
            <v>32889</v>
          </cell>
          <cell r="S3068">
            <v>23463</v>
          </cell>
          <cell r="T3068" t="str">
            <v>2018- -17VO001-822-2315-23- -EXTE</v>
          </cell>
        </row>
        <row r="3069">
          <cell r="A3069" t="str">
            <v>21</v>
          </cell>
          <cell r="B3069" t="str">
            <v>D</v>
          </cell>
          <cell r="C3069" t="str">
            <v>R</v>
          </cell>
          <cell r="D3069" t="str">
            <v>I</v>
          </cell>
          <cell r="E3069" t="str">
            <v xml:space="preserve"> </v>
          </cell>
          <cell r="F3069" t="str">
            <v>17VO003</v>
          </cell>
          <cell r="G3069" t="str">
            <v>822</v>
          </cell>
          <cell r="H3069" t="str">
            <v>2315</v>
          </cell>
          <cell r="I3069" t="str">
            <v>23</v>
          </cell>
          <cell r="J3069" t="str">
            <v xml:space="preserve"> </v>
          </cell>
          <cell r="K3069" t="str">
            <v>EXTE</v>
          </cell>
          <cell r="L3069" t="str">
            <v>2017</v>
          </cell>
          <cell r="M3069">
            <v>15000</v>
          </cell>
          <cell r="N3069">
            <v>0</v>
          </cell>
          <cell r="O3069">
            <v>0</v>
          </cell>
          <cell r="P3069">
            <v>0</v>
          </cell>
          <cell r="Q3069">
            <v>0</v>
          </cell>
          <cell r="R3069">
            <v>0</v>
          </cell>
          <cell r="S3069">
            <v>0</v>
          </cell>
          <cell r="T3069" t="str">
            <v>2018- -17VO003-822-2315-23- -EXTE</v>
          </cell>
        </row>
        <row r="3070">
          <cell r="A3070" t="str">
            <v>21</v>
          </cell>
          <cell r="B3070" t="str">
            <v>D</v>
          </cell>
          <cell r="C3070" t="str">
            <v>R</v>
          </cell>
          <cell r="D3070" t="str">
            <v>I</v>
          </cell>
          <cell r="E3070" t="str">
            <v xml:space="preserve"> </v>
          </cell>
          <cell r="F3070" t="str">
            <v>17VO004</v>
          </cell>
          <cell r="G3070" t="str">
            <v>821</v>
          </cell>
          <cell r="H3070" t="str">
            <v>2315</v>
          </cell>
          <cell r="I3070" t="str">
            <v>23</v>
          </cell>
          <cell r="J3070" t="str">
            <v xml:space="preserve"> </v>
          </cell>
          <cell r="K3070" t="str">
            <v>EXTE</v>
          </cell>
          <cell r="L3070" t="str">
            <v>2017</v>
          </cell>
          <cell r="M3070">
            <v>15000</v>
          </cell>
          <cell r="N3070">
            <v>0</v>
          </cell>
          <cell r="O3070">
            <v>0</v>
          </cell>
          <cell r="P3070">
            <v>15000</v>
          </cell>
          <cell r="Q3070">
            <v>0</v>
          </cell>
          <cell r="R3070">
            <v>0</v>
          </cell>
          <cell r="S3070">
            <v>0</v>
          </cell>
          <cell r="T3070" t="str">
            <v>2018- -17VO004-821-2315-23- -EXTE</v>
          </cell>
        </row>
        <row r="3071">
          <cell r="A3071" t="str">
            <v>21</v>
          </cell>
          <cell r="B3071" t="str">
            <v>D</v>
          </cell>
          <cell r="C3071" t="str">
            <v>R</v>
          </cell>
          <cell r="D3071" t="str">
            <v>I</v>
          </cell>
          <cell r="E3071" t="str">
            <v xml:space="preserve"> </v>
          </cell>
          <cell r="F3071" t="str">
            <v>17VO005</v>
          </cell>
          <cell r="G3071" t="str">
            <v>821</v>
          </cell>
          <cell r="H3071" t="str">
            <v>2315</v>
          </cell>
          <cell r="I3071" t="str">
            <v>23</v>
          </cell>
          <cell r="J3071" t="str">
            <v xml:space="preserve"> </v>
          </cell>
          <cell r="K3071" t="str">
            <v>EXTE</v>
          </cell>
          <cell r="L3071" t="str">
            <v>2017</v>
          </cell>
          <cell r="M3071">
            <v>10000</v>
          </cell>
          <cell r="N3071">
            <v>0</v>
          </cell>
          <cell r="O3071">
            <v>0</v>
          </cell>
          <cell r="P3071">
            <v>10000</v>
          </cell>
          <cell r="Q3071">
            <v>0</v>
          </cell>
          <cell r="R3071">
            <v>1216.8</v>
          </cell>
          <cell r="S3071">
            <v>0</v>
          </cell>
          <cell r="T3071" t="str">
            <v>2018- -17VO005-821-2315-23- -EXTE</v>
          </cell>
        </row>
        <row r="3072">
          <cell r="A3072" t="str">
            <v>21</v>
          </cell>
          <cell r="B3072" t="str">
            <v>D</v>
          </cell>
          <cell r="C3072" t="str">
            <v>R</v>
          </cell>
          <cell r="D3072" t="str">
            <v>I</v>
          </cell>
          <cell r="E3072" t="str">
            <v xml:space="preserve"> </v>
          </cell>
          <cell r="F3072" t="str">
            <v>17VO005</v>
          </cell>
          <cell r="G3072" t="str">
            <v>821</v>
          </cell>
          <cell r="H3072" t="str">
            <v>2315</v>
          </cell>
          <cell r="I3072" t="str">
            <v>23</v>
          </cell>
          <cell r="J3072" t="str">
            <v xml:space="preserve"> </v>
          </cell>
          <cell r="K3072" t="str">
            <v>EXTE</v>
          </cell>
          <cell r="L3072" t="str">
            <v>2018</v>
          </cell>
          <cell r="M3072">
            <v>0</v>
          </cell>
          <cell r="N3072">
            <v>0</v>
          </cell>
          <cell r="O3072">
            <v>10761.6</v>
          </cell>
          <cell r="P3072">
            <v>10761.6</v>
          </cell>
          <cell r="Q3072">
            <v>0</v>
          </cell>
          <cell r="R3072">
            <v>12759.6</v>
          </cell>
          <cell r="S3072">
            <v>8169.6</v>
          </cell>
          <cell r="T3072" t="str">
            <v>2018- -17VO005-821-2315-23- -EXTE</v>
          </cell>
        </row>
        <row r="3073">
          <cell r="A3073" t="str">
            <v>21</v>
          </cell>
          <cell r="B3073" t="str">
            <v>D</v>
          </cell>
          <cell r="C3073" t="str">
            <v>R</v>
          </cell>
          <cell r="D3073" t="str">
            <v>I</v>
          </cell>
          <cell r="E3073" t="str">
            <v xml:space="preserve"> </v>
          </cell>
          <cell r="F3073" t="str">
            <v>17VO007</v>
          </cell>
          <cell r="G3073" t="str">
            <v>814</v>
          </cell>
          <cell r="H3073" t="str">
            <v>2315</v>
          </cell>
          <cell r="I3073" t="str">
            <v>23</v>
          </cell>
          <cell r="J3073" t="str">
            <v xml:space="preserve"> </v>
          </cell>
          <cell r="K3073" t="str">
            <v>EXTE</v>
          </cell>
          <cell r="L3073" t="str">
            <v>2017</v>
          </cell>
          <cell r="M3073">
            <v>20000</v>
          </cell>
          <cell r="N3073">
            <v>0</v>
          </cell>
          <cell r="O3073">
            <v>0</v>
          </cell>
          <cell r="P3073">
            <v>20000</v>
          </cell>
          <cell r="Q3073">
            <v>0</v>
          </cell>
          <cell r="R3073">
            <v>0</v>
          </cell>
          <cell r="S3073">
            <v>0</v>
          </cell>
          <cell r="T3073" t="str">
            <v>2018- -17VO007-814-2315-23- -EXTE</v>
          </cell>
        </row>
        <row r="3074">
          <cell r="A3074" t="str">
            <v>21</v>
          </cell>
          <cell r="B3074" t="str">
            <v>D</v>
          </cell>
          <cell r="C3074" t="str">
            <v>R</v>
          </cell>
          <cell r="D3074" t="str">
            <v>I</v>
          </cell>
          <cell r="E3074" t="str">
            <v xml:space="preserve"> </v>
          </cell>
          <cell r="F3074" t="str">
            <v>17VO007</v>
          </cell>
          <cell r="G3074" t="str">
            <v>814</v>
          </cell>
          <cell r="H3074" t="str">
            <v>2315</v>
          </cell>
          <cell r="I3074" t="str">
            <v>23</v>
          </cell>
          <cell r="J3074" t="str">
            <v xml:space="preserve"> </v>
          </cell>
          <cell r="K3074" t="str">
            <v>EXTE</v>
          </cell>
          <cell r="L3074" t="str">
            <v>2018</v>
          </cell>
          <cell r="M3074">
            <v>0</v>
          </cell>
          <cell r="N3074">
            <v>0</v>
          </cell>
          <cell r="O3074">
            <v>7605.34</v>
          </cell>
          <cell r="P3074">
            <v>7605.34</v>
          </cell>
          <cell r="Q3074">
            <v>0</v>
          </cell>
          <cell r="R3074">
            <v>7605.34</v>
          </cell>
          <cell r="S3074">
            <v>0</v>
          </cell>
          <cell r="T3074" t="str">
            <v>2018- -17VO007-814-2315-23- -EXTE</v>
          </cell>
        </row>
        <row r="3075">
          <cell r="A3075" t="str">
            <v>21</v>
          </cell>
          <cell r="B3075" t="str">
            <v>D</v>
          </cell>
          <cell r="C3075" t="str">
            <v>R</v>
          </cell>
          <cell r="D3075" t="str">
            <v>I</v>
          </cell>
          <cell r="E3075" t="str">
            <v xml:space="preserve"> </v>
          </cell>
          <cell r="F3075" t="str">
            <v>17VO008</v>
          </cell>
          <cell r="G3075" t="str">
            <v>814</v>
          </cell>
          <cell r="H3075" t="str">
            <v>2315</v>
          </cell>
          <cell r="I3075" t="str">
            <v>23</v>
          </cell>
          <cell r="J3075" t="str">
            <v xml:space="preserve"> </v>
          </cell>
          <cell r="K3075" t="str">
            <v>EXTE</v>
          </cell>
          <cell r="L3075" t="str">
            <v>2017</v>
          </cell>
          <cell r="M3075">
            <v>10000</v>
          </cell>
          <cell r="N3075">
            <v>0</v>
          </cell>
          <cell r="O3075">
            <v>0</v>
          </cell>
          <cell r="P3075">
            <v>10000</v>
          </cell>
          <cell r="Q3075">
            <v>0</v>
          </cell>
          <cell r="R3075">
            <v>2277.7199999999998</v>
          </cell>
          <cell r="S3075">
            <v>0</v>
          </cell>
          <cell r="T3075" t="str">
            <v>2018- -17VO008-814-2315-23- -EXTE</v>
          </cell>
        </row>
        <row r="3076">
          <cell r="A3076" t="str">
            <v>21</v>
          </cell>
          <cell r="B3076" t="str">
            <v>D</v>
          </cell>
          <cell r="C3076" t="str">
            <v>R</v>
          </cell>
          <cell r="D3076" t="str">
            <v>I</v>
          </cell>
          <cell r="E3076" t="str">
            <v xml:space="preserve"> </v>
          </cell>
          <cell r="F3076" t="str">
            <v>17VO009</v>
          </cell>
          <cell r="G3076" t="str">
            <v>824</v>
          </cell>
          <cell r="H3076" t="str">
            <v>2318</v>
          </cell>
          <cell r="I3076" t="str">
            <v>23</v>
          </cell>
          <cell r="J3076" t="str">
            <v>PMR</v>
          </cell>
          <cell r="K3076" t="str">
            <v>EXTE</v>
          </cell>
          <cell r="L3076" t="str">
            <v>2017</v>
          </cell>
          <cell r="M3076">
            <v>100000</v>
          </cell>
          <cell r="N3076">
            <v>0</v>
          </cell>
          <cell r="O3076">
            <v>0</v>
          </cell>
          <cell r="P3076">
            <v>100000</v>
          </cell>
          <cell r="Q3076">
            <v>0</v>
          </cell>
          <cell r="R3076">
            <v>26508.6</v>
          </cell>
          <cell r="S3076">
            <v>0</v>
          </cell>
          <cell r="T3076" t="str">
            <v>2018- -17VO009-824-2318-23-PMR-EXTE</v>
          </cell>
        </row>
        <row r="3077">
          <cell r="A3077" t="str">
            <v>21</v>
          </cell>
          <cell r="B3077" t="str">
            <v>D</v>
          </cell>
          <cell r="C3077" t="str">
            <v>R</v>
          </cell>
          <cell r="D3077" t="str">
            <v>I</v>
          </cell>
          <cell r="E3077" t="str">
            <v xml:space="preserve"> </v>
          </cell>
          <cell r="F3077" t="str">
            <v>17VO009</v>
          </cell>
          <cell r="G3077" t="str">
            <v>824</v>
          </cell>
          <cell r="H3077" t="str">
            <v>2318</v>
          </cell>
          <cell r="I3077" t="str">
            <v>23</v>
          </cell>
          <cell r="J3077" t="str">
            <v>PMR</v>
          </cell>
          <cell r="K3077" t="str">
            <v>EXTE</v>
          </cell>
          <cell r="L3077" t="str">
            <v>2018</v>
          </cell>
          <cell r="M3077">
            <v>0</v>
          </cell>
          <cell r="N3077">
            <v>0</v>
          </cell>
          <cell r="O3077">
            <v>50872.6</v>
          </cell>
          <cell r="P3077">
            <v>50872.6</v>
          </cell>
          <cell r="Q3077">
            <v>0</v>
          </cell>
          <cell r="R3077">
            <v>46184.88</v>
          </cell>
          <cell r="S3077">
            <v>7853.4</v>
          </cell>
          <cell r="T3077" t="str">
            <v>2018- -17VO009-824-2318-23-PMR-EXTE</v>
          </cell>
        </row>
        <row r="3078">
          <cell r="A3078" t="str">
            <v>21</v>
          </cell>
          <cell r="B3078" t="str">
            <v>D</v>
          </cell>
          <cell r="C3078" t="str">
            <v>R</v>
          </cell>
          <cell r="D3078" t="str">
            <v>I</v>
          </cell>
          <cell r="E3078" t="str">
            <v xml:space="preserve"> </v>
          </cell>
          <cell r="F3078" t="str">
            <v>17VO010</v>
          </cell>
          <cell r="G3078" t="str">
            <v>821</v>
          </cell>
          <cell r="H3078" t="str">
            <v>2315</v>
          </cell>
          <cell r="I3078" t="str">
            <v>23</v>
          </cell>
          <cell r="J3078" t="str">
            <v xml:space="preserve"> </v>
          </cell>
          <cell r="K3078" t="str">
            <v>EXTE</v>
          </cell>
          <cell r="L3078" t="str">
            <v>2017</v>
          </cell>
          <cell r="M3078">
            <v>0</v>
          </cell>
          <cell r="N3078">
            <v>65000</v>
          </cell>
          <cell r="O3078">
            <v>0</v>
          </cell>
          <cell r="P3078">
            <v>65000</v>
          </cell>
          <cell r="Q3078">
            <v>0</v>
          </cell>
          <cell r="R3078">
            <v>42857.64</v>
          </cell>
          <cell r="S3078">
            <v>0</v>
          </cell>
          <cell r="T3078" t="str">
            <v>2018- -17VO010-821-2315-23- -EXTE</v>
          </cell>
        </row>
        <row r="3079">
          <cell r="A3079" t="str">
            <v>21</v>
          </cell>
          <cell r="B3079" t="str">
            <v>D</v>
          </cell>
          <cell r="C3079" t="str">
            <v>R</v>
          </cell>
          <cell r="D3079" t="str">
            <v>I</v>
          </cell>
          <cell r="E3079" t="str">
            <v xml:space="preserve"> </v>
          </cell>
          <cell r="F3079" t="str">
            <v>17VO010</v>
          </cell>
          <cell r="G3079" t="str">
            <v>821</v>
          </cell>
          <cell r="H3079" t="str">
            <v>2315</v>
          </cell>
          <cell r="I3079" t="str">
            <v>23</v>
          </cell>
          <cell r="J3079" t="str">
            <v xml:space="preserve"> </v>
          </cell>
          <cell r="K3079" t="str">
            <v>EXTE</v>
          </cell>
          <cell r="L3079" t="str">
            <v>2018</v>
          </cell>
          <cell r="M3079">
            <v>0</v>
          </cell>
          <cell r="N3079">
            <v>0</v>
          </cell>
          <cell r="O3079">
            <v>22135.919999999998</v>
          </cell>
          <cell r="P3079">
            <v>22135.919999999998</v>
          </cell>
          <cell r="Q3079">
            <v>0</v>
          </cell>
          <cell r="R3079">
            <v>385.92</v>
          </cell>
          <cell r="S3079">
            <v>21750</v>
          </cell>
          <cell r="T3079" t="str">
            <v>2018- -17VO010-821-2315-23- -EXTE</v>
          </cell>
        </row>
        <row r="3080">
          <cell r="A3080" t="str">
            <v>21</v>
          </cell>
          <cell r="B3080" t="str">
            <v>D</v>
          </cell>
          <cell r="C3080" t="str">
            <v>R</v>
          </cell>
          <cell r="D3080" t="str">
            <v>I</v>
          </cell>
          <cell r="E3080" t="str">
            <v xml:space="preserve"> </v>
          </cell>
          <cell r="F3080" t="str">
            <v>18SO001</v>
          </cell>
          <cell r="G3080" t="str">
            <v>64</v>
          </cell>
          <cell r="H3080" t="str">
            <v>2313</v>
          </cell>
          <cell r="I3080" t="str">
            <v>23</v>
          </cell>
          <cell r="J3080" t="str">
            <v xml:space="preserve"> </v>
          </cell>
          <cell r="K3080" t="str">
            <v>BATI</v>
          </cell>
          <cell r="L3080" t="str">
            <v>2018</v>
          </cell>
          <cell r="M3080">
            <v>20000</v>
          </cell>
          <cell r="N3080">
            <v>0</v>
          </cell>
          <cell r="O3080">
            <v>0</v>
          </cell>
          <cell r="P3080">
            <v>20000</v>
          </cell>
          <cell r="Q3080">
            <v>0</v>
          </cell>
          <cell r="R3080">
            <v>0</v>
          </cell>
          <cell r="S3080">
            <v>0</v>
          </cell>
          <cell r="T3080" t="str">
            <v>2018- -18SO001-64-2313-23- -BATI</v>
          </cell>
        </row>
        <row r="3081">
          <cell r="A3081" t="str">
            <v>21</v>
          </cell>
          <cell r="B3081" t="str">
            <v>D</v>
          </cell>
          <cell r="C3081" t="str">
            <v>R</v>
          </cell>
          <cell r="D3081" t="str">
            <v>I</v>
          </cell>
          <cell r="E3081" t="str">
            <v xml:space="preserve"> </v>
          </cell>
          <cell r="F3081" t="str">
            <v>18SO002</v>
          </cell>
          <cell r="G3081" t="str">
            <v>64</v>
          </cell>
          <cell r="H3081" t="str">
            <v>2313</v>
          </cell>
          <cell r="I3081" t="str">
            <v>23</v>
          </cell>
          <cell r="J3081" t="str">
            <v xml:space="preserve"> </v>
          </cell>
          <cell r="K3081" t="str">
            <v>BATI</v>
          </cell>
          <cell r="L3081" t="str">
            <v>2018</v>
          </cell>
          <cell r="M3081">
            <v>18000</v>
          </cell>
          <cell r="N3081">
            <v>0</v>
          </cell>
          <cell r="O3081">
            <v>0</v>
          </cell>
          <cell r="P3081">
            <v>18000</v>
          </cell>
          <cell r="Q3081">
            <v>0</v>
          </cell>
          <cell r="R3081">
            <v>0</v>
          </cell>
          <cell r="S3081">
            <v>0</v>
          </cell>
          <cell r="T3081" t="str">
            <v>2018- -18SO002-64-2313-23- -BATI</v>
          </cell>
        </row>
        <row r="3082">
          <cell r="A3082" t="str">
            <v>21</v>
          </cell>
          <cell r="B3082" t="str">
            <v>D</v>
          </cell>
          <cell r="C3082" t="str">
            <v>R</v>
          </cell>
          <cell r="D3082" t="str">
            <v>I</v>
          </cell>
          <cell r="E3082" t="str">
            <v xml:space="preserve"> </v>
          </cell>
          <cell r="F3082" t="str">
            <v>18SO003</v>
          </cell>
          <cell r="G3082" t="str">
            <v>64</v>
          </cell>
          <cell r="H3082" t="str">
            <v>2313</v>
          </cell>
          <cell r="I3082" t="str">
            <v>23</v>
          </cell>
          <cell r="J3082" t="str">
            <v xml:space="preserve"> </v>
          </cell>
          <cell r="K3082" t="str">
            <v>BATI</v>
          </cell>
          <cell r="L3082" t="str">
            <v>2018</v>
          </cell>
          <cell r="M3082">
            <v>50000</v>
          </cell>
          <cell r="N3082">
            <v>0</v>
          </cell>
          <cell r="O3082">
            <v>0</v>
          </cell>
          <cell r="P3082">
            <v>50000</v>
          </cell>
          <cell r="Q3082">
            <v>0</v>
          </cell>
          <cell r="R3082">
            <v>0</v>
          </cell>
          <cell r="S3082">
            <v>0</v>
          </cell>
          <cell r="T3082" t="str">
            <v>2018- -18SO003-64-2313-23- -BATI</v>
          </cell>
        </row>
        <row r="3083">
          <cell r="A3083" t="str">
            <v>21</v>
          </cell>
          <cell r="B3083" t="str">
            <v>D</v>
          </cell>
          <cell r="C3083" t="str">
            <v>R</v>
          </cell>
          <cell r="D3083" t="str">
            <v>I</v>
          </cell>
          <cell r="E3083" t="str">
            <v xml:space="preserve"> </v>
          </cell>
          <cell r="F3083" t="str">
            <v>18SO004</v>
          </cell>
          <cell r="G3083" t="str">
            <v>64</v>
          </cell>
          <cell r="H3083" t="str">
            <v>2313</v>
          </cell>
          <cell r="I3083" t="str">
            <v>23</v>
          </cell>
          <cell r="J3083" t="str">
            <v xml:space="preserve"> </v>
          </cell>
          <cell r="K3083" t="str">
            <v>BATI</v>
          </cell>
          <cell r="L3083" t="str">
            <v>2018</v>
          </cell>
          <cell r="M3083">
            <v>40000</v>
          </cell>
          <cell r="N3083">
            <v>0</v>
          </cell>
          <cell r="O3083">
            <v>0</v>
          </cell>
          <cell r="P3083">
            <v>40000</v>
          </cell>
          <cell r="Q3083">
            <v>0</v>
          </cell>
          <cell r="R3083">
            <v>0</v>
          </cell>
          <cell r="S3083">
            <v>0</v>
          </cell>
          <cell r="T3083" t="str">
            <v>2018- -18SO004-64-2313-23- -BATI</v>
          </cell>
        </row>
        <row r="3084">
          <cell r="A3084" t="str">
            <v>21</v>
          </cell>
          <cell r="B3084" t="str">
            <v>D</v>
          </cell>
          <cell r="C3084" t="str">
            <v>R</v>
          </cell>
          <cell r="D3084" t="str">
            <v>I</v>
          </cell>
          <cell r="E3084" t="str">
            <v xml:space="preserve"> </v>
          </cell>
          <cell r="F3084" t="str">
            <v>18VP001</v>
          </cell>
          <cell r="G3084" t="str">
            <v>110</v>
          </cell>
          <cell r="H3084" t="str">
            <v>2315</v>
          </cell>
          <cell r="I3084" t="str">
            <v>23</v>
          </cell>
          <cell r="J3084" t="str">
            <v xml:space="preserve"> </v>
          </cell>
          <cell r="K3084" t="str">
            <v>VCAM</v>
          </cell>
          <cell r="L3084" t="str">
            <v>2018</v>
          </cell>
          <cell r="M3084">
            <v>200000</v>
          </cell>
          <cell r="N3084">
            <v>0</v>
          </cell>
          <cell r="O3084">
            <v>0</v>
          </cell>
          <cell r="P3084">
            <v>200000</v>
          </cell>
          <cell r="Q3084">
            <v>0</v>
          </cell>
          <cell r="R3084">
            <v>0</v>
          </cell>
          <cell r="S3084">
            <v>12264</v>
          </cell>
          <cell r="T3084" t="str">
            <v>2018- -18VP001-110-2315-23- -VCAM</v>
          </cell>
        </row>
        <row r="3085">
          <cell r="A3085" t="str">
            <v>21</v>
          </cell>
          <cell r="B3085" t="str">
            <v>D</v>
          </cell>
          <cell r="C3085" t="str">
            <v>R</v>
          </cell>
          <cell r="D3085" t="str">
            <v>I</v>
          </cell>
          <cell r="E3085" t="str">
            <v>ABORD CATH</v>
          </cell>
          <cell r="F3085" t="str">
            <v>13TV001</v>
          </cell>
          <cell r="G3085" t="str">
            <v>824</v>
          </cell>
          <cell r="H3085" t="str">
            <v>2313</v>
          </cell>
          <cell r="I3085" t="str">
            <v>23</v>
          </cell>
          <cell r="J3085" t="str">
            <v xml:space="preserve"> </v>
          </cell>
          <cell r="K3085" t="str">
            <v>BATI</v>
          </cell>
          <cell r="L3085" t="str">
            <v>2018</v>
          </cell>
          <cell r="M3085">
            <v>737200</v>
          </cell>
          <cell r="N3085">
            <v>0</v>
          </cell>
          <cell r="O3085">
            <v>0</v>
          </cell>
          <cell r="P3085">
            <v>737200</v>
          </cell>
          <cell r="Q3085">
            <v>0</v>
          </cell>
          <cell r="R3085">
            <v>201176.45</v>
          </cell>
          <cell r="S3085">
            <v>328598.87</v>
          </cell>
          <cell r="T3085" t="str">
            <v>2018-ABORD CATH-13TV001-824-2313-23- -BATI</v>
          </cell>
        </row>
        <row r="3086">
          <cell r="A3086" t="str">
            <v>21</v>
          </cell>
          <cell r="B3086" t="str">
            <v>D</v>
          </cell>
          <cell r="C3086" t="str">
            <v>R</v>
          </cell>
          <cell r="D3086" t="str">
            <v>I</v>
          </cell>
          <cell r="E3086" t="str">
            <v>AIRE JEUX</v>
          </cell>
          <cell r="F3086" t="str">
            <v>17UR009</v>
          </cell>
          <cell r="G3086" t="str">
            <v>822</v>
          </cell>
          <cell r="H3086" t="str">
            <v>2318</v>
          </cell>
          <cell r="I3086" t="str">
            <v>23</v>
          </cell>
          <cell r="J3086" t="str">
            <v xml:space="preserve"> </v>
          </cell>
          <cell r="K3086" t="str">
            <v>EXTE</v>
          </cell>
          <cell r="L3086" t="str">
            <v>2017</v>
          </cell>
          <cell r="M3086">
            <v>50000</v>
          </cell>
          <cell r="N3086">
            <v>0</v>
          </cell>
          <cell r="O3086">
            <v>0</v>
          </cell>
          <cell r="P3086">
            <v>50000</v>
          </cell>
          <cell r="Q3086">
            <v>0</v>
          </cell>
          <cell r="R3086">
            <v>0</v>
          </cell>
          <cell r="S3086">
            <v>0</v>
          </cell>
          <cell r="T3086" t="str">
            <v>2018-AIRE JEUX-17UR009-822-2318-23- -EXTE</v>
          </cell>
        </row>
        <row r="3087">
          <cell r="A3087" t="str">
            <v>21</v>
          </cell>
          <cell r="B3087" t="str">
            <v>D</v>
          </cell>
          <cell r="C3087" t="str">
            <v>R</v>
          </cell>
          <cell r="D3087" t="str">
            <v>I</v>
          </cell>
          <cell r="E3087" t="str">
            <v>AIRE JEUX</v>
          </cell>
          <cell r="F3087" t="str">
            <v>17UR010</v>
          </cell>
          <cell r="G3087" t="str">
            <v>822</v>
          </cell>
          <cell r="H3087" t="str">
            <v>2318</v>
          </cell>
          <cell r="I3087" t="str">
            <v>23</v>
          </cell>
          <cell r="J3087" t="str">
            <v xml:space="preserve"> </v>
          </cell>
          <cell r="K3087" t="str">
            <v>EXTE</v>
          </cell>
          <cell r="L3087" t="str">
            <v>2017</v>
          </cell>
          <cell r="M3087">
            <v>70000</v>
          </cell>
          <cell r="N3087">
            <v>0</v>
          </cell>
          <cell r="O3087">
            <v>0</v>
          </cell>
          <cell r="P3087">
            <v>70000</v>
          </cell>
          <cell r="Q3087">
            <v>0</v>
          </cell>
          <cell r="R3087">
            <v>0</v>
          </cell>
          <cell r="S3087">
            <v>0</v>
          </cell>
          <cell r="T3087" t="str">
            <v>2018-AIRE JEUX-17UR010-822-2318-23- -EXTE</v>
          </cell>
        </row>
        <row r="3088">
          <cell r="A3088" t="str">
            <v>21</v>
          </cell>
          <cell r="B3088" t="str">
            <v>D</v>
          </cell>
          <cell r="C3088" t="str">
            <v>R</v>
          </cell>
          <cell r="D3088" t="str">
            <v>I</v>
          </cell>
          <cell r="E3088" t="str">
            <v>AIRE JEUX</v>
          </cell>
          <cell r="F3088" t="str">
            <v>17UR010</v>
          </cell>
          <cell r="G3088" t="str">
            <v>822</v>
          </cell>
          <cell r="H3088" t="str">
            <v>2318</v>
          </cell>
          <cell r="I3088" t="str">
            <v>23</v>
          </cell>
          <cell r="J3088" t="str">
            <v xml:space="preserve"> </v>
          </cell>
          <cell r="K3088" t="str">
            <v>EXTE</v>
          </cell>
          <cell r="L3088" t="str">
            <v>2018</v>
          </cell>
          <cell r="M3088">
            <v>0</v>
          </cell>
          <cell r="N3088">
            <v>0</v>
          </cell>
          <cell r="O3088">
            <v>63037.21</v>
          </cell>
          <cell r="P3088">
            <v>63037.21</v>
          </cell>
          <cell r="Q3088">
            <v>0</v>
          </cell>
          <cell r="R3088">
            <v>63037.21</v>
          </cell>
          <cell r="S3088">
            <v>0</v>
          </cell>
          <cell r="T3088" t="str">
            <v>2018-AIRE JEUX-17UR010-822-2318-23- -EXTE</v>
          </cell>
        </row>
        <row r="3089">
          <cell r="A3089" t="str">
            <v>21</v>
          </cell>
          <cell r="B3089" t="str">
            <v>D</v>
          </cell>
          <cell r="C3089" t="str">
            <v>R</v>
          </cell>
          <cell r="D3089" t="str">
            <v>I</v>
          </cell>
          <cell r="E3089" t="str">
            <v>AIRE JEUX</v>
          </cell>
          <cell r="F3089" t="str">
            <v>17UR011</v>
          </cell>
          <cell r="G3089" t="str">
            <v>822</v>
          </cell>
          <cell r="H3089" t="str">
            <v>2318</v>
          </cell>
          <cell r="I3089" t="str">
            <v>23</v>
          </cell>
          <cell r="J3089" t="str">
            <v xml:space="preserve"> </v>
          </cell>
          <cell r="K3089" t="str">
            <v>EXTE</v>
          </cell>
          <cell r="L3089" t="str">
            <v>2017</v>
          </cell>
          <cell r="M3089">
            <v>70000</v>
          </cell>
          <cell r="N3089">
            <v>0</v>
          </cell>
          <cell r="O3089">
            <v>0</v>
          </cell>
          <cell r="P3089">
            <v>70000</v>
          </cell>
          <cell r="Q3089">
            <v>0</v>
          </cell>
          <cell r="R3089">
            <v>0</v>
          </cell>
          <cell r="S3089">
            <v>0</v>
          </cell>
          <cell r="T3089" t="str">
            <v>2018-AIRE JEUX-17UR011-822-2318-23- -EXTE</v>
          </cell>
        </row>
        <row r="3090">
          <cell r="A3090" t="str">
            <v>21</v>
          </cell>
          <cell r="B3090" t="str">
            <v>D</v>
          </cell>
          <cell r="C3090" t="str">
            <v>R</v>
          </cell>
          <cell r="D3090" t="str">
            <v>I</v>
          </cell>
          <cell r="E3090" t="str">
            <v>AIRE JEUX</v>
          </cell>
          <cell r="F3090" t="str">
            <v>17UR011</v>
          </cell>
          <cell r="G3090" t="str">
            <v>822</v>
          </cell>
          <cell r="H3090" t="str">
            <v>2318</v>
          </cell>
          <cell r="I3090" t="str">
            <v>23</v>
          </cell>
          <cell r="J3090" t="str">
            <v xml:space="preserve"> </v>
          </cell>
          <cell r="K3090" t="str">
            <v>EXTE</v>
          </cell>
          <cell r="L3090" t="str">
            <v>2018</v>
          </cell>
          <cell r="M3090">
            <v>0</v>
          </cell>
          <cell r="N3090">
            <v>0</v>
          </cell>
          <cell r="O3090">
            <v>121789.78</v>
          </cell>
          <cell r="P3090">
            <v>121789.78</v>
          </cell>
          <cell r="Q3090">
            <v>0</v>
          </cell>
          <cell r="R3090">
            <v>7119.79</v>
          </cell>
          <cell r="S3090">
            <v>114669.99</v>
          </cell>
          <cell r="T3090" t="str">
            <v>2018-AIRE JEUX-17UR011-822-2318-23- -EXTE</v>
          </cell>
        </row>
        <row r="3091">
          <cell r="A3091" t="str">
            <v>21</v>
          </cell>
          <cell r="B3091" t="str">
            <v>D</v>
          </cell>
          <cell r="C3091" t="str">
            <v>R</v>
          </cell>
          <cell r="D3091" t="str">
            <v>I</v>
          </cell>
          <cell r="E3091" t="str">
            <v>AIRE JEUX</v>
          </cell>
          <cell r="F3091" t="str">
            <v>17UR012</v>
          </cell>
          <cell r="G3091" t="str">
            <v>822</v>
          </cell>
          <cell r="H3091" t="str">
            <v>2318</v>
          </cell>
          <cell r="I3091" t="str">
            <v>23</v>
          </cell>
          <cell r="J3091" t="str">
            <v xml:space="preserve"> </v>
          </cell>
          <cell r="K3091" t="str">
            <v>EXTE</v>
          </cell>
          <cell r="L3091" t="str">
            <v>2017</v>
          </cell>
          <cell r="M3091">
            <v>185000</v>
          </cell>
          <cell r="N3091">
            <v>0</v>
          </cell>
          <cell r="O3091">
            <v>0</v>
          </cell>
          <cell r="P3091">
            <v>175000</v>
          </cell>
          <cell r="Q3091">
            <v>0</v>
          </cell>
          <cell r="R3091">
            <v>173862.21</v>
          </cell>
          <cell r="S3091">
            <v>0</v>
          </cell>
          <cell r="T3091" t="str">
            <v>2018-AIRE JEUX-17UR012-822-2318-23- -EXTE</v>
          </cell>
        </row>
        <row r="3092">
          <cell r="A3092" t="str">
            <v>21</v>
          </cell>
          <cell r="B3092" t="str">
            <v>D</v>
          </cell>
          <cell r="C3092" t="str">
            <v>R</v>
          </cell>
          <cell r="D3092" t="str">
            <v>I</v>
          </cell>
          <cell r="E3092" t="str">
            <v>AIRE JEUX</v>
          </cell>
          <cell r="F3092" t="str">
            <v>17UR012</v>
          </cell>
          <cell r="G3092" t="str">
            <v>822</v>
          </cell>
          <cell r="H3092" t="str">
            <v>2318</v>
          </cell>
          <cell r="I3092" t="str">
            <v>23</v>
          </cell>
          <cell r="J3092" t="str">
            <v xml:space="preserve"> </v>
          </cell>
          <cell r="K3092" t="str">
            <v>EXTE</v>
          </cell>
          <cell r="L3092" t="str">
            <v>2018</v>
          </cell>
          <cell r="M3092">
            <v>0</v>
          </cell>
          <cell r="N3092">
            <v>0</v>
          </cell>
          <cell r="O3092">
            <v>721.2</v>
          </cell>
          <cell r="P3092">
            <v>721.2</v>
          </cell>
          <cell r="Q3092">
            <v>0</v>
          </cell>
          <cell r="R3092">
            <v>0</v>
          </cell>
          <cell r="S3092">
            <v>721.2</v>
          </cell>
          <cell r="T3092" t="str">
            <v>2018-AIRE JEUX-17UR012-822-2318-23- -EXTE</v>
          </cell>
        </row>
        <row r="3093">
          <cell r="A3093" t="str">
            <v>21</v>
          </cell>
          <cell r="B3093" t="str">
            <v>D</v>
          </cell>
          <cell r="C3093" t="str">
            <v>R</v>
          </cell>
          <cell r="D3093" t="str">
            <v>I</v>
          </cell>
          <cell r="E3093" t="str">
            <v>AUT. INSTA</v>
          </cell>
          <cell r="F3093" t="str">
            <v>16SP009</v>
          </cell>
          <cell r="G3093" t="str">
            <v>411</v>
          </cell>
          <cell r="H3093" t="str">
            <v>2313</v>
          </cell>
          <cell r="I3093" t="str">
            <v>23</v>
          </cell>
          <cell r="J3093" t="str">
            <v xml:space="preserve"> </v>
          </cell>
          <cell r="K3093" t="str">
            <v>BATI</v>
          </cell>
          <cell r="L3093" t="str">
            <v>2016</v>
          </cell>
          <cell r="M3093">
            <v>80000</v>
          </cell>
          <cell r="N3093">
            <v>0</v>
          </cell>
          <cell r="O3093">
            <v>0</v>
          </cell>
          <cell r="P3093">
            <v>80000</v>
          </cell>
          <cell r="Q3093">
            <v>0</v>
          </cell>
          <cell r="R3093">
            <v>0</v>
          </cell>
          <cell r="S3093">
            <v>0</v>
          </cell>
          <cell r="T3093" t="str">
            <v>2018-AUT. INSTA-16SP009-411-2313-23- -BATI</v>
          </cell>
        </row>
        <row r="3094">
          <cell r="A3094" t="str">
            <v>21</v>
          </cell>
          <cell r="B3094" t="str">
            <v>D</v>
          </cell>
          <cell r="C3094" t="str">
            <v>R</v>
          </cell>
          <cell r="D3094" t="str">
            <v>I</v>
          </cell>
          <cell r="E3094" t="str">
            <v>AUT. INSTA</v>
          </cell>
          <cell r="F3094" t="str">
            <v>16SP009</v>
          </cell>
          <cell r="G3094" t="str">
            <v>411</v>
          </cell>
          <cell r="H3094" t="str">
            <v>2313</v>
          </cell>
          <cell r="I3094" t="str">
            <v>23</v>
          </cell>
          <cell r="J3094" t="str">
            <v xml:space="preserve"> </v>
          </cell>
          <cell r="K3094" t="str">
            <v>BATI</v>
          </cell>
          <cell r="L3094" t="str">
            <v>2017</v>
          </cell>
          <cell r="M3094">
            <v>60000</v>
          </cell>
          <cell r="N3094">
            <v>0</v>
          </cell>
          <cell r="O3094">
            <v>156869.04</v>
          </cell>
          <cell r="P3094">
            <v>216869.04</v>
          </cell>
          <cell r="Q3094">
            <v>0</v>
          </cell>
          <cell r="R3094">
            <v>227222.64</v>
          </cell>
          <cell r="S3094">
            <v>0</v>
          </cell>
          <cell r="T3094" t="str">
            <v>2018-AUT. INSTA-16SP009-411-2313-23- -BATI</v>
          </cell>
        </row>
        <row r="3095">
          <cell r="A3095" t="str">
            <v>21</v>
          </cell>
          <cell r="B3095" t="str">
            <v>D</v>
          </cell>
          <cell r="C3095" t="str">
            <v>R</v>
          </cell>
          <cell r="D3095" t="str">
            <v>I</v>
          </cell>
          <cell r="E3095" t="str">
            <v>AUT. INSTA</v>
          </cell>
          <cell r="F3095" t="str">
            <v>16SP011</v>
          </cell>
          <cell r="G3095" t="str">
            <v>412</v>
          </cell>
          <cell r="H3095" t="str">
            <v>2313</v>
          </cell>
          <cell r="I3095" t="str">
            <v>23</v>
          </cell>
          <cell r="J3095" t="str">
            <v xml:space="preserve"> </v>
          </cell>
          <cell r="K3095" t="str">
            <v>BATI</v>
          </cell>
          <cell r="L3095" t="str">
            <v>2016</v>
          </cell>
          <cell r="M3095">
            <v>50000</v>
          </cell>
          <cell r="N3095">
            <v>0</v>
          </cell>
          <cell r="O3095">
            <v>0</v>
          </cell>
          <cell r="P3095">
            <v>50000</v>
          </cell>
          <cell r="Q3095">
            <v>0</v>
          </cell>
          <cell r="R3095">
            <v>0</v>
          </cell>
          <cell r="S3095">
            <v>0</v>
          </cell>
          <cell r="T3095" t="str">
            <v>2018-AUT. INSTA-16SP011-412-2313-23- -BATI</v>
          </cell>
        </row>
        <row r="3096">
          <cell r="A3096" t="str">
            <v>21</v>
          </cell>
          <cell r="B3096" t="str">
            <v>D</v>
          </cell>
          <cell r="C3096" t="str">
            <v>R</v>
          </cell>
          <cell r="D3096" t="str">
            <v>I</v>
          </cell>
          <cell r="E3096" t="str">
            <v>AUT. INSTA</v>
          </cell>
          <cell r="F3096" t="str">
            <v>16SP011</v>
          </cell>
          <cell r="G3096" t="str">
            <v>412</v>
          </cell>
          <cell r="H3096" t="str">
            <v>2313</v>
          </cell>
          <cell r="I3096" t="str">
            <v>23</v>
          </cell>
          <cell r="J3096" t="str">
            <v xml:space="preserve"> </v>
          </cell>
          <cell r="K3096" t="str">
            <v>BATI</v>
          </cell>
          <cell r="L3096" t="str">
            <v>2017</v>
          </cell>
          <cell r="M3096">
            <v>300000</v>
          </cell>
          <cell r="N3096">
            <v>321000</v>
          </cell>
          <cell r="O3096">
            <v>3141.64</v>
          </cell>
          <cell r="P3096">
            <v>624141.64</v>
          </cell>
          <cell r="Q3096">
            <v>0</v>
          </cell>
          <cell r="R3096">
            <v>14749.74</v>
          </cell>
          <cell r="S3096">
            <v>0</v>
          </cell>
          <cell r="T3096" t="str">
            <v>2018-AUT. INSTA-16SP011-412-2313-23- -BATI</v>
          </cell>
        </row>
        <row r="3097">
          <cell r="A3097" t="str">
            <v>21</v>
          </cell>
          <cell r="B3097" t="str">
            <v>D</v>
          </cell>
          <cell r="C3097" t="str">
            <v>R</v>
          </cell>
          <cell r="D3097" t="str">
            <v>I</v>
          </cell>
          <cell r="E3097" t="str">
            <v>AUT. INSTA</v>
          </cell>
          <cell r="F3097" t="str">
            <v>16SP011</v>
          </cell>
          <cell r="G3097" t="str">
            <v>412</v>
          </cell>
          <cell r="H3097" t="str">
            <v>2313</v>
          </cell>
          <cell r="I3097" t="str">
            <v>23</v>
          </cell>
          <cell r="J3097" t="str">
            <v xml:space="preserve"> </v>
          </cell>
          <cell r="K3097" t="str">
            <v>BATI</v>
          </cell>
          <cell r="L3097" t="str">
            <v>2018</v>
          </cell>
          <cell r="M3097">
            <v>0</v>
          </cell>
          <cell r="N3097">
            <v>790000</v>
          </cell>
          <cell r="O3097">
            <v>604764.34</v>
          </cell>
          <cell r="P3097">
            <v>1394764.34</v>
          </cell>
          <cell r="Q3097">
            <v>0</v>
          </cell>
          <cell r="R3097">
            <v>629925.78</v>
          </cell>
          <cell r="S3097">
            <v>463542.36</v>
          </cell>
          <cell r="T3097" t="str">
            <v>2018-AUT. INSTA-16SP011-412-2313-23- -BATI</v>
          </cell>
        </row>
        <row r="3098">
          <cell r="A3098" t="str">
            <v>21</v>
          </cell>
          <cell r="B3098" t="str">
            <v>D</v>
          </cell>
          <cell r="C3098" t="str">
            <v>R</v>
          </cell>
          <cell r="D3098" t="str">
            <v>I</v>
          </cell>
          <cell r="E3098" t="str">
            <v>AUT. INSTA</v>
          </cell>
          <cell r="F3098" t="str">
            <v>17SP002</v>
          </cell>
          <cell r="G3098" t="str">
            <v>412</v>
          </cell>
          <cell r="H3098" t="str">
            <v>2318</v>
          </cell>
          <cell r="I3098" t="str">
            <v>23</v>
          </cell>
          <cell r="J3098" t="str">
            <v xml:space="preserve"> </v>
          </cell>
          <cell r="K3098" t="str">
            <v>BATI</v>
          </cell>
          <cell r="L3098" t="str">
            <v>2017</v>
          </cell>
          <cell r="M3098">
            <v>135000</v>
          </cell>
          <cell r="N3098">
            <v>0</v>
          </cell>
          <cell r="O3098">
            <v>0</v>
          </cell>
          <cell r="P3098">
            <v>135000</v>
          </cell>
          <cell r="Q3098">
            <v>0</v>
          </cell>
          <cell r="R3098">
            <v>94177.5</v>
          </cell>
          <cell r="S3098">
            <v>0</v>
          </cell>
          <cell r="T3098" t="str">
            <v>2018-AUT. INSTA-17SP002-412-2318-23- -BATI</v>
          </cell>
        </row>
        <row r="3099">
          <cell r="A3099" t="str">
            <v>21</v>
          </cell>
          <cell r="B3099" t="str">
            <v>D</v>
          </cell>
          <cell r="C3099" t="str">
            <v>R</v>
          </cell>
          <cell r="D3099" t="str">
            <v>I</v>
          </cell>
          <cell r="E3099" t="str">
            <v>AUT. INSTA</v>
          </cell>
          <cell r="F3099" t="str">
            <v>17SP003</v>
          </cell>
          <cell r="G3099" t="str">
            <v>411</v>
          </cell>
          <cell r="H3099" t="str">
            <v>2313</v>
          </cell>
          <cell r="I3099" t="str">
            <v>23</v>
          </cell>
          <cell r="J3099" t="str">
            <v xml:space="preserve"> </v>
          </cell>
          <cell r="K3099" t="str">
            <v>BATI</v>
          </cell>
          <cell r="L3099" t="str">
            <v>2017</v>
          </cell>
          <cell r="M3099">
            <v>18000</v>
          </cell>
          <cell r="N3099">
            <v>0</v>
          </cell>
          <cell r="O3099">
            <v>0</v>
          </cell>
          <cell r="P3099">
            <v>18000</v>
          </cell>
          <cell r="Q3099">
            <v>0</v>
          </cell>
          <cell r="R3099">
            <v>0</v>
          </cell>
          <cell r="S3099">
            <v>0</v>
          </cell>
          <cell r="T3099" t="str">
            <v>2018-AUT. INSTA-17SP003-411-2313-23- -BATI</v>
          </cell>
        </row>
        <row r="3100">
          <cell r="A3100" t="str">
            <v>21</v>
          </cell>
          <cell r="B3100" t="str">
            <v>D</v>
          </cell>
          <cell r="C3100" t="str">
            <v>R</v>
          </cell>
          <cell r="D3100" t="str">
            <v>I</v>
          </cell>
          <cell r="E3100" t="str">
            <v>AUT. INSTA</v>
          </cell>
          <cell r="F3100" t="str">
            <v>17SP003</v>
          </cell>
          <cell r="G3100" t="str">
            <v>411</v>
          </cell>
          <cell r="H3100" t="str">
            <v>2313</v>
          </cell>
          <cell r="I3100" t="str">
            <v>23</v>
          </cell>
          <cell r="J3100" t="str">
            <v xml:space="preserve"> </v>
          </cell>
          <cell r="K3100" t="str">
            <v>BATI</v>
          </cell>
          <cell r="L3100" t="str">
            <v>2018</v>
          </cell>
          <cell r="M3100">
            <v>0</v>
          </cell>
          <cell r="N3100">
            <v>0</v>
          </cell>
          <cell r="O3100">
            <v>13798.65</v>
          </cell>
          <cell r="P3100">
            <v>13798.65</v>
          </cell>
          <cell r="Q3100">
            <v>0</v>
          </cell>
          <cell r="R3100">
            <v>4889.43</v>
          </cell>
          <cell r="S3100">
            <v>8262.26</v>
          </cell>
          <cell r="T3100" t="str">
            <v>2018-AUT. INSTA-17SP003-411-2313-23- -BATI</v>
          </cell>
        </row>
        <row r="3101">
          <cell r="A3101" t="str">
            <v>21</v>
          </cell>
          <cell r="B3101" t="str">
            <v>D</v>
          </cell>
          <cell r="C3101" t="str">
            <v>R</v>
          </cell>
          <cell r="D3101" t="str">
            <v>I</v>
          </cell>
          <cell r="E3101" t="str">
            <v>BAT ADTECH</v>
          </cell>
          <cell r="F3101" t="str">
            <v>17MA012</v>
          </cell>
          <cell r="G3101" t="str">
            <v>020</v>
          </cell>
          <cell r="H3101" t="str">
            <v>2313</v>
          </cell>
          <cell r="I3101" t="str">
            <v>23</v>
          </cell>
          <cell r="J3101" t="str">
            <v xml:space="preserve"> </v>
          </cell>
          <cell r="K3101" t="str">
            <v>BATI</v>
          </cell>
          <cell r="L3101" t="str">
            <v>2017</v>
          </cell>
          <cell r="M3101">
            <v>30000</v>
          </cell>
          <cell r="N3101">
            <v>40000</v>
          </cell>
          <cell r="O3101">
            <v>0</v>
          </cell>
          <cell r="P3101">
            <v>70000</v>
          </cell>
          <cell r="Q3101">
            <v>0</v>
          </cell>
          <cell r="R3101">
            <v>0</v>
          </cell>
          <cell r="S3101">
            <v>0</v>
          </cell>
          <cell r="T3101" t="str">
            <v>2018-BAT ADTECH-17MA012-020-2313-23- -BATI</v>
          </cell>
        </row>
        <row r="3102">
          <cell r="A3102" t="str">
            <v>21</v>
          </cell>
          <cell r="B3102" t="str">
            <v>D</v>
          </cell>
          <cell r="C3102" t="str">
            <v>R</v>
          </cell>
          <cell r="D3102" t="str">
            <v>I</v>
          </cell>
          <cell r="E3102" t="str">
            <v>BAT ADTECH</v>
          </cell>
          <cell r="F3102" t="str">
            <v>17MA012</v>
          </cell>
          <cell r="G3102" t="str">
            <v>820</v>
          </cell>
          <cell r="H3102" t="str">
            <v>2313</v>
          </cell>
          <cell r="I3102" t="str">
            <v>23</v>
          </cell>
          <cell r="J3102" t="str">
            <v xml:space="preserve"> </v>
          </cell>
          <cell r="K3102" t="str">
            <v>BATI</v>
          </cell>
          <cell r="L3102" t="str">
            <v>2018</v>
          </cell>
          <cell r="M3102">
            <v>0</v>
          </cell>
          <cell r="N3102">
            <v>0</v>
          </cell>
          <cell r="O3102">
            <v>121632.75</v>
          </cell>
          <cell r="P3102">
            <v>128938.23</v>
          </cell>
          <cell r="Q3102">
            <v>7305.48</v>
          </cell>
          <cell r="R3102">
            <v>141923.72</v>
          </cell>
          <cell r="S3102">
            <v>0</v>
          </cell>
          <cell r="T3102" t="str">
            <v>2018-BAT ADTECH-17MA012-820-2313-23- -BATI</v>
          </cell>
        </row>
        <row r="3103">
          <cell r="A3103" t="str">
            <v>21</v>
          </cell>
          <cell r="B3103" t="str">
            <v>D</v>
          </cell>
          <cell r="C3103" t="str">
            <v>R</v>
          </cell>
          <cell r="D3103" t="str">
            <v>I</v>
          </cell>
          <cell r="E3103" t="str">
            <v>BAT ADTECH</v>
          </cell>
          <cell r="F3103" t="str">
            <v>17MA014</v>
          </cell>
          <cell r="G3103" t="str">
            <v>020</v>
          </cell>
          <cell r="H3103" t="str">
            <v>2313</v>
          </cell>
          <cell r="I3103" t="str">
            <v>23</v>
          </cell>
          <cell r="J3103" t="str">
            <v xml:space="preserve"> </v>
          </cell>
          <cell r="K3103" t="str">
            <v>BATI</v>
          </cell>
          <cell r="L3103" t="str">
            <v>2017</v>
          </cell>
          <cell r="M3103">
            <v>40000</v>
          </cell>
          <cell r="N3103">
            <v>80000</v>
          </cell>
          <cell r="O3103">
            <v>0</v>
          </cell>
          <cell r="P3103">
            <v>120000</v>
          </cell>
          <cell r="Q3103">
            <v>0</v>
          </cell>
          <cell r="R3103">
            <v>0</v>
          </cell>
          <cell r="S3103">
            <v>0</v>
          </cell>
          <cell r="T3103" t="str">
            <v>2018-BAT ADTECH-17MA014-020-2313-23- -BATI</v>
          </cell>
        </row>
        <row r="3104">
          <cell r="A3104" t="str">
            <v>21</v>
          </cell>
          <cell r="B3104" t="str">
            <v>D</v>
          </cell>
          <cell r="C3104" t="str">
            <v>R</v>
          </cell>
          <cell r="D3104" t="str">
            <v>I</v>
          </cell>
          <cell r="E3104" t="str">
            <v>BAT ADTECH</v>
          </cell>
          <cell r="F3104" t="str">
            <v>17MA014</v>
          </cell>
          <cell r="G3104" t="str">
            <v>820</v>
          </cell>
          <cell r="H3104" t="str">
            <v>2313</v>
          </cell>
          <cell r="I3104" t="str">
            <v>23</v>
          </cell>
          <cell r="J3104" t="str">
            <v xml:space="preserve"> </v>
          </cell>
          <cell r="K3104" t="str">
            <v>BATI</v>
          </cell>
          <cell r="L3104" t="str">
            <v>2017</v>
          </cell>
          <cell r="M3104">
            <v>0</v>
          </cell>
          <cell r="N3104">
            <v>0</v>
          </cell>
          <cell r="O3104">
            <v>0</v>
          </cell>
          <cell r="P3104">
            <v>0</v>
          </cell>
          <cell r="Q3104">
            <v>0</v>
          </cell>
          <cell r="R3104">
            <v>820.8</v>
          </cell>
          <cell r="S3104">
            <v>0</v>
          </cell>
          <cell r="T3104" t="str">
            <v>2018-BAT ADTECH-17MA014-820-2313-23- -BATI</v>
          </cell>
        </row>
        <row r="3105">
          <cell r="A3105" t="str">
            <v>21</v>
          </cell>
          <cell r="B3105" t="str">
            <v>D</v>
          </cell>
          <cell r="C3105" t="str">
            <v>R</v>
          </cell>
          <cell r="D3105" t="str">
            <v>I</v>
          </cell>
          <cell r="E3105" t="str">
            <v>BAT ADTECH</v>
          </cell>
          <cell r="F3105" t="str">
            <v>17MA014</v>
          </cell>
          <cell r="G3105" t="str">
            <v>820</v>
          </cell>
          <cell r="H3105" t="str">
            <v>2313</v>
          </cell>
          <cell r="I3105" t="str">
            <v>23</v>
          </cell>
          <cell r="J3105" t="str">
            <v xml:space="preserve"> </v>
          </cell>
          <cell r="K3105" t="str">
            <v>BATI</v>
          </cell>
          <cell r="L3105" t="str">
            <v>2018</v>
          </cell>
          <cell r="M3105">
            <v>0</v>
          </cell>
          <cell r="N3105">
            <v>0</v>
          </cell>
          <cell r="O3105">
            <v>124194.92</v>
          </cell>
          <cell r="P3105">
            <v>124194.92</v>
          </cell>
          <cell r="Q3105">
            <v>0</v>
          </cell>
          <cell r="R3105">
            <v>79693.86</v>
          </cell>
          <cell r="S3105">
            <v>40621.160000000003</v>
          </cell>
          <cell r="T3105" t="str">
            <v>2018-BAT ADTECH-17MA014-820-2313-23- -BATI</v>
          </cell>
        </row>
        <row r="3106">
          <cell r="A3106" t="str">
            <v>21</v>
          </cell>
          <cell r="B3106" t="str">
            <v>D</v>
          </cell>
          <cell r="C3106" t="str">
            <v>R</v>
          </cell>
          <cell r="D3106" t="str">
            <v>I</v>
          </cell>
          <cell r="E3106" t="str">
            <v>BAT ADTECH</v>
          </cell>
          <cell r="F3106" t="str">
            <v>17MA015</v>
          </cell>
          <cell r="G3106" t="str">
            <v>020</v>
          </cell>
          <cell r="H3106" t="str">
            <v>2313</v>
          </cell>
          <cell r="I3106" t="str">
            <v>23</v>
          </cell>
          <cell r="J3106" t="str">
            <v xml:space="preserve"> </v>
          </cell>
          <cell r="K3106" t="str">
            <v>BATI</v>
          </cell>
          <cell r="L3106" t="str">
            <v>2017</v>
          </cell>
          <cell r="M3106">
            <v>25000</v>
          </cell>
          <cell r="N3106">
            <v>0</v>
          </cell>
          <cell r="O3106">
            <v>0</v>
          </cell>
          <cell r="P3106">
            <v>25000</v>
          </cell>
          <cell r="Q3106">
            <v>0</v>
          </cell>
          <cell r="R3106">
            <v>0</v>
          </cell>
          <cell r="S3106">
            <v>0</v>
          </cell>
          <cell r="T3106" t="str">
            <v>2018-BAT ADTECH-17MA015-020-2313-23- -BATI</v>
          </cell>
        </row>
        <row r="3107">
          <cell r="A3107" t="str">
            <v>21</v>
          </cell>
          <cell r="B3107" t="str">
            <v>D</v>
          </cell>
          <cell r="C3107" t="str">
            <v>R</v>
          </cell>
          <cell r="D3107" t="str">
            <v>I</v>
          </cell>
          <cell r="E3107" t="str">
            <v>BAT ADTECH</v>
          </cell>
          <cell r="F3107" t="str">
            <v>17MA015</v>
          </cell>
          <cell r="G3107" t="str">
            <v>020</v>
          </cell>
          <cell r="H3107" t="str">
            <v>2313</v>
          </cell>
          <cell r="I3107" t="str">
            <v>23</v>
          </cell>
          <cell r="J3107" t="str">
            <v xml:space="preserve"> </v>
          </cell>
          <cell r="K3107" t="str">
            <v>BATI</v>
          </cell>
          <cell r="L3107" t="str">
            <v>2018</v>
          </cell>
          <cell r="M3107">
            <v>0</v>
          </cell>
          <cell r="N3107">
            <v>0</v>
          </cell>
          <cell r="O3107">
            <v>23973.599999999999</v>
          </cell>
          <cell r="P3107">
            <v>23973.599999999999</v>
          </cell>
          <cell r="Q3107">
            <v>0</v>
          </cell>
          <cell r="R3107">
            <v>0</v>
          </cell>
          <cell r="S3107">
            <v>23973.599999999999</v>
          </cell>
          <cell r="T3107" t="str">
            <v>2018-BAT ADTECH-17MA015-020-2313-23- -BATI</v>
          </cell>
        </row>
        <row r="3108">
          <cell r="A3108" t="str">
            <v>21</v>
          </cell>
          <cell r="B3108" t="str">
            <v>D</v>
          </cell>
          <cell r="C3108" t="str">
            <v>R</v>
          </cell>
          <cell r="D3108" t="str">
            <v>I</v>
          </cell>
          <cell r="E3108" t="str">
            <v>BAT ADTECH</v>
          </cell>
          <cell r="F3108" t="str">
            <v>17MA016</v>
          </cell>
          <cell r="G3108" t="str">
            <v>020</v>
          </cell>
          <cell r="H3108" t="str">
            <v>2313</v>
          </cell>
          <cell r="I3108" t="str">
            <v>23</v>
          </cell>
          <cell r="J3108" t="str">
            <v xml:space="preserve"> </v>
          </cell>
          <cell r="K3108" t="str">
            <v>BATI</v>
          </cell>
          <cell r="L3108" t="str">
            <v>2017</v>
          </cell>
          <cell r="M3108">
            <v>5500</v>
          </cell>
          <cell r="N3108">
            <v>0</v>
          </cell>
          <cell r="O3108">
            <v>0</v>
          </cell>
          <cell r="P3108">
            <v>5500</v>
          </cell>
          <cell r="Q3108">
            <v>0</v>
          </cell>
          <cell r="R3108">
            <v>9838.7999999999993</v>
          </cell>
          <cell r="S3108">
            <v>0</v>
          </cell>
          <cell r="T3108" t="str">
            <v>2018-BAT ADTECH-17MA016-020-2313-23- -BATI</v>
          </cell>
        </row>
        <row r="3109">
          <cell r="A3109" t="str">
            <v>21</v>
          </cell>
          <cell r="B3109" t="str">
            <v>D</v>
          </cell>
          <cell r="C3109" t="str">
            <v>R</v>
          </cell>
          <cell r="D3109" t="str">
            <v>I</v>
          </cell>
          <cell r="E3109" t="str">
            <v>BAT ADTECH</v>
          </cell>
          <cell r="F3109" t="str">
            <v>17MA017</v>
          </cell>
          <cell r="G3109" t="str">
            <v>020</v>
          </cell>
          <cell r="H3109" t="str">
            <v>2313</v>
          </cell>
          <cell r="I3109" t="str">
            <v>23</v>
          </cell>
          <cell r="J3109" t="str">
            <v xml:space="preserve"> </v>
          </cell>
          <cell r="K3109" t="str">
            <v>BATI</v>
          </cell>
          <cell r="L3109" t="str">
            <v>2017</v>
          </cell>
          <cell r="M3109">
            <v>9900</v>
          </cell>
          <cell r="N3109">
            <v>0</v>
          </cell>
          <cell r="O3109">
            <v>0</v>
          </cell>
          <cell r="P3109">
            <v>9900</v>
          </cell>
          <cell r="Q3109">
            <v>0</v>
          </cell>
          <cell r="R3109">
            <v>0</v>
          </cell>
          <cell r="S3109">
            <v>0</v>
          </cell>
          <cell r="T3109" t="str">
            <v>2018-BAT ADTECH-17MA017-020-2313-23- -BATI</v>
          </cell>
        </row>
        <row r="3110">
          <cell r="A3110" t="str">
            <v>21</v>
          </cell>
          <cell r="B3110" t="str">
            <v>D</v>
          </cell>
          <cell r="C3110" t="str">
            <v>R</v>
          </cell>
          <cell r="D3110" t="str">
            <v>I</v>
          </cell>
          <cell r="E3110" t="str">
            <v>BAT ADTECH</v>
          </cell>
          <cell r="F3110" t="str">
            <v>17MA017</v>
          </cell>
          <cell r="G3110" t="str">
            <v>020</v>
          </cell>
          <cell r="H3110" t="str">
            <v>2313</v>
          </cell>
          <cell r="I3110" t="str">
            <v>23</v>
          </cell>
          <cell r="J3110" t="str">
            <v xml:space="preserve"> </v>
          </cell>
          <cell r="K3110" t="str">
            <v>BATI</v>
          </cell>
          <cell r="L3110" t="str">
            <v>2018</v>
          </cell>
          <cell r="M3110">
            <v>0</v>
          </cell>
          <cell r="N3110">
            <v>0</v>
          </cell>
          <cell r="O3110">
            <v>2842.18</v>
          </cell>
          <cell r="P3110">
            <v>2842.18</v>
          </cell>
          <cell r="Q3110">
            <v>0</v>
          </cell>
          <cell r="R3110">
            <v>3867.09</v>
          </cell>
          <cell r="S3110">
            <v>0</v>
          </cell>
          <cell r="T3110" t="str">
            <v>2018-BAT ADTECH-17MA017-020-2313-23- -BATI</v>
          </cell>
        </row>
        <row r="3111">
          <cell r="A3111" t="str">
            <v>21</v>
          </cell>
          <cell r="B3111" t="str">
            <v>D</v>
          </cell>
          <cell r="C3111" t="str">
            <v>R</v>
          </cell>
          <cell r="D3111" t="str">
            <v>I</v>
          </cell>
          <cell r="E3111" t="str">
            <v>BAT ADTECH</v>
          </cell>
          <cell r="F3111" t="str">
            <v>17MA018</v>
          </cell>
          <cell r="G3111" t="str">
            <v>020</v>
          </cell>
          <cell r="H3111" t="str">
            <v>2313</v>
          </cell>
          <cell r="I3111" t="str">
            <v>23</v>
          </cell>
          <cell r="J3111" t="str">
            <v xml:space="preserve"> </v>
          </cell>
          <cell r="K3111" t="str">
            <v>BATI</v>
          </cell>
          <cell r="L3111" t="str">
            <v>2017</v>
          </cell>
          <cell r="M3111">
            <v>18000</v>
          </cell>
          <cell r="N3111">
            <v>0</v>
          </cell>
          <cell r="O3111">
            <v>0</v>
          </cell>
          <cell r="P3111">
            <v>18000</v>
          </cell>
          <cell r="Q3111">
            <v>0</v>
          </cell>
          <cell r="R3111">
            <v>0</v>
          </cell>
          <cell r="S3111">
            <v>0</v>
          </cell>
          <cell r="T3111" t="str">
            <v>2018-BAT ADTECH-17MA018-020-2313-23- -BATI</v>
          </cell>
        </row>
        <row r="3112">
          <cell r="A3112" t="str">
            <v>21</v>
          </cell>
          <cell r="B3112" t="str">
            <v>D</v>
          </cell>
          <cell r="C3112" t="str">
            <v>R</v>
          </cell>
          <cell r="D3112" t="str">
            <v>I</v>
          </cell>
          <cell r="E3112" t="str">
            <v>BAT ADTECH</v>
          </cell>
          <cell r="F3112" t="str">
            <v>17MA020</v>
          </cell>
          <cell r="G3112" t="str">
            <v>71</v>
          </cell>
          <cell r="H3112" t="str">
            <v>2315</v>
          </cell>
          <cell r="I3112" t="str">
            <v>23</v>
          </cell>
          <cell r="J3112" t="str">
            <v xml:space="preserve"> </v>
          </cell>
          <cell r="K3112" t="str">
            <v>BATI</v>
          </cell>
          <cell r="L3112" t="str">
            <v>2017</v>
          </cell>
          <cell r="M3112">
            <v>12500</v>
          </cell>
          <cell r="N3112">
            <v>0</v>
          </cell>
          <cell r="O3112">
            <v>0</v>
          </cell>
          <cell r="P3112">
            <v>12500</v>
          </cell>
          <cell r="Q3112">
            <v>0</v>
          </cell>
          <cell r="R3112">
            <v>11910</v>
          </cell>
          <cell r="S3112">
            <v>0</v>
          </cell>
          <cell r="T3112" t="str">
            <v>2018-BAT ADTECH-17MA020-71-2315-23- -BATI</v>
          </cell>
        </row>
        <row r="3113">
          <cell r="A3113" t="str">
            <v>21</v>
          </cell>
          <cell r="B3113" t="str">
            <v>D</v>
          </cell>
          <cell r="C3113" t="str">
            <v>R</v>
          </cell>
          <cell r="D3113" t="str">
            <v>I</v>
          </cell>
          <cell r="E3113" t="str">
            <v>BAT ADTECH</v>
          </cell>
          <cell r="F3113" t="str">
            <v>18MA004C</v>
          </cell>
          <cell r="G3113" t="str">
            <v>020</v>
          </cell>
          <cell r="H3113" t="str">
            <v>2313</v>
          </cell>
          <cell r="I3113" t="str">
            <v>23</v>
          </cell>
          <cell r="J3113" t="str">
            <v xml:space="preserve"> </v>
          </cell>
          <cell r="K3113" t="str">
            <v>BATI</v>
          </cell>
          <cell r="L3113" t="str">
            <v>2018</v>
          </cell>
          <cell r="M3113">
            <v>67000</v>
          </cell>
          <cell r="N3113">
            <v>0</v>
          </cell>
          <cell r="O3113">
            <v>0</v>
          </cell>
          <cell r="P3113">
            <v>94080</v>
          </cell>
          <cell r="Q3113">
            <v>27080</v>
          </cell>
          <cell r="R3113">
            <v>0</v>
          </cell>
          <cell r="S3113">
            <v>94080</v>
          </cell>
          <cell r="T3113" t="str">
            <v>2018-BAT ADTECH-18MA004C-020-2313-23- -BATI</v>
          </cell>
        </row>
        <row r="3114">
          <cell r="A3114" t="str">
            <v>21</v>
          </cell>
          <cell r="B3114" t="str">
            <v>D</v>
          </cell>
          <cell r="C3114" t="str">
            <v>R</v>
          </cell>
          <cell r="D3114" t="str">
            <v>I</v>
          </cell>
          <cell r="E3114" t="str">
            <v>BAT ADTECH</v>
          </cell>
          <cell r="F3114" t="str">
            <v>18MA013</v>
          </cell>
          <cell r="G3114" t="str">
            <v>020</v>
          </cell>
          <cell r="H3114" t="str">
            <v>2313</v>
          </cell>
          <cell r="I3114" t="str">
            <v>23</v>
          </cell>
          <cell r="J3114" t="str">
            <v xml:space="preserve"> </v>
          </cell>
          <cell r="K3114" t="str">
            <v>BATI</v>
          </cell>
          <cell r="L3114" t="str">
            <v>2018</v>
          </cell>
          <cell r="M3114">
            <v>150000</v>
          </cell>
          <cell r="N3114">
            <v>0</v>
          </cell>
          <cell r="O3114">
            <v>0</v>
          </cell>
          <cell r="P3114">
            <v>149380</v>
          </cell>
          <cell r="Q3114">
            <v>-620</v>
          </cell>
          <cell r="R3114">
            <v>0</v>
          </cell>
          <cell r="S3114">
            <v>0</v>
          </cell>
          <cell r="T3114" t="str">
            <v>2018-BAT ADTECH-18MA013-020-2313-23- -BATI</v>
          </cell>
        </row>
        <row r="3115">
          <cell r="A3115" t="str">
            <v>21</v>
          </cell>
          <cell r="B3115" t="str">
            <v>D</v>
          </cell>
          <cell r="C3115" t="str">
            <v>R</v>
          </cell>
          <cell r="D3115" t="str">
            <v>I</v>
          </cell>
          <cell r="E3115" t="str">
            <v>BAT CULT</v>
          </cell>
          <cell r="F3115" t="str">
            <v>14VS001</v>
          </cell>
          <cell r="G3115" t="str">
            <v>324</v>
          </cell>
          <cell r="H3115" t="str">
            <v>2312</v>
          </cell>
          <cell r="I3115" t="str">
            <v>23</v>
          </cell>
          <cell r="J3115" t="str">
            <v xml:space="preserve"> </v>
          </cell>
          <cell r="K3115" t="str">
            <v>BATI</v>
          </cell>
          <cell r="L3115" t="str">
            <v>2015</v>
          </cell>
          <cell r="M3115">
            <v>80000</v>
          </cell>
          <cell r="N3115">
            <v>50000</v>
          </cell>
          <cell r="O3115">
            <v>47347.199999999997</v>
          </cell>
          <cell r="P3115">
            <v>177347.20000000001</v>
          </cell>
          <cell r="Q3115">
            <v>0</v>
          </cell>
          <cell r="R3115">
            <v>160702.32999999999</v>
          </cell>
          <cell r="S3115">
            <v>0</v>
          </cell>
          <cell r="T3115" t="str">
            <v>2018-BAT CULT-14VS001-324-2312-23- -BATI</v>
          </cell>
        </row>
        <row r="3116">
          <cell r="A3116" t="str">
            <v>21</v>
          </cell>
          <cell r="B3116" t="str">
            <v>D</v>
          </cell>
          <cell r="C3116" t="str">
            <v>R</v>
          </cell>
          <cell r="D3116" t="str">
            <v>I</v>
          </cell>
          <cell r="E3116" t="str">
            <v>BAT CULT</v>
          </cell>
          <cell r="F3116" t="str">
            <v>14VS001</v>
          </cell>
          <cell r="G3116" t="str">
            <v>324</v>
          </cell>
          <cell r="H3116" t="str">
            <v>2312</v>
          </cell>
          <cell r="I3116" t="str">
            <v>23</v>
          </cell>
          <cell r="J3116" t="str">
            <v xml:space="preserve"> </v>
          </cell>
          <cell r="K3116" t="str">
            <v>BATI</v>
          </cell>
          <cell r="L3116" t="str">
            <v>2016</v>
          </cell>
          <cell r="M3116">
            <v>80000</v>
          </cell>
          <cell r="N3116">
            <v>0</v>
          </cell>
          <cell r="O3116">
            <v>4776</v>
          </cell>
          <cell r="P3116">
            <v>84776</v>
          </cell>
          <cell r="Q3116">
            <v>0</v>
          </cell>
          <cell r="R3116">
            <v>0</v>
          </cell>
          <cell r="S3116">
            <v>0</v>
          </cell>
          <cell r="T3116" t="str">
            <v>2018-BAT CULT-14VS001-324-2312-23- -BATI</v>
          </cell>
        </row>
        <row r="3117">
          <cell r="A3117" t="str">
            <v>21</v>
          </cell>
          <cell r="B3117" t="str">
            <v>D</v>
          </cell>
          <cell r="C3117" t="str">
            <v>R</v>
          </cell>
          <cell r="D3117" t="str">
            <v>I</v>
          </cell>
          <cell r="E3117" t="str">
            <v>BAT CULT</v>
          </cell>
          <cell r="F3117" t="str">
            <v>14VS001</v>
          </cell>
          <cell r="G3117" t="str">
            <v>324</v>
          </cell>
          <cell r="H3117" t="str">
            <v>2312</v>
          </cell>
          <cell r="I3117" t="str">
            <v>23</v>
          </cell>
          <cell r="J3117" t="str">
            <v xml:space="preserve"> </v>
          </cell>
          <cell r="K3117" t="str">
            <v>BATI</v>
          </cell>
          <cell r="L3117" t="str">
            <v>2017</v>
          </cell>
          <cell r="M3117">
            <v>20000</v>
          </cell>
          <cell r="N3117">
            <v>0</v>
          </cell>
          <cell r="O3117">
            <v>35043.78</v>
          </cell>
          <cell r="P3117">
            <v>55043.78</v>
          </cell>
          <cell r="Q3117">
            <v>0</v>
          </cell>
          <cell r="R3117">
            <v>34482.76</v>
          </cell>
          <cell r="S3117">
            <v>0</v>
          </cell>
          <cell r="T3117" t="str">
            <v>2018-BAT CULT-14VS001-324-2312-23- -BATI</v>
          </cell>
        </row>
        <row r="3118">
          <cell r="A3118" t="str">
            <v>21</v>
          </cell>
          <cell r="B3118" t="str">
            <v>D</v>
          </cell>
          <cell r="C3118" t="str">
            <v>R</v>
          </cell>
          <cell r="D3118" t="str">
            <v>I</v>
          </cell>
          <cell r="E3118" t="str">
            <v>BAT CULT</v>
          </cell>
          <cell r="F3118" t="str">
            <v>17CL007</v>
          </cell>
          <cell r="G3118" t="str">
            <v>311</v>
          </cell>
          <cell r="H3118" t="str">
            <v>2313</v>
          </cell>
          <cell r="I3118" t="str">
            <v>23</v>
          </cell>
          <cell r="J3118" t="str">
            <v xml:space="preserve"> </v>
          </cell>
          <cell r="K3118" t="str">
            <v>BATI</v>
          </cell>
          <cell r="L3118" t="str">
            <v>2017</v>
          </cell>
          <cell r="M3118">
            <v>70000</v>
          </cell>
          <cell r="N3118">
            <v>0</v>
          </cell>
          <cell r="O3118">
            <v>0</v>
          </cell>
          <cell r="P3118">
            <v>70000</v>
          </cell>
          <cell r="Q3118">
            <v>0</v>
          </cell>
          <cell r="R3118">
            <v>0</v>
          </cell>
          <cell r="S3118">
            <v>0</v>
          </cell>
          <cell r="T3118" t="str">
            <v>2018-BAT CULT-17CL007-311-2313-23- -BATI</v>
          </cell>
        </row>
        <row r="3119">
          <cell r="A3119" t="str">
            <v>21</v>
          </cell>
          <cell r="B3119" t="str">
            <v>D</v>
          </cell>
          <cell r="C3119" t="str">
            <v>R</v>
          </cell>
          <cell r="D3119" t="str">
            <v>I</v>
          </cell>
          <cell r="E3119" t="str">
            <v>BAT CULT</v>
          </cell>
          <cell r="F3119" t="str">
            <v>17CL007</v>
          </cell>
          <cell r="G3119" t="str">
            <v>311</v>
          </cell>
          <cell r="H3119" t="str">
            <v>2313</v>
          </cell>
          <cell r="I3119" t="str">
            <v>23</v>
          </cell>
          <cell r="J3119" t="str">
            <v xml:space="preserve"> </v>
          </cell>
          <cell r="K3119" t="str">
            <v>BATI</v>
          </cell>
          <cell r="L3119" t="str">
            <v>2018</v>
          </cell>
          <cell r="M3119">
            <v>80000</v>
          </cell>
          <cell r="N3119">
            <v>0</v>
          </cell>
          <cell r="O3119">
            <v>960</v>
          </cell>
          <cell r="P3119">
            <v>80960</v>
          </cell>
          <cell r="Q3119">
            <v>0</v>
          </cell>
          <cell r="R3119">
            <v>942.79</v>
          </cell>
          <cell r="S3119">
            <v>79200</v>
          </cell>
          <cell r="T3119" t="str">
            <v>2018-BAT CULT-17CL007-311-2313-23- -BATI</v>
          </cell>
        </row>
        <row r="3120">
          <cell r="A3120" t="str">
            <v>21</v>
          </cell>
          <cell r="B3120" t="str">
            <v>D</v>
          </cell>
          <cell r="C3120" t="str">
            <v>R</v>
          </cell>
          <cell r="D3120" t="str">
            <v>I</v>
          </cell>
          <cell r="E3120" t="str">
            <v>BAT CULT</v>
          </cell>
          <cell r="F3120" t="str">
            <v>17CL008</v>
          </cell>
          <cell r="G3120" t="str">
            <v>321</v>
          </cell>
          <cell r="H3120" t="str">
            <v>2313</v>
          </cell>
          <cell r="I3120" t="str">
            <v>23</v>
          </cell>
          <cell r="J3120" t="str">
            <v xml:space="preserve"> </v>
          </cell>
          <cell r="K3120" t="str">
            <v>BATI</v>
          </cell>
          <cell r="L3120" t="str">
            <v>2017</v>
          </cell>
          <cell r="M3120">
            <v>25000</v>
          </cell>
          <cell r="N3120">
            <v>0</v>
          </cell>
          <cell r="O3120">
            <v>0</v>
          </cell>
          <cell r="P3120">
            <v>25000</v>
          </cell>
          <cell r="Q3120">
            <v>0</v>
          </cell>
          <cell r="R3120">
            <v>12820.87</v>
          </cell>
          <cell r="S3120">
            <v>0</v>
          </cell>
          <cell r="T3120" t="str">
            <v>2018-BAT CULT-17CL008-321-2313-23- -BATI</v>
          </cell>
        </row>
        <row r="3121">
          <cell r="A3121" t="str">
            <v>21</v>
          </cell>
          <cell r="B3121" t="str">
            <v>D</v>
          </cell>
          <cell r="C3121" t="str">
            <v>R</v>
          </cell>
          <cell r="D3121" t="str">
            <v>I</v>
          </cell>
          <cell r="E3121" t="str">
            <v>BAT CULT</v>
          </cell>
          <cell r="F3121" t="str">
            <v>17CL008</v>
          </cell>
          <cell r="G3121" t="str">
            <v>321</v>
          </cell>
          <cell r="H3121" t="str">
            <v>2313</v>
          </cell>
          <cell r="I3121" t="str">
            <v>23</v>
          </cell>
          <cell r="J3121" t="str">
            <v xml:space="preserve"> </v>
          </cell>
          <cell r="K3121" t="str">
            <v>BATI</v>
          </cell>
          <cell r="L3121" t="str">
            <v>2018</v>
          </cell>
          <cell r="M3121">
            <v>0</v>
          </cell>
          <cell r="N3121">
            <v>0</v>
          </cell>
          <cell r="O3121">
            <v>98515.13</v>
          </cell>
          <cell r="P3121">
            <v>98515.13</v>
          </cell>
          <cell r="Q3121">
            <v>0</v>
          </cell>
          <cell r="R3121">
            <v>1523.84</v>
          </cell>
          <cell r="S3121">
            <v>96991.29</v>
          </cell>
          <cell r="T3121" t="str">
            <v>2018-BAT CULT-17CL008-321-2313-23- -BATI</v>
          </cell>
        </row>
        <row r="3122">
          <cell r="A3122" t="str">
            <v>21</v>
          </cell>
          <cell r="B3122" t="str">
            <v>D</v>
          </cell>
          <cell r="C3122" t="str">
            <v>R</v>
          </cell>
          <cell r="D3122" t="str">
            <v>I</v>
          </cell>
          <cell r="E3122" t="str">
            <v>BAT CULT</v>
          </cell>
          <cell r="F3122" t="str">
            <v>17CL009</v>
          </cell>
          <cell r="G3122" t="str">
            <v>311</v>
          </cell>
          <cell r="H3122" t="str">
            <v>2313</v>
          </cell>
          <cell r="I3122" t="str">
            <v>23</v>
          </cell>
          <cell r="J3122" t="str">
            <v xml:space="preserve"> </v>
          </cell>
          <cell r="K3122" t="str">
            <v>BATI</v>
          </cell>
          <cell r="L3122" t="str">
            <v>2017</v>
          </cell>
          <cell r="M3122">
            <v>20000</v>
          </cell>
          <cell r="N3122">
            <v>0</v>
          </cell>
          <cell r="O3122">
            <v>0</v>
          </cell>
          <cell r="P3122">
            <v>20000</v>
          </cell>
          <cell r="Q3122">
            <v>0</v>
          </cell>
          <cell r="R3122">
            <v>0</v>
          </cell>
          <cell r="S3122">
            <v>0</v>
          </cell>
          <cell r="T3122" t="str">
            <v>2018-BAT CULT-17CL009-311-2313-23- -BATI</v>
          </cell>
        </row>
        <row r="3123">
          <cell r="A3123" t="str">
            <v>21</v>
          </cell>
          <cell r="B3123" t="str">
            <v>D</v>
          </cell>
          <cell r="C3123" t="str">
            <v>R</v>
          </cell>
          <cell r="D3123" t="str">
            <v>I</v>
          </cell>
          <cell r="E3123" t="str">
            <v>BAT CULT</v>
          </cell>
          <cell r="F3123" t="str">
            <v>17CL009</v>
          </cell>
          <cell r="G3123" t="str">
            <v>311</v>
          </cell>
          <cell r="H3123" t="str">
            <v>2313</v>
          </cell>
          <cell r="I3123" t="str">
            <v>23</v>
          </cell>
          <cell r="J3123" t="str">
            <v xml:space="preserve"> </v>
          </cell>
          <cell r="K3123" t="str">
            <v>BATI</v>
          </cell>
          <cell r="L3123" t="str">
            <v>2018</v>
          </cell>
          <cell r="M3123">
            <v>0</v>
          </cell>
          <cell r="N3123">
            <v>0</v>
          </cell>
          <cell r="O3123">
            <v>33795</v>
          </cell>
          <cell r="P3123">
            <v>33795</v>
          </cell>
          <cell r="Q3123">
            <v>0</v>
          </cell>
          <cell r="R3123">
            <v>0</v>
          </cell>
          <cell r="S3123">
            <v>33795</v>
          </cell>
          <cell r="T3123" t="str">
            <v>2018-BAT CULT-17CL009-311-2313-23- -BATI</v>
          </cell>
        </row>
        <row r="3124">
          <cell r="A3124" t="str">
            <v>21</v>
          </cell>
          <cell r="B3124" t="str">
            <v>D</v>
          </cell>
          <cell r="C3124" t="str">
            <v>R</v>
          </cell>
          <cell r="D3124" t="str">
            <v>I</v>
          </cell>
          <cell r="E3124" t="str">
            <v>BAT CULT</v>
          </cell>
          <cell r="F3124" t="str">
            <v>17CL010</v>
          </cell>
          <cell r="G3124" t="str">
            <v>321</v>
          </cell>
          <cell r="H3124" t="str">
            <v>2313</v>
          </cell>
          <cell r="I3124" t="str">
            <v>23</v>
          </cell>
          <cell r="J3124" t="str">
            <v xml:space="preserve"> </v>
          </cell>
          <cell r="K3124" t="str">
            <v>BATI</v>
          </cell>
          <cell r="L3124" t="str">
            <v>2017</v>
          </cell>
          <cell r="M3124">
            <v>20000</v>
          </cell>
          <cell r="N3124">
            <v>0</v>
          </cell>
          <cell r="O3124">
            <v>0</v>
          </cell>
          <cell r="P3124">
            <v>20000</v>
          </cell>
          <cell r="Q3124">
            <v>0</v>
          </cell>
          <cell r="R3124">
            <v>0</v>
          </cell>
          <cell r="S3124">
            <v>0</v>
          </cell>
          <cell r="T3124" t="str">
            <v>2018-BAT CULT-17CL010-321-2313-23- -BATI</v>
          </cell>
        </row>
        <row r="3125">
          <cell r="A3125" t="str">
            <v>21</v>
          </cell>
          <cell r="B3125" t="str">
            <v>D</v>
          </cell>
          <cell r="C3125" t="str">
            <v>R</v>
          </cell>
          <cell r="D3125" t="str">
            <v>I</v>
          </cell>
          <cell r="E3125" t="str">
            <v>BAT CULT</v>
          </cell>
          <cell r="F3125" t="str">
            <v>17CL010</v>
          </cell>
          <cell r="G3125" t="str">
            <v>321</v>
          </cell>
          <cell r="H3125" t="str">
            <v>2313</v>
          </cell>
          <cell r="I3125" t="str">
            <v>23</v>
          </cell>
          <cell r="J3125" t="str">
            <v xml:space="preserve"> </v>
          </cell>
          <cell r="K3125" t="str">
            <v>BATI</v>
          </cell>
          <cell r="L3125" t="str">
            <v>2018</v>
          </cell>
          <cell r="M3125">
            <v>0</v>
          </cell>
          <cell r="N3125">
            <v>0</v>
          </cell>
          <cell r="O3125">
            <v>34920</v>
          </cell>
          <cell r="P3125">
            <v>34920</v>
          </cell>
          <cell r="Q3125">
            <v>0</v>
          </cell>
          <cell r="R3125">
            <v>34919.47</v>
          </cell>
          <cell r="S3125">
            <v>0</v>
          </cell>
          <cell r="T3125" t="str">
            <v>2018-BAT CULT-17CL010-321-2313-23- -BATI</v>
          </cell>
        </row>
        <row r="3126">
          <cell r="A3126" t="str">
            <v>21</v>
          </cell>
          <cell r="B3126" t="str">
            <v>D</v>
          </cell>
          <cell r="C3126" t="str">
            <v>R</v>
          </cell>
          <cell r="D3126" t="str">
            <v>I</v>
          </cell>
          <cell r="E3126" t="str">
            <v>BAT CULT</v>
          </cell>
          <cell r="F3126" t="str">
            <v>17CL012</v>
          </cell>
          <cell r="G3126" t="str">
            <v>321</v>
          </cell>
          <cell r="H3126" t="str">
            <v>2313</v>
          </cell>
          <cell r="I3126" t="str">
            <v>23</v>
          </cell>
          <cell r="J3126" t="str">
            <v xml:space="preserve"> </v>
          </cell>
          <cell r="K3126" t="str">
            <v>BATI</v>
          </cell>
          <cell r="L3126" t="str">
            <v>2017</v>
          </cell>
          <cell r="M3126">
            <v>15000</v>
          </cell>
          <cell r="N3126">
            <v>0</v>
          </cell>
          <cell r="O3126">
            <v>0</v>
          </cell>
          <cell r="P3126">
            <v>15000</v>
          </cell>
          <cell r="Q3126">
            <v>0</v>
          </cell>
          <cell r="R3126">
            <v>0</v>
          </cell>
          <cell r="S3126">
            <v>0</v>
          </cell>
          <cell r="T3126" t="str">
            <v>2018-BAT CULT-17CL012-321-2313-23- -BATI</v>
          </cell>
        </row>
        <row r="3127">
          <cell r="A3127" t="str">
            <v>21</v>
          </cell>
          <cell r="B3127" t="str">
            <v>D</v>
          </cell>
          <cell r="C3127" t="str">
            <v>R</v>
          </cell>
          <cell r="D3127" t="str">
            <v>I</v>
          </cell>
          <cell r="E3127" t="str">
            <v>BAT CULT</v>
          </cell>
          <cell r="F3127" t="str">
            <v>17CL013</v>
          </cell>
          <cell r="G3127" t="str">
            <v>71</v>
          </cell>
          <cell r="H3127" t="str">
            <v>2313</v>
          </cell>
          <cell r="I3127" t="str">
            <v>23</v>
          </cell>
          <cell r="J3127" t="str">
            <v xml:space="preserve"> </v>
          </cell>
          <cell r="K3127" t="str">
            <v>BATI</v>
          </cell>
          <cell r="L3127" t="str">
            <v>2017</v>
          </cell>
          <cell r="M3127">
            <v>2000</v>
          </cell>
          <cell r="N3127">
            <v>0</v>
          </cell>
          <cell r="O3127">
            <v>0</v>
          </cell>
          <cell r="P3127">
            <v>2000</v>
          </cell>
          <cell r="Q3127">
            <v>0</v>
          </cell>
          <cell r="R3127">
            <v>0</v>
          </cell>
          <cell r="S3127">
            <v>0</v>
          </cell>
          <cell r="T3127" t="str">
            <v>2018-BAT CULT-17CL013-71-2313-23- -BATI</v>
          </cell>
        </row>
        <row r="3128">
          <cell r="A3128" t="str">
            <v>21</v>
          </cell>
          <cell r="B3128" t="str">
            <v>D</v>
          </cell>
          <cell r="C3128" t="str">
            <v>R</v>
          </cell>
          <cell r="D3128" t="str">
            <v>I</v>
          </cell>
          <cell r="E3128" t="str">
            <v>BAT CULT</v>
          </cell>
          <cell r="F3128" t="str">
            <v>17CL013</v>
          </cell>
          <cell r="G3128" t="str">
            <v>71</v>
          </cell>
          <cell r="H3128" t="str">
            <v>2313</v>
          </cell>
          <cell r="I3128" t="str">
            <v>23</v>
          </cell>
          <cell r="J3128" t="str">
            <v xml:space="preserve"> </v>
          </cell>
          <cell r="K3128" t="str">
            <v>BATI</v>
          </cell>
          <cell r="L3128" t="str">
            <v>2018</v>
          </cell>
          <cell r="M3128">
            <v>0</v>
          </cell>
          <cell r="N3128">
            <v>0</v>
          </cell>
          <cell r="O3128">
            <v>0</v>
          </cell>
          <cell r="P3128">
            <v>0</v>
          </cell>
          <cell r="Q3128">
            <v>0</v>
          </cell>
          <cell r="R3128">
            <v>144</v>
          </cell>
          <cell r="S3128">
            <v>0</v>
          </cell>
          <cell r="T3128" t="str">
            <v>2018-BAT CULT-17CL013-71-2313-23- -BATI</v>
          </cell>
        </row>
        <row r="3129">
          <cell r="A3129" t="str">
            <v>21</v>
          </cell>
          <cell r="B3129" t="str">
            <v>D</v>
          </cell>
          <cell r="C3129" t="str">
            <v>R</v>
          </cell>
          <cell r="D3129" t="str">
            <v>I</v>
          </cell>
          <cell r="E3129" t="str">
            <v>BAT CULT</v>
          </cell>
          <cell r="F3129" t="str">
            <v>18CL014A</v>
          </cell>
          <cell r="G3129" t="str">
            <v>321</v>
          </cell>
          <cell r="H3129" t="str">
            <v>2313</v>
          </cell>
          <cell r="I3129" t="str">
            <v>23</v>
          </cell>
          <cell r="J3129" t="str">
            <v xml:space="preserve"> </v>
          </cell>
          <cell r="K3129" t="str">
            <v>BATI</v>
          </cell>
          <cell r="L3129" t="str">
            <v>2018</v>
          </cell>
          <cell r="M3129">
            <v>4000</v>
          </cell>
          <cell r="N3129">
            <v>0</v>
          </cell>
          <cell r="O3129">
            <v>0</v>
          </cell>
          <cell r="P3129">
            <v>4000</v>
          </cell>
          <cell r="Q3129">
            <v>0</v>
          </cell>
          <cell r="R3129">
            <v>0</v>
          </cell>
          <cell r="S3129">
            <v>0</v>
          </cell>
          <cell r="T3129" t="str">
            <v>2018-BAT CULT-18CL014A-321-2313-23- -BATI</v>
          </cell>
        </row>
        <row r="3130">
          <cell r="A3130" t="str">
            <v>21</v>
          </cell>
          <cell r="B3130" t="str">
            <v>D</v>
          </cell>
          <cell r="C3130" t="str">
            <v>R</v>
          </cell>
          <cell r="D3130" t="str">
            <v>I</v>
          </cell>
          <cell r="E3130" t="str">
            <v>BAT CULT</v>
          </cell>
          <cell r="F3130" t="str">
            <v>18CL014B</v>
          </cell>
          <cell r="G3130" t="str">
            <v>321</v>
          </cell>
          <cell r="H3130" t="str">
            <v>2313</v>
          </cell>
          <cell r="I3130" t="str">
            <v>23</v>
          </cell>
          <cell r="J3130" t="str">
            <v xml:space="preserve"> </v>
          </cell>
          <cell r="K3130" t="str">
            <v>BATI</v>
          </cell>
          <cell r="L3130" t="str">
            <v>2018</v>
          </cell>
          <cell r="M3130">
            <v>42500</v>
          </cell>
          <cell r="N3130">
            <v>0</v>
          </cell>
          <cell r="O3130">
            <v>0</v>
          </cell>
          <cell r="P3130">
            <v>42500</v>
          </cell>
          <cell r="Q3130">
            <v>0</v>
          </cell>
          <cell r="R3130">
            <v>0</v>
          </cell>
          <cell r="S3130">
            <v>44900</v>
          </cell>
          <cell r="T3130" t="str">
            <v>2018-BAT CULT-18CL014B-321-2313-23- -BATI</v>
          </cell>
        </row>
        <row r="3131">
          <cell r="A3131" t="str">
            <v>21</v>
          </cell>
          <cell r="B3131" t="str">
            <v>D</v>
          </cell>
          <cell r="C3131" t="str">
            <v>R</v>
          </cell>
          <cell r="D3131" t="str">
            <v>I</v>
          </cell>
          <cell r="E3131" t="str">
            <v>BAT DEM</v>
          </cell>
          <cell r="F3131" t="str">
            <v>16DEM001</v>
          </cell>
          <cell r="G3131" t="str">
            <v>820</v>
          </cell>
          <cell r="H3131" t="str">
            <v>2313</v>
          </cell>
          <cell r="I3131" t="str">
            <v>23</v>
          </cell>
          <cell r="J3131" t="str">
            <v xml:space="preserve"> </v>
          </cell>
          <cell r="K3131" t="str">
            <v>BATI</v>
          </cell>
          <cell r="L3131" t="str">
            <v>2016</v>
          </cell>
          <cell r="M3131">
            <v>40000</v>
          </cell>
          <cell r="N3131">
            <v>31300</v>
          </cell>
          <cell r="O3131">
            <v>0</v>
          </cell>
          <cell r="P3131">
            <v>71300</v>
          </cell>
          <cell r="Q3131">
            <v>0</v>
          </cell>
          <cell r="R3131">
            <v>52381.2</v>
          </cell>
          <cell r="S3131">
            <v>0</v>
          </cell>
          <cell r="T3131" t="str">
            <v>2018-BAT DEM-16DEM001-820-2313-23- -BATI</v>
          </cell>
        </row>
        <row r="3132">
          <cell r="A3132" t="str">
            <v>21</v>
          </cell>
          <cell r="B3132" t="str">
            <v>D</v>
          </cell>
          <cell r="C3132" t="str">
            <v>R</v>
          </cell>
          <cell r="D3132" t="str">
            <v>I</v>
          </cell>
          <cell r="E3132" t="str">
            <v>BAT DEM</v>
          </cell>
          <cell r="F3132" t="str">
            <v>16DEM001</v>
          </cell>
          <cell r="G3132" t="str">
            <v>820</v>
          </cell>
          <cell r="H3132" t="str">
            <v>2313</v>
          </cell>
          <cell r="I3132" t="str">
            <v>23</v>
          </cell>
          <cell r="J3132" t="str">
            <v xml:space="preserve"> </v>
          </cell>
          <cell r="K3132" t="str">
            <v>BATI</v>
          </cell>
          <cell r="L3132" t="str">
            <v>2017</v>
          </cell>
          <cell r="M3132">
            <v>32000</v>
          </cell>
          <cell r="N3132">
            <v>0</v>
          </cell>
          <cell r="O3132">
            <v>0</v>
          </cell>
          <cell r="P3132">
            <v>32000</v>
          </cell>
          <cell r="Q3132">
            <v>0</v>
          </cell>
          <cell r="R3132">
            <v>840</v>
          </cell>
          <cell r="S3132">
            <v>0</v>
          </cell>
          <cell r="T3132" t="str">
            <v>2018-BAT DEM-16DEM001-820-2313-23- -BATI</v>
          </cell>
        </row>
        <row r="3133">
          <cell r="A3133" t="str">
            <v>21</v>
          </cell>
          <cell r="B3133" t="str">
            <v>D</v>
          </cell>
          <cell r="C3133" t="str">
            <v>R</v>
          </cell>
          <cell r="D3133" t="str">
            <v>I</v>
          </cell>
          <cell r="E3133" t="str">
            <v>BAT DEM</v>
          </cell>
          <cell r="F3133" t="str">
            <v>18DEM001</v>
          </cell>
          <cell r="G3133" t="str">
            <v>020</v>
          </cell>
          <cell r="H3133" t="str">
            <v>2313</v>
          </cell>
          <cell r="I3133" t="str">
            <v>23</v>
          </cell>
          <cell r="J3133" t="str">
            <v xml:space="preserve"> </v>
          </cell>
          <cell r="K3133" t="str">
            <v>BATI</v>
          </cell>
          <cell r="L3133" t="str">
            <v>2018</v>
          </cell>
          <cell r="M3133">
            <v>35000</v>
          </cell>
          <cell r="N3133">
            <v>0</v>
          </cell>
          <cell r="O3133">
            <v>0</v>
          </cell>
          <cell r="P3133">
            <v>35000</v>
          </cell>
          <cell r="Q3133">
            <v>0</v>
          </cell>
          <cell r="R3133">
            <v>0</v>
          </cell>
          <cell r="S3133">
            <v>0</v>
          </cell>
          <cell r="T3133" t="str">
            <v>2018-BAT DEM-18DEM001-020-2313-23- -BATI</v>
          </cell>
        </row>
        <row r="3134">
          <cell r="A3134" t="str">
            <v>21</v>
          </cell>
          <cell r="B3134" t="str">
            <v>D</v>
          </cell>
          <cell r="C3134" t="str">
            <v>R</v>
          </cell>
          <cell r="D3134" t="str">
            <v>I</v>
          </cell>
          <cell r="E3134" t="str">
            <v>BAT ECO</v>
          </cell>
          <cell r="F3134" t="str">
            <v>17EC001</v>
          </cell>
          <cell r="G3134" t="str">
            <v>020</v>
          </cell>
          <cell r="H3134" t="str">
            <v>2313</v>
          </cell>
          <cell r="I3134" t="str">
            <v>23</v>
          </cell>
          <cell r="J3134" t="str">
            <v xml:space="preserve"> </v>
          </cell>
          <cell r="K3134" t="str">
            <v>BATI</v>
          </cell>
          <cell r="L3134" t="str">
            <v>2017</v>
          </cell>
          <cell r="M3134">
            <v>100000</v>
          </cell>
          <cell r="N3134">
            <v>0</v>
          </cell>
          <cell r="O3134">
            <v>0</v>
          </cell>
          <cell r="P3134">
            <v>100000</v>
          </cell>
          <cell r="Q3134">
            <v>0</v>
          </cell>
          <cell r="R3134">
            <v>5321.5</v>
          </cell>
          <cell r="S3134">
            <v>0</v>
          </cell>
          <cell r="T3134" t="str">
            <v>2018-BAT ECO-17EC001-020-2313-23- -BATI</v>
          </cell>
        </row>
        <row r="3135">
          <cell r="A3135" t="str">
            <v>21</v>
          </cell>
          <cell r="B3135" t="str">
            <v>D</v>
          </cell>
          <cell r="C3135" t="str">
            <v>R</v>
          </cell>
          <cell r="D3135" t="str">
            <v>I</v>
          </cell>
          <cell r="E3135" t="str">
            <v>BAT ECO</v>
          </cell>
          <cell r="F3135" t="str">
            <v>17EC001</v>
          </cell>
          <cell r="G3135" t="str">
            <v>211</v>
          </cell>
          <cell r="H3135" t="str">
            <v>2313</v>
          </cell>
          <cell r="I3135" t="str">
            <v>23</v>
          </cell>
          <cell r="J3135" t="str">
            <v xml:space="preserve"> </v>
          </cell>
          <cell r="K3135" t="str">
            <v>BATI</v>
          </cell>
          <cell r="L3135" t="str">
            <v>2018</v>
          </cell>
          <cell r="M3135">
            <v>0</v>
          </cell>
          <cell r="N3135">
            <v>0</v>
          </cell>
          <cell r="O3135">
            <v>5674.58</v>
          </cell>
          <cell r="P3135">
            <v>5674.58</v>
          </cell>
          <cell r="Q3135">
            <v>0</v>
          </cell>
          <cell r="R3135">
            <v>5674.58</v>
          </cell>
          <cell r="S3135">
            <v>0</v>
          </cell>
          <cell r="T3135" t="str">
            <v>2018-BAT ECO-17EC001-211-2313-23- -BATI</v>
          </cell>
        </row>
        <row r="3136">
          <cell r="A3136" t="str">
            <v>21</v>
          </cell>
          <cell r="B3136" t="str">
            <v>D</v>
          </cell>
          <cell r="C3136" t="str">
            <v>R</v>
          </cell>
          <cell r="D3136" t="str">
            <v>I</v>
          </cell>
          <cell r="E3136" t="str">
            <v>BAT ECO</v>
          </cell>
          <cell r="F3136" t="str">
            <v>17EC001</v>
          </cell>
          <cell r="G3136" t="str">
            <v>212</v>
          </cell>
          <cell r="H3136" t="str">
            <v>2313</v>
          </cell>
          <cell r="I3136" t="str">
            <v>23</v>
          </cell>
          <cell r="J3136" t="str">
            <v xml:space="preserve"> </v>
          </cell>
          <cell r="K3136" t="str">
            <v>BATI</v>
          </cell>
          <cell r="L3136" t="str">
            <v>2017</v>
          </cell>
          <cell r="M3136">
            <v>0</v>
          </cell>
          <cell r="N3136">
            <v>0</v>
          </cell>
          <cell r="O3136">
            <v>0</v>
          </cell>
          <cell r="P3136">
            <v>0</v>
          </cell>
          <cell r="Q3136">
            <v>0</v>
          </cell>
          <cell r="R3136">
            <v>2640.2</v>
          </cell>
          <cell r="S3136">
            <v>0</v>
          </cell>
          <cell r="T3136" t="str">
            <v>2018-BAT ECO-17EC001-212-2313-23- -BATI</v>
          </cell>
        </row>
        <row r="3137">
          <cell r="A3137" t="str">
            <v>21</v>
          </cell>
          <cell r="B3137" t="str">
            <v>D</v>
          </cell>
          <cell r="C3137" t="str">
            <v>R</v>
          </cell>
          <cell r="D3137" t="str">
            <v>I</v>
          </cell>
          <cell r="E3137" t="str">
            <v>BAT ECO</v>
          </cell>
          <cell r="F3137" t="str">
            <v>17EC001</v>
          </cell>
          <cell r="G3137" t="str">
            <v>213</v>
          </cell>
          <cell r="H3137" t="str">
            <v>2313</v>
          </cell>
          <cell r="I3137" t="str">
            <v>23</v>
          </cell>
          <cell r="J3137" t="str">
            <v xml:space="preserve"> </v>
          </cell>
          <cell r="K3137" t="str">
            <v>BATI</v>
          </cell>
          <cell r="L3137" t="str">
            <v>2017</v>
          </cell>
          <cell r="M3137">
            <v>0</v>
          </cell>
          <cell r="N3137">
            <v>0</v>
          </cell>
          <cell r="O3137">
            <v>0</v>
          </cell>
          <cell r="P3137">
            <v>0</v>
          </cell>
          <cell r="Q3137">
            <v>0</v>
          </cell>
          <cell r="R3137">
            <v>6245.7</v>
          </cell>
          <cell r="S3137">
            <v>0</v>
          </cell>
          <cell r="T3137" t="str">
            <v>2018-BAT ECO-17EC001-213-2313-23- -BATI</v>
          </cell>
        </row>
        <row r="3138">
          <cell r="A3138" t="str">
            <v>21</v>
          </cell>
          <cell r="B3138" t="str">
            <v>D</v>
          </cell>
          <cell r="C3138" t="str">
            <v>R</v>
          </cell>
          <cell r="D3138" t="str">
            <v>I</v>
          </cell>
          <cell r="E3138" t="str">
            <v>BAT ECO</v>
          </cell>
          <cell r="F3138" t="str">
            <v>17EC001</v>
          </cell>
          <cell r="G3138" t="str">
            <v>213</v>
          </cell>
          <cell r="H3138" t="str">
            <v>2313</v>
          </cell>
          <cell r="I3138" t="str">
            <v>23</v>
          </cell>
          <cell r="J3138" t="str">
            <v xml:space="preserve"> </v>
          </cell>
          <cell r="K3138" t="str">
            <v>BATI</v>
          </cell>
          <cell r="L3138" t="str">
            <v>2018</v>
          </cell>
          <cell r="M3138">
            <v>0</v>
          </cell>
          <cell r="N3138">
            <v>0</v>
          </cell>
          <cell r="O3138">
            <v>15115</v>
          </cell>
          <cell r="P3138">
            <v>15115</v>
          </cell>
          <cell r="Q3138">
            <v>0</v>
          </cell>
          <cell r="R3138">
            <v>0</v>
          </cell>
          <cell r="S3138">
            <v>15115</v>
          </cell>
          <cell r="T3138" t="str">
            <v>2018-BAT ECO-17EC001-213-2313-23- -BATI</v>
          </cell>
        </row>
        <row r="3139">
          <cell r="A3139" t="str">
            <v>21</v>
          </cell>
          <cell r="B3139" t="str">
            <v>D</v>
          </cell>
          <cell r="C3139" t="str">
            <v>R</v>
          </cell>
          <cell r="D3139" t="str">
            <v>I</v>
          </cell>
          <cell r="E3139" t="str">
            <v>BAT ECO</v>
          </cell>
          <cell r="F3139" t="str">
            <v>17EC001</v>
          </cell>
          <cell r="G3139" t="str">
            <v>40</v>
          </cell>
          <cell r="H3139" t="str">
            <v>2313</v>
          </cell>
          <cell r="I3139" t="str">
            <v>23</v>
          </cell>
          <cell r="J3139" t="str">
            <v xml:space="preserve"> </v>
          </cell>
          <cell r="K3139" t="str">
            <v>BATI</v>
          </cell>
          <cell r="L3139" t="str">
            <v>2017</v>
          </cell>
          <cell r="M3139">
            <v>0</v>
          </cell>
          <cell r="N3139">
            <v>0</v>
          </cell>
          <cell r="O3139">
            <v>0</v>
          </cell>
          <cell r="P3139">
            <v>0</v>
          </cell>
          <cell r="Q3139">
            <v>0</v>
          </cell>
          <cell r="R3139">
            <v>9345.7900000000009</v>
          </cell>
          <cell r="S3139">
            <v>0</v>
          </cell>
          <cell r="T3139" t="str">
            <v>2018-BAT ECO-17EC001-40-2313-23- -BATI</v>
          </cell>
        </row>
        <row r="3140">
          <cell r="A3140" t="str">
            <v>21</v>
          </cell>
          <cell r="B3140" t="str">
            <v>D</v>
          </cell>
          <cell r="C3140" t="str">
            <v>R</v>
          </cell>
          <cell r="D3140" t="str">
            <v>I</v>
          </cell>
          <cell r="E3140" t="str">
            <v>BAT ECO</v>
          </cell>
          <cell r="F3140" t="str">
            <v>17EC001</v>
          </cell>
          <cell r="G3140" t="str">
            <v>411</v>
          </cell>
          <cell r="H3140" t="str">
            <v>2313</v>
          </cell>
          <cell r="I3140" t="str">
            <v>23</v>
          </cell>
          <cell r="J3140" t="str">
            <v xml:space="preserve"> </v>
          </cell>
          <cell r="K3140" t="str">
            <v>BATI</v>
          </cell>
          <cell r="L3140" t="str">
            <v>2017</v>
          </cell>
          <cell r="M3140">
            <v>0</v>
          </cell>
          <cell r="N3140">
            <v>0</v>
          </cell>
          <cell r="O3140">
            <v>0</v>
          </cell>
          <cell r="P3140">
            <v>0</v>
          </cell>
          <cell r="Q3140">
            <v>0</v>
          </cell>
          <cell r="R3140">
            <v>8935.2099999999991</v>
          </cell>
          <cell r="S3140">
            <v>0</v>
          </cell>
          <cell r="T3140" t="str">
            <v>2018-BAT ECO-17EC001-411-2313-23- -BATI</v>
          </cell>
        </row>
        <row r="3141">
          <cell r="A3141" t="str">
            <v>21</v>
          </cell>
          <cell r="B3141" t="str">
            <v>D</v>
          </cell>
          <cell r="C3141" t="str">
            <v>R</v>
          </cell>
          <cell r="D3141" t="str">
            <v>I</v>
          </cell>
          <cell r="E3141" t="str">
            <v>BAT ECO</v>
          </cell>
          <cell r="F3141" t="str">
            <v>17EC001</v>
          </cell>
          <cell r="G3141" t="str">
            <v>411</v>
          </cell>
          <cell r="H3141" t="str">
            <v>2313</v>
          </cell>
          <cell r="I3141" t="str">
            <v>23</v>
          </cell>
          <cell r="J3141" t="str">
            <v xml:space="preserve"> </v>
          </cell>
          <cell r="K3141" t="str">
            <v>BATI</v>
          </cell>
          <cell r="L3141" t="str">
            <v>2018</v>
          </cell>
          <cell r="M3141">
            <v>0</v>
          </cell>
          <cell r="N3141">
            <v>0</v>
          </cell>
          <cell r="O3141">
            <v>14154</v>
          </cell>
          <cell r="P3141">
            <v>14154</v>
          </cell>
          <cell r="Q3141">
            <v>0</v>
          </cell>
          <cell r="R3141">
            <v>0</v>
          </cell>
          <cell r="S3141">
            <v>14154</v>
          </cell>
          <cell r="T3141" t="str">
            <v>2018-BAT ECO-17EC001-411-2313-23- -BATI</v>
          </cell>
        </row>
        <row r="3142">
          <cell r="A3142" t="str">
            <v>21</v>
          </cell>
          <cell r="B3142" t="str">
            <v>D</v>
          </cell>
          <cell r="C3142" t="str">
            <v>R</v>
          </cell>
          <cell r="D3142" t="str">
            <v>I</v>
          </cell>
          <cell r="E3142" t="str">
            <v>BAT ECO</v>
          </cell>
          <cell r="F3142" t="str">
            <v>17EC001</v>
          </cell>
          <cell r="G3142" t="str">
            <v>422</v>
          </cell>
          <cell r="H3142" t="str">
            <v>2313</v>
          </cell>
          <cell r="I3142" t="str">
            <v>23</v>
          </cell>
          <cell r="J3142" t="str">
            <v xml:space="preserve"> </v>
          </cell>
          <cell r="K3142" t="str">
            <v>BATI</v>
          </cell>
          <cell r="L3142" t="str">
            <v>2017</v>
          </cell>
          <cell r="M3142">
            <v>0</v>
          </cell>
          <cell r="N3142">
            <v>0</v>
          </cell>
          <cell r="O3142">
            <v>0</v>
          </cell>
          <cell r="P3142">
            <v>0</v>
          </cell>
          <cell r="Q3142">
            <v>0</v>
          </cell>
          <cell r="R3142">
            <v>5139.4799999999996</v>
          </cell>
          <cell r="S3142">
            <v>0</v>
          </cell>
          <cell r="T3142" t="str">
            <v>2018-BAT ECO-17EC001-422-2313-23- -BATI</v>
          </cell>
        </row>
        <row r="3143">
          <cell r="A3143" t="str">
            <v>21</v>
          </cell>
          <cell r="B3143" t="str">
            <v>D</v>
          </cell>
          <cell r="C3143" t="str">
            <v>R</v>
          </cell>
          <cell r="D3143" t="str">
            <v>I</v>
          </cell>
          <cell r="E3143" t="str">
            <v>BAT ECO</v>
          </cell>
          <cell r="F3143" t="str">
            <v>17EC001</v>
          </cell>
          <cell r="G3143" t="str">
            <v>64</v>
          </cell>
          <cell r="H3143" t="str">
            <v>2313</v>
          </cell>
          <cell r="I3143" t="str">
            <v>23</v>
          </cell>
          <cell r="J3143" t="str">
            <v>FARANDOLE</v>
          </cell>
          <cell r="K3143" t="str">
            <v>BATI</v>
          </cell>
          <cell r="L3143" t="str">
            <v>2017</v>
          </cell>
          <cell r="M3143">
            <v>0</v>
          </cell>
          <cell r="N3143">
            <v>0</v>
          </cell>
          <cell r="O3143">
            <v>0</v>
          </cell>
          <cell r="P3143">
            <v>0</v>
          </cell>
          <cell r="Q3143">
            <v>0</v>
          </cell>
          <cell r="R3143">
            <v>7267.69</v>
          </cell>
          <cell r="S3143">
            <v>0</v>
          </cell>
          <cell r="T3143" t="str">
            <v>2018-BAT ECO-17EC001-64-2313-23-FARANDOLE-BATI</v>
          </cell>
        </row>
        <row r="3144">
          <cell r="A3144" t="str">
            <v>21</v>
          </cell>
          <cell r="B3144" t="str">
            <v>D</v>
          </cell>
          <cell r="C3144" t="str">
            <v>R</v>
          </cell>
          <cell r="D3144" t="str">
            <v>I</v>
          </cell>
          <cell r="E3144" t="str">
            <v>BAT ECO</v>
          </cell>
          <cell r="F3144" t="str">
            <v>17EC001</v>
          </cell>
          <cell r="G3144" t="str">
            <v>64</v>
          </cell>
          <cell r="H3144" t="str">
            <v>2313</v>
          </cell>
          <cell r="I3144" t="str">
            <v>23</v>
          </cell>
          <cell r="J3144" t="str">
            <v>FARANDOLE</v>
          </cell>
          <cell r="K3144" t="str">
            <v>BATI</v>
          </cell>
          <cell r="L3144" t="str">
            <v>2018</v>
          </cell>
          <cell r="M3144">
            <v>0</v>
          </cell>
          <cell r="N3144">
            <v>0</v>
          </cell>
          <cell r="O3144">
            <v>240.25</v>
          </cell>
          <cell r="P3144">
            <v>240.25</v>
          </cell>
          <cell r="Q3144">
            <v>0</v>
          </cell>
          <cell r="R3144">
            <v>238.09</v>
          </cell>
          <cell r="S3144">
            <v>0</v>
          </cell>
          <cell r="T3144" t="str">
            <v>2018-BAT ECO-17EC001-64-2313-23-FARANDOLE-BATI</v>
          </cell>
        </row>
        <row r="3145">
          <cell r="A3145" t="str">
            <v>21</v>
          </cell>
          <cell r="B3145" t="str">
            <v>D</v>
          </cell>
          <cell r="C3145" t="str">
            <v>R</v>
          </cell>
          <cell r="D3145" t="str">
            <v>I</v>
          </cell>
          <cell r="E3145" t="str">
            <v>BAT ECO</v>
          </cell>
          <cell r="F3145" t="str">
            <v>17EC001</v>
          </cell>
          <cell r="G3145" t="str">
            <v>71</v>
          </cell>
          <cell r="H3145" t="str">
            <v>2313</v>
          </cell>
          <cell r="I3145" t="str">
            <v>23</v>
          </cell>
          <cell r="J3145" t="str">
            <v xml:space="preserve"> </v>
          </cell>
          <cell r="K3145" t="str">
            <v>BATI</v>
          </cell>
          <cell r="L3145" t="str">
            <v>2017</v>
          </cell>
          <cell r="M3145">
            <v>0</v>
          </cell>
          <cell r="N3145">
            <v>0</v>
          </cell>
          <cell r="O3145">
            <v>0</v>
          </cell>
          <cell r="P3145">
            <v>0</v>
          </cell>
          <cell r="Q3145">
            <v>0</v>
          </cell>
          <cell r="R3145">
            <v>14741.65</v>
          </cell>
          <cell r="S3145">
            <v>0</v>
          </cell>
          <cell r="T3145" t="str">
            <v>2018-BAT ECO-17EC001-71-2313-23- -BATI</v>
          </cell>
        </row>
        <row r="3146">
          <cell r="A3146" t="str">
            <v>21</v>
          </cell>
          <cell r="B3146" t="str">
            <v>D</v>
          </cell>
          <cell r="C3146" t="str">
            <v>R</v>
          </cell>
          <cell r="D3146" t="str">
            <v>I</v>
          </cell>
          <cell r="E3146" t="str">
            <v>BAT ECO</v>
          </cell>
          <cell r="F3146" t="str">
            <v>18EC001</v>
          </cell>
          <cell r="G3146" t="str">
            <v>020</v>
          </cell>
          <cell r="H3146" t="str">
            <v>2313</v>
          </cell>
          <cell r="I3146" t="str">
            <v>23</v>
          </cell>
          <cell r="J3146" t="str">
            <v xml:space="preserve"> </v>
          </cell>
          <cell r="K3146" t="str">
            <v>BATI</v>
          </cell>
          <cell r="L3146" t="str">
            <v>2018</v>
          </cell>
          <cell r="M3146">
            <v>100000</v>
          </cell>
          <cell r="N3146">
            <v>0</v>
          </cell>
          <cell r="O3146">
            <v>0</v>
          </cell>
          <cell r="P3146">
            <v>53690</v>
          </cell>
          <cell r="Q3146">
            <v>-46310</v>
          </cell>
          <cell r="R3146">
            <v>0</v>
          </cell>
          <cell r="S3146">
            <v>0</v>
          </cell>
          <cell r="T3146" t="str">
            <v>2018-BAT ECO-18EC001-020-2313-23- -BATI</v>
          </cell>
        </row>
        <row r="3147">
          <cell r="A3147" t="str">
            <v>21</v>
          </cell>
          <cell r="B3147" t="str">
            <v>D</v>
          </cell>
          <cell r="C3147" t="str">
            <v>R</v>
          </cell>
          <cell r="D3147" t="str">
            <v>I</v>
          </cell>
          <cell r="E3147" t="str">
            <v>BAT ECO</v>
          </cell>
          <cell r="F3147" t="str">
            <v>18EC001</v>
          </cell>
          <cell r="G3147" t="str">
            <v>213</v>
          </cell>
          <cell r="H3147" t="str">
            <v>2313</v>
          </cell>
          <cell r="I3147" t="str">
            <v>23</v>
          </cell>
          <cell r="J3147" t="str">
            <v xml:space="preserve"> </v>
          </cell>
          <cell r="K3147" t="str">
            <v>BATI</v>
          </cell>
          <cell r="L3147" t="str">
            <v>2018</v>
          </cell>
          <cell r="M3147">
            <v>0</v>
          </cell>
          <cell r="N3147">
            <v>0</v>
          </cell>
          <cell r="O3147">
            <v>0</v>
          </cell>
          <cell r="P3147">
            <v>850</v>
          </cell>
          <cell r="Q3147">
            <v>850</v>
          </cell>
          <cell r="R3147">
            <v>0</v>
          </cell>
          <cell r="S3147">
            <v>816.97</v>
          </cell>
          <cell r="T3147" t="str">
            <v>2018-BAT ECO-18EC001-213-2313-23- -BATI</v>
          </cell>
        </row>
        <row r="3148">
          <cell r="A3148" t="str">
            <v>21</v>
          </cell>
          <cell r="B3148" t="str">
            <v>D</v>
          </cell>
          <cell r="C3148" t="str">
            <v>R</v>
          </cell>
          <cell r="D3148" t="str">
            <v>I</v>
          </cell>
          <cell r="E3148" t="str">
            <v>BAT ECO</v>
          </cell>
          <cell r="F3148" t="str">
            <v>18EC001</v>
          </cell>
          <cell r="G3148" t="str">
            <v>422</v>
          </cell>
          <cell r="H3148" t="str">
            <v>2313</v>
          </cell>
          <cell r="I3148" t="str">
            <v>23</v>
          </cell>
          <cell r="J3148" t="str">
            <v xml:space="preserve"> </v>
          </cell>
          <cell r="K3148" t="str">
            <v>BATI</v>
          </cell>
          <cell r="L3148" t="str">
            <v>2018</v>
          </cell>
          <cell r="M3148">
            <v>0</v>
          </cell>
          <cell r="N3148">
            <v>0</v>
          </cell>
          <cell r="O3148">
            <v>0</v>
          </cell>
          <cell r="P3148">
            <v>9000</v>
          </cell>
          <cell r="Q3148">
            <v>9000</v>
          </cell>
          <cell r="R3148">
            <v>0</v>
          </cell>
          <cell r="S3148">
            <v>8732.5400000000009</v>
          </cell>
          <cell r="T3148" t="str">
            <v>2018-BAT ECO-18EC001-422-2313-23- -BATI</v>
          </cell>
        </row>
        <row r="3149">
          <cell r="A3149" t="str">
            <v>21</v>
          </cell>
          <cell r="B3149" t="str">
            <v>D</v>
          </cell>
          <cell r="C3149" t="str">
            <v>R</v>
          </cell>
          <cell r="D3149" t="str">
            <v>I</v>
          </cell>
          <cell r="E3149" t="str">
            <v>BAT ECO</v>
          </cell>
          <cell r="F3149" t="str">
            <v>18EC001</v>
          </cell>
          <cell r="G3149" t="str">
            <v>71</v>
          </cell>
          <cell r="H3149" t="str">
            <v>2313</v>
          </cell>
          <cell r="I3149" t="str">
            <v>23</v>
          </cell>
          <cell r="J3149" t="str">
            <v xml:space="preserve"> </v>
          </cell>
          <cell r="K3149" t="str">
            <v>BATI</v>
          </cell>
          <cell r="L3149" t="str">
            <v>2018</v>
          </cell>
          <cell r="M3149">
            <v>0</v>
          </cell>
          <cell r="N3149">
            <v>0</v>
          </cell>
          <cell r="O3149">
            <v>0</v>
          </cell>
          <cell r="P3149">
            <v>0</v>
          </cell>
          <cell r="Q3149">
            <v>0</v>
          </cell>
          <cell r="R3149">
            <v>1832.29</v>
          </cell>
          <cell r="S3149">
            <v>0</v>
          </cell>
          <cell r="T3149" t="str">
            <v>2018-BAT ECO-18EC001-71-2313-23- -BATI</v>
          </cell>
        </row>
        <row r="3150">
          <cell r="A3150" t="str">
            <v>21</v>
          </cell>
          <cell r="B3150" t="str">
            <v>D</v>
          </cell>
          <cell r="C3150" t="str">
            <v>R</v>
          </cell>
          <cell r="D3150" t="str">
            <v>I</v>
          </cell>
          <cell r="E3150" t="str">
            <v>BAT ECO</v>
          </cell>
          <cell r="F3150" t="str">
            <v>18EC001</v>
          </cell>
          <cell r="G3150" t="str">
            <v>820</v>
          </cell>
          <cell r="H3150" t="str">
            <v>2313</v>
          </cell>
          <cell r="I3150" t="str">
            <v>23</v>
          </cell>
          <cell r="J3150" t="str">
            <v xml:space="preserve"> </v>
          </cell>
          <cell r="K3150" t="str">
            <v>BATI</v>
          </cell>
          <cell r="L3150" t="str">
            <v>2018</v>
          </cell>
          <cell r="M3150">
            <v>0</v>
          </cell>
          <cell r="N3150">
            <v>0</v>
          </cell>
          <cell r="O3150">
            <v>0</v>
          </cell>
          <cell r="P3150">
            <v>10000</v>
          </cell>
          <cell r="Q3150">
            <v>10000</v>
          </cell>
          <cell r="R3150">
            <v>3066.02</v>
          </cell>
          <cell r="S3150">
            <v>6514.92</v>
          </cell>
          <cell r="T3150" t="str">
            <v>2018-BAT ECO-18EC001-820-2313-23- -BATI</v>
          </cell>
        </row>
        <row r="3151">
          <cell r="A3151" t="str">
            <v>21</v>
          </cell>
          <cell r="B3151" t="str">
            <v>D</v>
          </cell>
          <cell r="C3151" t="str">
            <v>R</v>
          </cell>
          <cell r="D3151" t="str">
            <v>I</v>
          </cell>
          <cell r="E3151" t="str">
            <v>BAT LOC</v>
          </cell>
          <cell r="F3151" t="str">
            <v>17LO002</v>
          </cell>
          <cell r="G3151" t="str">
            <v>40</v>
          </cell>
          <cell r="H3151" t="str">
            <v>2313</v>
          </cell>
          <cell r="I3151" t="str">
            <v>23</v>
          </cell>
          <cell r="J3151" t="str">
            <v xml:space="preserve"> </v>
          </cell>
          <cell r="K3151" t="str">
            <v>BATI</v>
          </cell>
          <cell r="L3151" t="str">
            <v>2017</v>
          </cell>
          <cell r="M3151">
            <v>20000</v>
          </cell>
          <cell r="N3151">
            <v>0</v>
          </cell>
          <cell r="O3151">
            <v>0</v>
          </cell>
          <cell r="P3151">
            <v>20000</v>
          </cell>
          <cell r="Q3151">
            <v>0</v>
          </cell>
          <cell r="R3151">
            <v>21218.07</v>
          </cell>
          <cell r="S3151">
            <v>0</v>
          </cell>
          <cell r="T3151" t="str">
            <v>2018-BAT LOC-17LO002-40-2313-23- -BATI</v>
          </cell>
        </row>
        <row r="3152">
          <cell r="A3152" t="str">
            <v>21</v>
          </cell>
          <cell r="B3152" t="str">
            <v>D</v>
          </cell>
          <cell r="C3152" t="str">
            <v>R</v>
          </cell>
          <cell r="D3152" t="str">
            <v>I</v>
          </cell>
          <cell r="E3152" t="str">
            <v>BAT LOC</v>
          </cell>
          <cell r="F3152" t="str">
            <v>17LO003</v>
          </cell>
          <cell r="G3152" t="str">
            <v>71</v>
          </cell>
          <cell r="H3152" t="str">
            <v>2313</v>
          </cell>
          <cell r="I3152" t="str">
            <v>23</v>
          </cell>
          <cell r="J3152" t="str">
            <v xml:space="preserve"> </v>
          </cell>
          <cell r="K3152" t="str">
            <v>BATI</v>
          </cell>
          <cell r="L3152" t="str">
            <v>2017</v>
          </cell>
          <cell r="M3152">
            <v>35000</v>
          </cell>
          <cell r="N3152">
            <v>0</v>
          </cell>
          <cell r="O3152">
            <v>0</v>
          </cell>
          <cell r="P3152">
            <v>35000</v>
          </cell>
          <cell r="Q3152">
            <v>0</v>
          </cell>
          <cell r="R3152">
            <v>46280.26</v>
          </cell>
          <cell r="S3152">
            <v>0</v>
          </cell>
          <cell r="T3152" t="str">
            <v>2018-BAT LOC-17LO003-71-2313-23- -BATI</v>
          </cell>
        </row>
        <row r="3153">
          <cell r="A3153" t="str">
            <v>21</v>
          </cell>
          <cell r="B3153" t="str">
            <v>D</v>
          </cell>
          <cell r="C3153" t="str">
            <v>R</v>
          </cell>
          <cell r="D3153" t="str">
            <v>I</v>
          </cell>
          <cell r="E3153" t="str">
            <v>BAT LOC</v>
          </cell>
          <cell r="F3153" t="str">
            <v>17LO004</v>
          </cell>
          <cell r="G3153" t="str">
            <v>71</v>
          </cell>
          <cell r="H3153" t="str">
            <v>2313</v>
          </cell>
          <cell r="I3153" t="str">
            <v>23</v>
          </cell>
          <cell r="J3153" t="str">
            <v xml:space="preserve"> </v>
          </cell>
          <cell r="K3153" t="str">
            <v>BATI</v>
          </cell>
          <cell r="L3153" t="str">
            <v>2017</v>
          </cell>
          <cell r="M3153">
            <v>12000</v>
          </cell>
          <cell r="N3153">
            <v>0</v>
          </cell>
          <cell r="O3153">
            <v>0</v>
          </cell>
          <cell r="P3153">
            <v>12000</v>
          </cell>
          <cell r="Q3153">
            <v>0</v>
          </cell>
          <cell r="R3153">
            <v>2116.44</v>
          </cell>
          <cell r="S3153">
            <v>0</v>
          </cell>
          <cell r="T3153" t="str">
            <v>2018-BAT LOC-17LO004-71-2313-23- -BATI</v>
          </cell>
        </row>
        <row r="3154">
          <cell r="A3154" t="str">
            <v>21</v>
          </cell>
          <cell r="B3154" t="str">
            <v>D</v>
          </cell>
          <cell r="C3154" t="str">
            <v>R</v>
          </cell>
          <cell r="D3154" t="str">
            <v>I</v>
          </cell>
          <cell r="E3154" t="str">
            <v>BAT LOC</v>
          </cell>
          <cell r="F3154" t="str">
            <v>17LO005</v>
          </cell>
          <cell r="G3154" t="str">
            <v>71</v>
          </cell>
          <cell r="H3154" t="str">
            <v>2315</v>
          </cell>
          <cell r="I3154" t="str">
            <v>23</v>
          </cell>
          <cell r="J3154" t="str">
            <v xml:space="preserve"> </v>
          </cell>
          <cell r="K3154" t="str">
            <v>BATI</v>
          </cell>
          <cell r="L3154" t="str">
            <v>2017</v>
          </cell>
          <cell r="M3154">
            <v>11000</v>
          </cell>
          <cell r="N3154">
            <v>0</v>
          </cell>
          <cell r="O3154">
            <v>0</v>
          </cell>
          <cell r="P3154">
            <v>11000</v>
          </cell>
          <cell r="Q3154">
            <v>0</v>
          </cell>
          <cell r="R3154">
            <v>4161.0200000000004</v>
          </cell>
          <cell r="S3154">
            <v>0</v>
          </cell>
          <cell r="T3154" t="str">
            <v>2018-BAT LOC-17LO005-71-2315-23- -BATI</v>
          </cell>
        </row>
        <row r="3155">
          <cell r="A3155" t="str">
            <v>21</v>
          </cell>
          <cell r="B3155" t="str">
            <v>D</v>
          </cell>
          <cell r="C3155" t="str">
            <v>R</v>
          </cell>
          <cell r="D3155" t="str">
            <v>I</v>
          </cell>
          <cell r="E3155" t="str">
            <v>BAT S-CULT</v>
          </cell>
          <cell r="F3155" t="str">
            <v>17CL003</v>
          </cell>
          <cell r="G3155" t="str">
            <v>313</v>
          </cell>
          <cell r="H3155" t="str">
            <v>2313</v>
          </cell>
          <cell r="I3155" t="str">
            <v>23</v>
          </cell>
          <cell r="J3155" t="str">
            <v xml:space="preserve"> </v>
          </cell>
          <cell r="K3155" t="str">
            <v>BATI</v>
          </cell>
          <cell r="L3155" t="str">
            <v>2017</v>
          </cell>
          <cell r="M3155">
            <v>250000</v>
          </cell>
          <cell r="N3155">
            <v>0</v>
          </cell>
          <cell r="O3155">
            <v>0</v>
          </cell>
          <cell r="P3155">
            <v>250000</v>
          </cell>
          <cell r="Q3155">
            <v>0</v>
          </cell>
          <cell r="R3155">
            <v>17300.86</v>
          </cell>
          <cell r="S3155">
            <v>0</v>
          </cell>
          <cell r="T3155" t="str">
            <v>2018-BAT S-CULT-17CL003-313-2313-23- -BATI</v>
          </cell>
        </row>
        <row r="3156">
          <cell r="A3156" t="str">
            <v>21</v>
          </cell>
          <cell r="B3156" t="str">
            <v>D</v>
          </cell>
          <cell r="C3156" t="str">
            <v>R</v>
          </cell>
          <cell r="D3156" t="str">
            <v>I</v>
          </cell>
          <cell r="E3156" t="str">
            <v>BAT S-CULT</v>
          </cell>
          <cell r="F3156" t="str">
            <v>17CL003</v>
          </cell>
          <cell r="G3156" t="str">
            <v>313</v>
          </cell>
          <cell r="H3156" t="str">
            <v>2313</v>
          </cell>
          <cell r="I3156" t="str">
            <v>23</v>
          </cell>
          <cell r="J3156" t="str">
            <v xml:space="preserve"> </v>
          </cell>
          <cell r="K3156" t="str">
            <v>BATI</v>
          </cell>
          <cell r="L3156" t="str">
            <v>2018</v>
          </cell>
          <cell r="M3156">
            <v>0</v>
          </cell>
          <cell r="N3156">
            <v>0</v>
          </cell>
          <cell r="O3156">
            <v>175323.73</v>
          </cell>
          <cell r="P3156">
            <v>175323.73</v>
          </cell>
          <cell r="Q3156">
            <v>0</v>
          </cell>
          <cell r="R3156">
            <v>12237.93</v>
          </cell>
          <cell r="S3156">
            <v>167483.68</v>
          </cell>
          <cell r="T3156" t="str">
            <v>2018-BAT S-CULT-17CL003-313-2313-23- -BATI</v>
          </cell>
        </row>
        <row r="3157">
          <cell r="A3157" t="str">
            <v>21</v>
          </cell>
          <cell r="B3157" t="str">
            <v>D</v>
          </cell>
          <cell r="C3157" t="str">
            <v>R</v>
          </cell>
          <cell r="D3157" t="str">
            <v>I</v>
          </cell>
          <cell r="E3157" t="str">
            <v>BAT S-CULT</v>
          </cell>
          <cell r="F3157" t="str">
            <v>17CL004</v>
          </cell>
          <cell r="G3157" t="str">
            <v>313</v>
          </cell>
          <cell r="H3157" t="str">
            <v>2313</v>
          </cell>
          <cell r="I3157" t="str">
            <v>23</v>
          </cell>
          <cell r="J3157" t="str">
            <v xml:space="preserve"> </v>
          </cell>
          <cell r="K3157" t="str">
            <v>BATI</v>
          </cell>
          <cell r="L3157" t="str">
            <v>2017</v>
          </cell>
          <cell r="M3157">
            <v>90000</v>
          </cell>
          <cell r="N3157">
            <v>0</v>
          </cell>
          <cell r="O3157">
            <v>0</v>
          </cell>
          <cell r="P3157">
            <v>90000</v>
          </cell>
          <cell r="Q3157">
            <v>0</v>
          </cell>
          <cell r="R3157">
            <v>26928.880000000001</v>
          </cell>
          <cell r="S3157">
            <v>0</v>
          </cell>
          <cell r="T3157" t="str">
            <v>2018-BAT S-CULT-17CL004-313-2313-23- -BATI</v>
          </cell>
        </row>
        <row r="3158">
          <cell r="A3158" t="str">
            <v>21</v>
          </cell>
          <cell r="B3158" t="str">
            <v>D</v>
          </cell>
          <cell r="C3158" t="str">
            <v>R</v>
          </cell>
          <cell r="D3158" t="str">
            <v>I</v>
          </cell>
          <cell r="E3158" t="str">
            <v>BAT S-CULT</v>
          </cell>
          <cell r="F3158" t="str">
            <v>17CL004</v>
          </cell>
          <cell r="G3158" t="str">
            <v>313</v>
          </cell>
          <cell r="H3158" t="str">
            <v>2313</v>
          </cell>
          <cell r="I3158" t="str">
            <v>23</v>
          </cell>
          <cell r="J3158" t="str">
            <v xml:space="preserve"> </v>
          </cell>
          <cell r="K3158" t="str">
            <v>BATI</v>
          </cell>
          <cell r="L3158" t="str">
            <v>2018</v>
          </cell>
          <cell r="M3158">
            <v>0</v>
          </cell>
          <cell r="N3158">
            <v>0</v>
          </cell>
          <cell r="O3158">
            <v>34005.440000000002</v>
          </cell>
          <cell r="P3158">
            <v>34005.440000000002</v>
          </cell>
          <cell r="Q3158">
            <v>0</v>
          </cell>
          <cell r="R3158">
            <v>12661.66</v>
          </cell>
          <cell r="S3158">
            <v>21343.78</v>
          </cell>
          <cell r="T3158" t="str">
            <v>2018-BAT S-CULT-17CL004-313-2313-23- -BATI</v>
          </cell>
        </row>
        <row r="3159">
          <cell r="A3159" t="str">
            <v>21</v>
          </cell>
          <cell r="B3159" t="str">
            <v>D</v>
          </cell>
          <cell r="C3159" t="str">
            <v>R</v>
          </cell>
          <cell r="D3159" t="str">
            <v>I</v>
          </cell>
          <cell r="E3159" t="str">
            <v>BAT S-CULT</v>
          </cell>
          <cell r="F3159" t="str">
            <v>17CL006</v>
          </cell>
          <cell r="G3159" t="str">
            <v>824</v>
          </cell>
          <cell r="H3159" t="str">
            <v>2318</v>
          </cell>
          <cell r="I3159" t="str">
            <v>23</v>
          </cell>
          <cell r="J3159" t="str">
            <v xml:space="preserve"> </v>
          </cell>
          <cell r="K3159" t="str">
            <v>EXTE</v>
          </cell>
          <cell r="L3159" t="str">
            <v>2017</v>
          </cell>
          <cell r="M3159">
            <v>20000</v>
          </cell>
          <cell r="N3159">
            <v>0</v>
          </cell>
          <cell r="O3159">
            <v>0</v>
          </cell>
          <cell r="P3159">
            <v>20000</v>
          </cell>
          <cell r="Q3159">
            <v>0</v>
          </cell>
          <cell r="R3159">
            <v>1030</v>
          </cell>
          <cell r="S3159">
            <v>0</v>
          </cell>
          <cell r="T3159" t="str">
            <v>2018-BAT S-CULT-17CL006-824-2318-23- -EXTE</v>
          </cell>
        </row>
        <row r="3160">
          <cell r="A3160" t="str">
            <v>21</v>
          </cell>
          <cell r="B3160" t="str">
            <v>D</v>
          </cell>
          <cell r="C3160" t="str">
            <v>R</v>
          </cell>
          <cell r="D3160" t="str">
            <v>I</v>
          </cell>
          <cell r="E3160" t="str">
            <v>BAT S-CULT</v>
          </cell>
          <cell r="F3160" t="str">
            <v>17CL014</v>
          </cell>
          <cell r="G3160" t="str">
            <v>422</v>
          </cell>
          <cell r="H3160" t="str">
            <v>2313</v>
          </cell>
          <cell r="I3160" t="str">
            <v>23</v>
          </cell>
          <cell r="J3160" t="str">
            <v xml:space="preserve"> </v>
          </cell>
          <cell r="K3160" t="str">
            <v>BATI</v>
          </cell>
          <cell r="L3160" t="str">
            <v>2017</v>
          </cell>
          <cell r="M3160">
            <v>20000</v>
          </cell>
          <cell r="N3160">
            <v>0</v>
          </cell>
          <cell r="O3160">
            <v>0</v>
          </cell>
          <cell r="P3160">
            <v>20000</v>
          </cell>
          <cell r="Q3160">
            <v>0</v>
          </cell>
          <cell r="R3160">
            <v>84</v>
          </cell>
          <cell r="S3160">
            <v>0</v>
          </cell>
          <cell r="T3160" t="str">
            <v>2018-BAT S-CULT-17CL014-422-2313-23- -BATI</v>
          </cell>
        </row>
        <row r="3161">
          <cell r="A3161" t="str">
            <v>21</v>
          </cell>
          <cell r="B3161" t="str">
            <v>D</v>
          </cell>
          <cell r="C3161" t="str">
            <v>R</v>
          </cell>
          <cell r="D3161" t="str">
            <v>I</v>
          </cell>
          <cell r="E3161" t="str">
            <v>BAT S-CULT</v>
          </cell>
          <cell r="F3161" t="str">
            <v>17CL014</v>
          </cell>
          <cell r="G3161" t="str">
            <v>422</v>
          </cell>
          <cell r="H3161" t="str">
            <v>2313</v>
          </cell>
          <cell r="I3161" t="str">
            <v>23</v>
          </cell>
          <cell r="J3161" t="str">
            <v xml:space="preserve"> </v>
          </cell>
          <cell r="K3161" t="str">
            <v>BATI</v>
          </cell>
          <cell r="L3161" t="str">
            <v>2018</v>
          </cell>
          <cell r="M3161">
            <v>0</v>
          </cell>
          <cell r="N3161">
            <v>0</v>
          </cell>
          <cell r="O3161">
            <v>12063.24</v>
          </cell>
          <cell r="P3161">
            <v>12063.24</v>
          </cell>
          <cell r="Q3161">
            <v>0</v>
          </cell>
          <cell r="R3161">
            <v>3675.65</v>
          </cell>
          <cell r="S3161">
            <v>5700</v>
          </cell>
          <cell r="T3161" t="str">
            <v>2018-BAT S-CULT-17CL014-422-2313-23- -BATI</v>
          </cell>
        </row>
        <row r="3162">
          <cell r="A3162" t="str">
            <v>21</v>
          </cell>
          <cell r="B3162" t="str">
            <v>D</v>
          </cell>
          <cell r="C3162" t="str">
            <v>R</v>
          </cell>
          <cell r="D3162" t="str">
            <v>I</v>
          </cell>
          <cell r="E3162" t="str">
            <v>BAT S-CULT</v>
          </cell>
          <cell r="F3162" t="str">
            <v>17CL015</v>
          </cell>
          <cell r="G3162" t="str">
            <v>422</v>
          </cell>
          <cell r="H3162" t="str">
            <v>2313</v>
          </cell>
          <cell r="I3162" t="str">
            <v>23</v>
          </cell>
          <cell r="J3162" t="str">
            <v xml:space="preserve"> </v>
          </cell>
          <cell r="K3162" t="str">
            <v>BATI</v>
          </cell>
          <cell r="L3162" t="str">
            <v>2017</v>
          </cell>
          <cell r="M3162">
            <v>1440</v>
          </cell>
          <cell r="N3162">
            <v>0</v>
          </cell>
          <cell r="O3162">
            <v>0</v>
          </cell>
          <cell r="P3162">
            <v>1440</v>
          </cell>
          <cell r="Q3162">
            <v>0</v>
          </cell>
          <cell r="R3162">
            <v>1359.46</v>
          </cell>
          <cell r="S3162">
            <v>0</v>
          </cell>
          <cell r="T3162" t="str">
            <v>2018-BAT S-CULT-17CL015-422-2313-23- -BATI</v>
          </cell>
        </row>
        <row r="3163">
          <cell r="A3163" t="str">
            <v>21</v>
          </cell>
          <cell r="B3163" t="str">
            <v>D</v>
          </cell>
          <cell r="C3163" t="str">
            <v>R</v>
          </cell>
          <cell r="D3163" t="str">
            <v>I</v>
          </cell>
          <cell r="E3163" t="str">
            <v>BAT S-CULT</v>
          </cell>
          <cell r="F3163" t="str">
            <v>17CL016</v>
          </cell>
          <cell r="G3163" t="str">
            <v>422</v>
          </cell>
          <cell r="H3163" t="str">
            <v>2313</v>
          </cell>
          <cell r="I3163" t="str">
            <v>23</v>
          </cell>
          <cell r="J3163" t="str">
            <v xml:space="preserve"> </v>
          </cell>
          <cell r="K3163" t="str">
            <v>BATI</v>
          </cell>
          <cell r="L3163" t="str">
            <v>2017</v>
          </cell>
          <cell r="M3163">
            <v>15500</v>
          </cell>
          <cell r="N3163">
            <v>0</v>
          </cell>
          <cell r="O3163">
            <v>0</v>
          </cell>
          <cell r="P3163">
            <v>15500</v>
          </cell>
          <cell r="Q3163">
            <v>0</v>
          </cell>
          <cell r="R3163">
            <v>0</v>
          </cell>
          <cell r="S3163">
            <v>0</v>
          </cell>
          <cell r="T3163" t="str">
            <v>2018-BAT S-CULT-17CL016-422-2313-23- -BATI</v>
          </cell>
        </row>
        <row r="3164">
          <cell r="A3164" t="str">
            <v>21</v>
          </cell>
          <cell r="B3164" t="str">
            <v>D</v>
          </cell>
          <cell r="C3164" t="str">
            <v>R</v>
          </cell>
          <cell r="D3164" t="str">
            <v>I</v>
          </cell>
          <cell r="E3164" t="str">
            <v>BAT S-CULT</v>
          </cell>
          <cell r="F3164" t="str">
            <v>17CL016</v>
          </cell>
          <cell r="G3164" t="str">
            <v>422</v>
          </cell>
          <cell r="H3164" t="str">
            <v>2313</v>
          </cell>
          <cell r="I3164" t="str">
            <v>23</v>
          </cell>
          <cell r="J3164" t="str">
            <v xml:space="preserve"> </v>
          </cell>
          <cell r="K3164" t="str">
            <v>BATI</v>
          </cell>
          <cell r="L3164" t="str">
            <v>2018</v>
          </cell>
          <cell r="M3164">
            <v>0</v>
          </cell>
          <cell r="N3164">
            <v>0</v>
          </cell>
          <cell r="O3164">
            <v>7372.75</v>
          </cell>
          <cell r="P3164">
            <v>7372.75</v>
          </cell>
          <cell r="Q3164">
            <v>0</v>
          </cell>
          <cell r="R3164">
            <v>7316.37</v>
          </cell>
          <cell r="S3164">
            <v>0</v>
          </cell>
          <cell r="T3164" t="str">
            <v>2018-BAT S-CULT-17CL016-422-2313-23- -BATI</v>
          </cell>
        </row>
        <row r="3165">
          <cell r="A3165" t="str">
            <v>21</v>
          </cell>
          <cell r="B3165" t="str">
            <v>D</v>
          </cell>
          <cell r="C3165" t="str">
            <v>R</v>
          </cell>
          <cell r="D3165" t="str">
            <v>I</v>
          </cell>
          <cell r="E3165" t="str">
            <v>BAT S-CULT</v>
          </cell>
          <cell r="F3165" t="str">
            <v>17CL017</v>
          </cell>
          <cell r="G3165" t="str">
            <v>422</v>
          </cell>
          <cell r="H3165" t="str">
            <v>2313</v>
          </cell>
          <cell r="I3165" t="str">
            <v>23</v>
          </cell>
          <cell r="J3165" t="str">
            <v xml:space="preserve"> </v>
          </cell>
          <cell r="K3165" t="str">
            <v>BATI</v>
          </cell>
          <cell r="L3165" t="str">
            <v>2017</v>
          </cell>
          <cell r="M3165">
            <v>8000</v>
          </cell>
          <cell r="N3165">
            <v>0</v>
          </cell>
          <cell r="O3165">
            <v>0</v>
          </cell>
          <cell r="P3165">
            <v>8000</v>
          </cell>
          <cell r="Q3165">
            <v>0</v>
          </cell>
          <cell r="R3165">
            <v>0</v>
          </cell>
          <cell r="S3165">
            <v>0</v>
          </cell>
          <cell r="T3165" t="str">
            <v>2018-BAT S-CULT-17CL017-422-2313-23- -BATI</v>
          </cell>
        </row>
        <row r="3166">
          <cell r="A3166" t="str">
            <v>21</v>
          </cell>
          <cell r="B3166" t="str">
            <v>D</v>
          </cell>
          <cell r="C3166" t="str">
            <v>R</v>
          </cell>
          <cell r="D3166" t="str">
            <v>I</v>
          </cell>
          <cell r="E3166" t="str">
            <v>BAT S-CULT</v>
          </cell>
          <cell r="F3166" t="str">
            <v>17CL018</v>
          </cell>
          <cell r="G3166" t="str">
            <v>422</v>
          </cell>
          <cell r="H3166" t="str">
            <v>2313</v>
          </cell>
          <cell r="I3166" t="str">
            <v>23</v>
          </cell>
          <cell r="J3166" t="str">
            <v xml:space="preserve"> </v>
          </cell>
          <cell r="K3166" t="str">
            <v>BATI</v>
          </cell>
          <cell r="L3166" t="str">
            <v>2017</v>
          </cell>
          <cell r="M3166">
            <v>60000</v>
          </cell>
          <cell r="N3166">
            <v>0</v>
          </cell>
          <cell r="O3166">
            <v>0</v>
          </cell>
          <cell r="P3166">
            <v>60000</v>
          </cell>
          <cell r="Q3166">
            <v>0</v>
          </cell>
          <cell r="R3166">
            <v>11226.41</v>
          </cell>
          <cell r="S3166">
            <v>0</v>
          </cell>
          <cell r="T3166" t="str">
            <v>2018-BAT S-CULT-17CL018-422-2313-23- -BATI</v>
          </cell>
        </row>
        <row r="3167">
          <cell r="A3167" t="str">
            <v>21</v>
          </cell>
          <cell r="B3167" t="str">
            <v>D</v>
          </cell>
          <cell r="C3167" t="str">
            <v>R</v>
          </cell>
          <cell r="D3167" t="str">
            <v>I</v>
          </cell>
          <cell r="E3167" t="str">
            <v>BAT S-CULT</v>
          </cell>
          <cell r="F3167" t="str">
            <v>17CL018</v>
          </cell>
          <cell r="G3167" t="str">
            <v>422</v>
          </cell>
          <cell r="H3167" t="str">
            <v>2313</v>
          </cell>
          <cell r="I3167" t="str">
            <v>23</v>
          </cell>
          <cell r="J3167" t="str">
            <v xml:space="preserve"> </v>
          </cell>
          <cell r="K3167" t="str">
            <v>BATI</v>
          </cell>
          <cell r="L3167" t="str">
            <v>2018</v>
          </cell>
          <cell r="M3167">
            <v>0</v>
          </cell>
          <cell r="N3167">
            <v>0</v>
          </cell>
          <cell r="O3167">
            <v>60073.96</v>
          </cell>
          <cell r="P3167">
            <v>60073.96</v>
          </cell>
          <cell r="Q3167">
            <v>0</v>
          </cell>
          <cell r="R3167">
            <v>30303.95</v>
          </cell>
          <cell r="S3167">
            <v>31919.83</v>
          </cell>
          <cell r="T3167" t="str">
            <v>2018-BAT S-CULT-17CL018-422-2313-23- -BATI</v>
          </cell>
        </row>
        <row r="3168">
          <cell r="A3168" t="str">
            <v>21</v>
          </cell>
          <cell r="B3168" t="str">
            <v>D</v>
          </cell>
          <cell r="C3168" t="str">
            <v>R</v>
          </cell>
          <cell r="D3168" t="str">
            <v>I</v>
          </cell>
          <cell r="E3168" t="str">
            <v>BAT S-CULT</v>
          </cell>
          <cell r="F3168" t="str">
            <v>17CL023</v>
          </cell>
          <cell r="G3168" t="str">
            <v>322</v>
          </cell>
          <cell r="H3168" t="str">
            <v>2313</v>
          </cell>
          <cell r="I3168" t="str">
            <v>23</v>
          </cell>
          <cell r="J3168" t="str">
            <v xml:space="preserve"> </v>
          </cell>
          <cell r="K3168" t="str">
            <v>BATI</v>
          </cell>
          <cell r="L3168" t="str">
            <v>2017</v>
          </cell>
          <cell r="M3168">
            <v>0</v>
          </cell>
          <cell r="N3168">
            <v>0</v>
          </cell>
          <cell r="O3168">
            <v>0</v>
          </cell>
          <cell r="P3168">
            <v>0</v>
          </cell>
          <cell r="Q3168">
            <v>0</v>
          </cell>
          <cell r="R3168">
            <v>1225.3599999999999</v>
          </cell>
          <cell r="S3168">
            <v>0</v>
          </cell>
          <cell r="T3168" t="str">
            <v>2018-BAT S-CULT-17CL023-322-2313-23- -BATI</v>
          </cell>
        </row>
        <row r="3169">
          <cell r="A3169" t="str">
            <v>21</v>
          </cell>
          <cell r="B3169" t="str">
            <v>D</v>
          </cell>
          <cell r="C3169" t="str">
            <v>R</v>
          </cell>
          <cell r="D3169" t="str">
            <v>I</v>
          </cell>
          <cell r="E3169" t="str">
            <v>BAT S-CULT</v>
          </cell>
          <cell r="F3169" t="str">
            <v>17CL023</v>
          </cell>
          <cell r="G3169" t="str">
            <v>322</v>
          </cell>
          <cell r="H3169" t="str">
            <v>2313</v>
          </cell>
          <cell r="I3169" t="str">
            <v>23</v>
          </cell>
          <cell r="J3169" t="str">
            <v xml:space="preserve"> </v>
          </cell>
          <cell r="K3169" t="str">
            <v>BATI</v>
          </cell>
          <cell r="L3169" t="str">
            <v>2018</v>
          </cell>
          <cell r="M3169">
            <v>50000</v>
          </cell>
          <cell r="N3169">
            <v>-30000</v>
          </cell>
          <cell r="O3169">
            <v>3382.4</v>
          </cell>
          <cell r="P3169">
            <v>23382.400000000001</v>
          </cell>
          <cell r="Q3169">
            <v>0</v>
          </cell>
          <cell r="R3169">
            <v>3382.42</v>
          </cell>
          <cell r="S3169">
            <v>0</v>
          </cell>
          <cell r="T3169" t="str">
            <v>2018-BAT S-CULT-17CL023-322-2313-23- -BATI</v>
          </cell>
        </row>
        <row r="3170">
          <cell r="A3170" t="str">
            <v>21</v>
          </cell>
          <cell r="B3170" t="str">
            <v>D</v>
          </cell>
          <cell r="C3170" t="str">
            <v>R</v>
          </cell>
          <cell r="D3170" t="str">
            <v>I</v>
          </cell>
          <cell r="E3170" t="str">
            <v>BAT SCO</v>
          </cell>
          <cell r="F3170" t="str">
            <v>17SC013</v>
          </cell>
          <cell r="G3170" t="str">
            <v>213</v>
          </cell>
          <cell r="H3170" t="str">
            <v>2313</v>
          </cell>
          <cell r="I3170" t="str">
            <v>23</v>
          </cell>
          <cell r="J3170" t="str">
            <v xml:space="preserve"> </v>
          </cell>
          <cell r="K3170" t="str">
            <v>BATI</v>
          </cell>
          <cell r="L3170" t="str">
            <v>2017</v>
          </cell>
          <cell r="M3170">
            <v>40000</v>
          </cell>
          <cell r="N3170">
            <v>0</v>
          </cell>
          <cell r="O3170">
            <v>0</v>
          </cell>
          <cell r="P3170">
            <v>40000</v>
          </cell>
          <cell r="Q3170">
            <v>0</v>
          </cell>
          <cell r="R3170">
            <v>9318.11</v>
          </cell>
          <cell r="S3170">
            <v>0</v>
          </cell>
          <cell r="T3170" t="str">
            <v>2018-BAT SCO-17SC013-213-2313-23- -BATI</v>
          </cell>
        </row>
        <row r="3171">
          <cell r="A3171" t="str">
            <v>21</v>
          </cell>
          <cell r="B3171" t="str">
            <v>D</v>
          </cell>
          <cell r="C3171" t="str">
            <v>R</v>
          </cell>
          <cell r="D3171" t="str">
            <v>I</v>
          </cell>
          <cell r="E3171" t="str">
            <v>BAT SCO</v>
          </cell>
          <cell r="F3171" t="str">
            <v>17SC013</v>
          </cell>
          <cell r="G3171" t="str">
            <v>213</v>
          </cell>
          <cell r="H3171" t="str">
            <v>2313</v>
          </cell>
          <cell r="I3171" t="str">
            <v>23</v>
          </cell>
          <cell r="J3171" t="str">
            <v xml:space="preserve"> </v>
          </cell>
          <cell r="K3171" t="str">
            <v>BATI</v>
          </cell>
          <cell r="L3171" t="str">
            <v>2018</v>
          </cell>
          <cell r="M3171">
            <v>0</v>
          </cell>
          <cell r="N3171">
            <v>0</v>
          </cell>
          <cell r="O3171">
            <v>28257</v>
          </cell>
          <cell r="P3171">
            <v>28257</v>
          </cell>
          <cell r="Q3171">
            <v>0</v>
          </cell>
          <cell r="R3171">
            <v>0</v>
          </cell>
          <cell r="S3171">
            <v>28257</v>
          </cell>
          <cell r="T3171" t="str">
            <v>2018-BAT SCO-17SC013-213-2313-23- -BATI</v>
          </cell>
        </row>
        <row r="3172">
          <cell r="A3172" t="str">
            <v>21</v>
          </cell>
          <cell r="B3172" t="str">
            <v>D</v>
          </cell>
          <cell r="C3172" t="str">
            <v>R</v>
          </cell>
          <cell r="D3172" t="str">
            <v>I</v>
          </cell>
          <cell r="E3172" t="str">
            <v>BAT SCO</v>
          </cell>
          <cell r="F3172" t="str">
            <v>17SC014</v>
          </cell>
          <cell r="G3172" t="str">
            <v>212</v>
          </cell>
          <cell r="H3172" t="str">
            <v>2313</v>
          </cell>
          <cell r="I3172" t="str">
            <v>23</v>
          </cell>
          <cell r="J3172" t="str">
            <v xml:space="preserve"> </v>
          </cell>
          <cell r="K3172" t="str">
            <v>BATI</v>
          </cell>
          <cell r="L3172" t="str">
            <v>2017</v>
          </cell>
          <cell r="M3172">
            <v>35000</v>
          </cell>
          <cell r="N3172">
            <v>0</v>
          </cell>
          <cell r="O3172">
            <v>0</v>
          </cell>
          <cell r="P3172">
            <v>35000</v>
          </cell>
          <cell r="Q3172">
            <v>0</v>
          </cell>
          <cell r="R3172">
            <v>14711.99</v>
          </cell>
          <cell r="S3172">
            <v>0</v>
          </cell>
          <cell r="T3172" t="str">
            <v>2018-BAT SCO-17SC014-212-2313-23- -BATI</v>
          </cell>
        </row>
        <row r="3173">
          <cell r="A3173" t="str">
            <v>21</v>
          </cell>
          <cell r="B3173" t="str">
            <v>D</v>
          </cell>
          <cell r="C3173" t="str">
            <v>R</v>
          </cell>
          <cell r="D3173" t="str">
            <v>I</v>
          </cell>
          <cell r="E3173" t="str">
            <v>BAT SCO</v>
          </cell>
          <cell r="F3173" t="str">
            <v>17SC014</v>
          </cell>
          <cell r="G3173" t="str">
            <v>212</v>
          </cell>
          <cell r="H3173" t="str">
            <v>2313</v>
          </cell>
          <cell r="I3173" t="str">
            <v>23</v>
          </cell>
          <cell r="J3173" t="str">
            <v xml:space="preserve"> </v>
          </cell>
          <cell r="K3173" t="str">
            <v>BATI</v>
          </cell>
          <cell r="L3173" t="str">
            <v>2018</v>
          </cell>
          <cell r="M3173">
            <v>0</v>
          </cell>
          <cell r="N3173">
            <v>0</v>
          </cell>
          <cell r="O3173">
            <v>4371.59</v>
          </cell>
          <cell r="P3173">
            <v>4371.59</v>
          </cell>
          <cell r="Q3173">
            <v>0</v>
          </cell>
          <cell r="R3173">
            <v>0</v>
          </cell>
          <cell r="S3173">
            <v>4371.59</v>
          </cell>
          <cell r="T3173" t="str">
            <v>2018-BAT SCO-17SC014-212-2313-23- -BATI</v>
          </cell>
        </row>
        <row r="3174">
          <cell r="A3174" t="str">
            <v>21</v>
          </cell>
          <cell r="B3174" t="str">
            <v>D</v>
          </cell>
          <cell r="C3174" t="str">
            <v>R</v>
          </cell>
          <cell r="D3174" t="str">
            <v>I</v>
          </cell>
          <cell r="E3174" t="str">
            <v>BAT SCO</v>
          </cell>
          <cell r="F3174" t="str">
            <v>17SC015</v>
          </cell>
          <cell r="G3174" t="str">
            <v>212</v>
          </cell>
          <cell r="H3174" t="str">
            <v>2313</v>
          </cell>
          <cell r="I3174" t="str">
            <v>23</v>
          </cell>
          <cell r="J3174" t="str">
            <v xml:space="preserve"> </v>
          </cell>
          <cell r="K3174" t="str">
            <v>BATI</v>
          </cell>
          <cell r="L3174" t="str">
            <v>2017</v>
          </cell>
          <cell r="M3174">
            <v>25000</v>
          </cell>
          <cell r="N3174">
            <v>0</v>
          </cell>
          <cell r="O3174">
            <v>0</v>
          </cell>
          <cell r="P3174">
            <v>25000</v>
          </cell>
          <cell r="Q3174">
            <v>0</v>
          </cell>
          <cell r="R3174">
            <v>9567.14</v>
          </cell>
          <cell r="S3174">
            <v>0</v>
          </cell>
          <cell r="T3174" t="str">
            <v>2018-BAT SCO-17SC015-212-2313-23- -BATI</v>
          </cell>
        </row>
        <row r="3175">
          <cell r="A3175" t="str">
            <v>21</v>
          </cell>
          <cell r="B3175" t="str">
            <v>D</v>
          </cell>
          <cell r="C3175" t="str">
            <v>R</v>
          </cell>
          <cell r="D3175" t="str">
            <v>I</v>
          </cell>
          <cell r="E3175" t="str">
            <v>BAT SCO</v>
          </cell>
          <cell r="F3175" t="str">
            <v>17SC015</v>
          </cell>
          <cell r="G3175" t="str">
            <v>212</v>
          </cell>
          <cell r="H3175" t="str">
            <v>2313</v>
          </cell>
          <cell r="I3175" t="str">
            <v>23</v>
          </cell>
          <cell r="J3175" t="str">
            <v xml:space="preserve"> </v>
          </cell>
          <cell r="K3175" t="str">
            <v>BATI</v>
          </cell>
          <cell r="L3175" t="str">
            <v>2018</v>
          </cell>
          <cell r="M3175">
            <v>0</v>
          </cell>
          <cell r="N3175">
            <v>0</v>
          </cell>
          <cell r="O3175">
            <v>1878</v>
          </cell>
          <cell r="P3175">
            <v>1878</v>
          </cell>
          <cell r="Q3175">
            <v>0</v>
          </cell>
          <cell r="R3175">
            <v>1878</v>
          </cell>
          <cell r="S3175">
            <v>0</v>
          </cell>
          <cell r="T3175" t="str">
            <v>2018-BAT SCO-17SC015-212-2313-23- -BATI</v>
          </cell>
        </row>
        <row r="3176">
          <cell r="A3176" t="str">
            <v>21</v>
          </cell>
          <cell r="B3176" t="str">
            <v>D</v>
          </cell>
          <cell r="C3176" t="str">
            <v>R</v>
          </cell>
          <cell r="D3176" t="str">
            <v>I</v>
          </cell>
          <cell r="E3176" t="str">
            <v>BAT SCO</v>
          </cell>
          <cell r="F3176" t="str">
            <v>17SC016</v>
          </cell>
          <cell r="G3176" t="str">
            <v>422</v>
          </cell>
          <cell r="H3176" t="str">
            <v>2313</v>
          </cell>
          <cell r="I3176" t="str">
            <v>23</v>
          </cell>
          <cell r="J3176" t="str">
            <v xml:space="preserve"> </v>
          </cell>
          <cell r="K3176" t="str">
            <v>BATI</v>
          </cell>
          <cell r="L3176" t="str">
            <v>2017</v>
          </cell>
          <cell r="M3176">
            <v>10000</v>
          </cell>
          <cell r="N3176">
            <v>0</v>
          </cell>
          <cell r="O3176">
            <v>0</v>
          </cell>
          <cell r="P3176">
            <v>10000</v>
          </cell>
          <cell r="Q3176">
            <v>0</v>
          </cell>
          <cell r="R3176">
            <v>0</v>
          </cell>
          <cell r="S3176">
            <v>0</v>
          </cell>
          <cell r="T3176" t="str">
            <v>2018-BAT SCO-17SC016-422-2313-23- -BATI</v>
          </cell>
        </row>
        <row r="3177">
          <cell r="A3177" t="str">
            <v>21</v>
          </cell>
          <cell r="B3177" t="str">
            <v>D</v>
          </cell>
          <cell r="C3177" t="str">
            <v>R</v>
          </cell>
          <cell r="D3177" t="str">
            <v>I</v>
          </cell>
          <cell r="E3177" t="str">
            <v>BAT SCO</v>
          </cell>
          <cell r="F3177" t="str">
            <v>17SC017</v>
          </cell>
          <cell r="G3177" t="str">
            <v>422</v>
          </cell>
          <cell r="H3177" t="str">
            <v>2313</v>
          </cell>
          <cell r="I3177" t="str">
            <v>23</v>
          </cell>
          <cell r="J3177" t="str">
            <v xml:space="preserve"> </v>
          </cell>
          <cell r="K3177" t="str">
            <v>BATI</v>
          </cell>
          <cell r="L3177" t="str">
            <v>2017</v>
          </cell>
          <cell r="M3177">
            <v>80000</v>
          </cell>
          <cell r="N3177">
            <v>0</v>
          </cell>
          <cell r="O3177">
            <v>0</v>
          </cell>
          <cell r="P3177">
            <v>80000</v>
          </cell>
          <cell r="Q3177">
            <v>0</v>
          </cell>
          <cell r="R3177">
            <v>29786.400000000001</v>
          </cell>
          <cell r="S3177">
            <v>0</v>
          </cell>
          <cell r="T3177" t="str">
            <v>2018-BAT SCO-17SC017-422-2313-23- -BATI</v>
          </cell>
        </row>
        <row r="3178">
          <cell r="A3178" t="str">
            <v>21</v>
          </cell>
          <cell r="B3178" t="str">
            <v>D</v>
          </cell>
          <cell r="C3178" t="str">
            <v>R</v>
          </cell>
          <cell r="D3178" t="str">
            <v>I</v>
          </cell>
          <cell r="E3178" t="str">
            <v>BAT SCO</v>
          </cell>
          <cell r="F3178" t="str">
            <v>17SC017</v>
          </cell>
          <cell r="G3178" t="str">
            <v>422</v>
          </cell>
          <cell r="H3178" t="str">
            <v>2313</v>
          </cell>
          <cell r="I3178" t="str">
            <v>23</v>
          </cell>
          <cell r="J3178" t="str">
            <v xml:space="preserve"> </v>
          </cell>
          <cell r="K3178" t="str">
            <v>BATI</v>
          </cell>
          <cell r="L3178" t="str">
            <v>2018</v>
          </cell>
          <cell r="M3178">
            <v>0</v>
          </cell>
          <cell r="N3178">
            <v>0</v>
          </cell>
          <cell r="O3178">
            <v>41553.33</v>
          </cell>
          <cell r="P3178">
            <v>41553.33</v>
          </cell>
          <cell r="Q3178">
            <v>0</v>
          </cell>
          <cell r="R3178">
            <v>28690.87</v>
          </cell>
          <cell r="S3178">
            <v>32649.33</v>
          </cell>
          <cell r="T3178" t="str">
            <v>2018-BAT SCO-17SC017-422-2313-23- -BATI</v>
          </cell>
        </row>
        <row r="3179">
          <cell r="A3179" t="str">
            <v>21</v>
          </cell>
          <cell r="B3179" t="str">
            <v>D</v>
          </cell>
          <cell r="C3179" t="str">
            <v>R</v>
          </cell>
          <cell r="D3179" t="str">
            <v>I</v>
          </cell>
          <cell r="E3179" t="str">
            <v>BAT SCO</v>
          </cell>
          <cell r="F3179" t="str">
            <v>17SC018</v>
          </cell>
          <cell r="G3179" t="str">
            <v>212</v>
          </cell>
          <cell r="H3179" t="str">
            <v>2313</v>
          </cell>
          <cell r="I3179" t="str">
            <v>23</v>
          </cell>
          <cell r="J3179" t="str">
            <v xml:space="preserve"> </v>
          </cell>
          <cell r="K3179" t="str">
            <v>BATI</v>
          </cell>
          <cell r="L3179" t="str">
            <v>2017</v>
          </cell>
          <cell r="M3179">
            <v>23000</v>
          </cell>
          <cell r="N3179">
            <v>0</v>
          </cell>
          <cell r="O3179">
            <v>0</v>
          </cell>
          <cell r="P3179">
            <v>23000</v>
          </cell>
          <cell r="Q3179">
            <v>0</v>
          </cell>
          <cell r="R3179">
            <v>54506.239999999998</v>
          </cell>
          <cell r="S3179">
            <v>0</v>
          </cell>
          <cell r="T3179" t="str">
            <v>2018-BAT SCO-17SC018-212-2313-23- -BATI</v>
          </cell>
        </row>
        <row r="3180">
          <cell r="A3180" t="str">
            <v>21</v>
          </cell>
          <cell r="B3180" t="str">
            <v>D</v>
          </cell>
          <cell r="C3180" t="str">
            <v>R</v>
          </cell>
          <cell r="D3180" t="str">
            <v>I</v>
          </cell>
          <cell r="E3180" t="str">
            <v>BAT SCO</v>
          </cell>
          <cell r="F3180" t="str">
            <v>17SC018</v>
          </cell>
          <cell r="G3180" t="str">
            <v>212</v>
          </cell>
          <cell r="H3180" t="str">
            <v>2313</v>
          </cell>
          <cell r="I3180" t="str">
            <v>23</v>
          </cell>
          <cell r="J3180" t="str">
            <v xml:space="preserve"> </v>
          </cell>
          <cell r="K3180" t="str">
            <v>BATI</v>
          </cell>
          <cell r="L3180" t="str">
            <v>2018</v>
          </cell>
          <cell r="M3180">
            <v>0</v>
          </cell>
          <cell r="N3180">
            <v>0</v>
          </cell>
          <cell r="O3180">
            <v>2493</v>
          </cell>
          <cell r="P3180">
            <v>2493</v>
          </cell>
          <cell r="Q3180">
            <v>0</v>
          </cell>
          <cell r="R3180">
            <v>0</v>
          </cell>
          <cell r="S3180">
            <v>2493</v>
          </cell>
          <cell r="T3180" t="str">
            <v>2018-BAT SCO-17SC018-212-2313-23- -BATI</v>
          </cell>
        </row>
        <row r="3181">
          <cell r="A3181" t="str">
            <v>21</v>
          </cell>
          <cell r="B3181" t="str">
            <v>D</v>
          </cell>
          <cell r="C3181" t="str">
            <v>R</v>
          </cell>
          <cell r="D3181" t="str">
            <v>I</v>
          </cell>
          <cell r="E3181" t="str">
            <v>BAT SCO</v>
          </cell>
          <cell r="F3181" t="str">
            <v>17SC019</v>
          </cell>
          <cell r="G3181" t="str">
            <v>212</v>
          </cell>
          <cell r="H3181" t="str">
            <v>2313</v>
          </cell>
          <cell r="I3181" t="str">
            <v>23</v>
          </cell>
          <cell r="J3181" t="str">
            <v xml:space="preserve"> </v>
          </cell>
          <cell r="K3181" t="str">
            <v>BATI</v>
          </cell>
          <cell r="L3181" t="str">
            <v>2017</v>
          </cell>
          <cell r="M3181">
            <v>80000</v>
          </cell>
          <cell r="N3181">
            <v>0</v>
          </cell>
          <cell r="O3181">
            <v>0</v>
          </cell>
          <cell r="P3181">
            <v>80000</v>
          </cell>
          <cell r="Q3181">
            <v>0</v>
          </cell>
          <cell r="R3181">
            <v>41091.550000000003</v>
          </cell>
          <cell r="S3181">
            <v>0</v>
          </cell>
          <cell r="T3181" t="str">
            <v>2018-BAT SCO-17SC019-212-2313-23- -BATI</v>
          </cell>
        </row>
        <row r="3182">
          <cell r="A3182" t="str">
            <v>21</v>
          </cell>
          <cell r="B3182" t="str">
            <v>D</v>
          </cell>
          <cell r="C3182" t="str">
            <v>R</v>
          </cell>
          <cell r="D3182" t="str">
            <v>I</v>
          </cell>
          <cell r="E3182" t="str">
            <v>BAT SCO</v>
          </cell>
          <cell r="F3182" t="str">
            <v>17SC019</v>
          </cell>
          <cell r="G3182" t="str">
            <v>212</v>
          </cell>
          <cell r="H3182" t="str">
            <v>2313</v>
          </cell>
          <cell r="I3182" t="str">
            <v>23</v>
          </cell>
          <cell r="J3182" t="str">
            <v xml:space="preserve"> </v>
          </cell>
          <cell r="K3182" t="str">
            <v>BATI</v>
          </cell>
          <cell r="L3182" t="str">
            <v>2018</v>
          </cell>
          <cell r="M3182">
            <v>0</v>
          </cell>
          <cell r="N3182">
            <v>0</v>
          </cell>
          <cell r="O3182">
            <v>4752</v>
          </cell>
          <cell r="P3182">
            <v>4752</v>
          </cell>
          <cell r="Q3182">
            <v>0</v>
          </cell>
          <cell r="R3182">
            <v>4254</v>
          </cell>
          <cell r="S3182">
            <v>0</v>
          </cell>
          <cell r="T3182" t="str">
            <v>2018-BAT SCO-17SC019-212-2313-23- -BATI</v>
          </cell>
        </row>
        <row r="3183">
          <cell r="A3183" t="str">
            <v>21</v>
          </cell>
          <cell r="B3183" t="str">
            <v>D</v>
          </cell>
          <cell r="C3183" t="str">
            <v>R</v>
          </cell>
          <cell r="D3183" t="str">
            <v>I</v>
          </cell>
          <cell r="E3183" t="str">
            <v>BAT SCO</v>
          </cell>
          <cell r="F3183" t="str">
            <v>17SC020</v>
          </cell>
          <cell r="G3183" t="str">
            <v>212</v>
          </cell>
          <cell r="H3183" t="str">
            <v>2318</v>
          </cell>
          <cell r="I3183" t="str">
            <v>23</v>
          </cell>
          <cell r="J3183" t="str">
            <v xml:space="preserve"> </v>
          </cell>
          <cell r="K3183" t="str">
            <v>BATI</v>
          </cell>
          <cell r="L3183" t="str">
            <v>2017</v>
          </cell>
          <cell r="M3183">
            <v>110000</v>
          </cell>
          <cell r="N3183">
            <v>0</v>
          </cell>
          <cell r="O3183">
            <v>0</v>
          </cell>
          <cell r="P3183">
            <v>110000</v>
          </cell>
          <cell r="Q3183">
            <v>0</v>
          </cell>
          <cell r="R3183">
            <v>65511.6</v>
          </cell>
          <cell r="S3183">
            <v>0</v>
          </cell>
          <cell r="T3183" t="str">
            <v>2018-BAT SCO-17SC020-212-2318-23- -BATI</v>
          </cell>
        </row>
        <row r="3184">
          <cell r="A3184" t="str">
            <v>21</v>
          </cell>
          <cell r="B3184" t="str">
            <v>D</v>
          </cell>
          <cell r="C3184" t="str">
            <v>R</v>
          </cell>
          <cell r="D3184" t="str">
            <v>I</v>
          </cell>
          <cell r="E3184" t="str">
            <v>BAT SCO</v>
          </cell>
          <cell r="F3184" t="str">
            <v>17SC020</v>
          </cell>
          <cell r="G3184" t="str">
            <v>212</v>
          </cell>
          <cell r="H3184" t="str">
            <v>2318</v>
          </cell>
          <cell r="I3184" t="str">
            <v>23</v>
          </cell>
          <cell r="J3184" t="str">
            <v xml:space="preserve"> </v>
          </cell>
          <cell r="K3184" t="str">
            <v>BATI</v>
          </cell>
          <cell r="L3184" t="str">
            <v>2018</v>
          </cell>
          <cell r="M3184">
            <v>0</v>
          </cell>
          <cell r="N3184">
            <v>0</v>
          </cell>
          <cell r="O3184">
            <v>2688</v>
          </cell>
          <cell r="P3184">
            <v>2688</v>
          </cell>
          <cell r="Q3184">
            <v>0</v>
          </cell>
          <cell r="R3184">
            <v>0</v>
          </cell>
          <cell r="S3184">
            <v>2688</v>
          </cell>
          <cell r="T3184" t="str">
            <v>2018-BAT SCO-17SC020-212-2318-23- -BATI</v>
          </cell>
        </row>
        <row r="3185">
          <cell r="A3185" t="str">
            <v>21</v>
          </cell>
          <cell r="B3185" t="str">
            <v>D</v>
          </cell>
          <cell r="C3185" t="str">
            <v>R</v>
          </cell>
          <cell r="D3185" t="str">
            <v>I</v>
          </cell>
          <cell r="E3185" t="str">
            <v>BAT SECU</v>
          </cell>
          <cell r="F3185" t="str">
            <v>17AI001</v>
          </cell>
          <cell r="G3185" t="str">
            <v>020</v>
          </cell>
          <cell r="H3185" t="str">
            <v>2313</v>
          </cell>
          <cell r="I3185" t="str">
            <v>23</v>
          </cell>
          <cell r="J3185" t="str">
            <v xml:space="preserve"> </v>
          </cell>
          <cell r="K3185" t="str">
            <v>BATI</v>
          </cell>
          <cell r="L3185" t="str">
            <v>2017</v>
          </cell>
          <cell r="M3185">
            <v>50000</v>
          </cell>
          <cell r="N3185">
            <v>0</v>
          </cell>
          <cell r="O3185">
            <v>0</v>
          </cell>
          <cell r="P3185">
            <v>50000</v>
          </cell>
          <cell r="Q3185">
            <v>0</v>
          </cell>
          <cell r="R3185">
            <v>1965.6</v>
          </cell>
          <cell r="S3185">
            <v>0</v>
          </cell>
          <cell r="T3185" t="str">
            <v>2018-BAT SECU-17AI001-020-2313-23- -BATI</v>
          </cell>
        </row>
        <row r="3186">
          <cell r="A3186" t="str">
            <v>21</v>
          </cell>
          <cell r="B3186" t="str">
            <v>D</v>
          </cell>
          <cell r="C3186" t="str">
            <v>R</v>
          </cell>
          <cell r="D3186" t="str">
            <v>I</v>
          </cell>
          <cell r="E3186" t="str">
            <v>BAT SECU</v>
          </cell>
          <cell r="F3186" t="str">
            <v>17AI001</v>
          </cell>
          <cell r="G3186" t="str">
            <v>020</v>
          </cell>
          <cell r="H3186" t="str">
            <v>2313</v>
          </cell>
          <cell r="I3186" t="str">
            <v>23</v>
          </cell>
          <cell r="J3186" t="str">
            <v xml:space="preserve"> </v>
          </cell>
          <cell r="K3186" t="str">
            <v>BATI</v>
          </cell>
          <cell r="L3186" t="str">
            <v>2018</v>
          </cell>
          <cell r="M3186">
            <v>0</v>
          </cell>
          <cell r="N3186">
            <v>0</v>
          </cell>
          <cell r="O3186">
            <v>3047.58</v>
          </cell>
          <cell r="P3186">
            <v>3047.58</v>
          </cell>
          <cell r="Q3186">
            <v>0</v>
          </cell>
          <cell r="R3186">
            <v>3655.2</v>
          </cell>
          <cell r="S3186">
            <v>0</v>
          </cell>
          <cell r="T3186" t="str">
            <v>2018-BAT SECU-17AI001-020-2313-23- -BATI</v>
          </cell>
        </row>
        <row r="3187">
          <cell r="A3187" t="str">
            <v>21</v>
          </cell>
          <cell r="B3187" t="str">
            <v>D</v>
          </cell>
          <cell r="C3187" t="str">
            <v>R</v>
          </cell>
          <cell r="D3187" t="str">
            <v>I</v>
          </cell>
          <cell r="E3187" t="str">
            <v>BAT SECU</v>
          </cell>
          <cell r="F3187" t="str">
            <v>17AI001</v>
          </cell>
          <cell r="G3187" t="str">
            <v>411</v>
          </cell>
          <cell r="H3187" t="str">
            <v>2313</v>
          </cell>
          <cell r="I3187" t="str">
            <v>23</v>
          </cell>
          <cell r="J3187" t="str">
            <v xml:space="preserve"> </v>
          </cell>
          <cell r="K3187" t="str">
            <v>BATI</v>
          </cell>
          <cell r="L3187" t="str">
            <v>2017</v>
          </cell>
          <cell r="M3187">
            <v>0</v>
          </cell>
          <cell r="N3187">
            <v>0</v>
          </cell>
          <cell r="O3187">
            <v>0</v>
          </cell>
          <cell r="P3187">
            <v>0</v>
          </cell>
          <cell r="Q3187">
            <v>0</v>
          </cell>
          <cell r="R3187">
            <v>1895.07</v>
          </cell>
          <cell r="S3187">
            <v>0</v>
          </cell>
          <cell r="T3187" t="str">
            <v>2018-BAT SECU-17AI001-411-2313-23- -BATI</v>
          </cell>
        </row>
        <row r="3188">
          <cell r="A3188" t="str">
            <v>21</v>
          </cell>
          <cell r="B3188" t="str">
            <v>D</v>
          </cell>
          <cell r="C3188" t="str">
            <v>R</v>
          </cell>
          <cell r="D3188" t="str">
            <v>I</v>
          </cell>
          <cell r="E3188" t="str">
            <v>BAT SECU</v>
          </cell>
          <cell r="F3188" t="str">
            <v>17AI001</v>
          </cell>
          <cell r="G3188" t="str">
            <v>411</v>
          </cell>
          <cell r="H3188" t="str">
            <v>2313</v>
          </cell>
          <cell r="I3188" t="str">
            <v>23</v>
          </cell>
          <cell r="J3188" t="str">
            <v xml:space="preserve"> </v>
          </cell>
          <cell r="K3188" t="str">
            <v>BATI</v>
          </cell>
          <cell r="L3188" t="str">
            <v>2018</v>
          </cell>
          <cell r="M3188">
            <v>0</v>
          </cell>
          <cell r="N3188">
            <v>0</v>
          </cell>
          <cell r="O3188">
            <v>11778.37</v>
          </cell>
          <cell r="P3188">
            <v>11778.37</v>
          </cell>
          <cell r="Q3188">
            <v>0</v>
          </cell>
          <cell r="R3188">
            <v>11251.15</v>
          </cell>
          <cell r="S3188">
            <v>491.22</v>
          </cell>
          <cell r="T3188" t="str">
            <v>2018-BAT SECU-17AI001-411-2313-23- -BATI</v>
          </cell>
        </row>
        <row r="3189">
          <cell r="A3189" t="str">
            <v>21</v>
          </cell>
          <cell r="B3189" t="str">
            <v>D</v>
          </cell>
          <cell r="C3189" t="str">
            <v>R</v>
          </cell>
          <cell r="D3189" t="str">
            <v>I</v>
          </cell>
          <cell r="E3189" t="str">
            <v>BAT SECU</v>
          </cell>
          <cell r="F3189" t="str">
            <v>17AI001</v>
          </cell>
          <cell r="G3189" t="str">
            <v>422</v>
          </cell>
          <cell r="H3189" t="str">
            <v>2313</v>
          </cell>
          <cell r="I3189" t="str">
            <v>23</v>
          </cell>
          <cell r="J3189" t="str">
            <v xml:space="preserve"> </v>
          </cell>
          <cell r="K3189" t="str">
            <v>BATI</v>
          </cell>
          <cell r="L3189" t="str">
            <v>2017</v>
          </cell>
          <cell r="M3189">
            <v>0</v>
          </cell>
          <cell r="N3189">
            <v>0</v>
          </cell>
          <cell r="O3189">
            <v>0</v>
          </cell>
          <cell r="P3189">
            <v>0</v>
          </cell>
          <cell r="Q3189">
            <v>0</v>
          </cell>
          <cell r="R3189">
            <v>468</v>
          </cell>
          <cell r="S3189">
            <v>0</v>
          </cell>
          <cell r="T3189" t="str">
            <v>2018-BAT SECU-17AI001-422-2313-23- -BATI</v>
          </cell>
        </row>
        <row r="3190">
          <cell r="A3190" t="str">
            <v>21</v>
          </cell>
          <cell r="B3190" t="str">
            <v>D</v>
          </cell>
          <cell r="C3190" t="str">
            <v>R</v>
          </cell>
          <cell r="D3190" t="str">
            <v>I</v>
          </cell>
          <cell r="E3190" t="str">
            <v>BAT SECU</v>
          </cell>
          <cell r="F3190" t="str">
            <v>17AI001</v>
          </cell>
          <cell r="G3190" t="str">
            <v>422</v>
          </cell>
          <cell r="H3190" t="str">
            <v>2313</v>
          </cell>
          <cell r="I3190" t="str">
            <v>23</v>
          </cell>
          <cell r="J3190" t="str">
            <v xml:space="preserve"> </v>
          </cell>
          <cell r="K3190" t="str">
            <v>BATI</v>
          </cell>
          <cell r="L3190" t="str">
            <v>2018</v>
          </cell>
          <cell r="M3190">
            <v>0</v>
          </cell>
          <cell r="N3190">
            <v>0</v>
          </cell>
          <cell r="O3190">
            <v>414.73</v>
          </cell>
          <cell r="P3190">
            <v>414.73</v>
          </cell>
          <cell r="Q3190">
            <v>0</v>
          </cell>
          <cell r="R3190">
            <v>414.73</v>
          </cell>
          <cell r="S3190">
            <v>0</v>
          </cell>
          <cell r="T3190" t="str">
            <v>2018-BAT SECU-17AI001-422-2313-23- -BATI</v>
          </cell>
        </row>
        <row r="3191">
          <cell r="A3191" t="str">
            <v>21</v>
          </cell>
          <cell r="B3191" t="str">
            <v>D</v>
          </cell>
          <cell r="C3191" t="str">
            <v>R</v>
          </cell>
          <cell r="D3191" t="str">
            <v>I</v>
          </cell>
          <cell r="E3191" t="str">
            <v>BAT SECU</v>
          </cell>
          <cell r="F3191" t="str">
            <v>17AI001</v>
          </cell>
          <cell r="G3191" t="str">
            <v>71</v>
          </cell>
          <cell r="H3191" t="str">
            <v>2313</v>
          </cell>
          <cell r="I3191" t="str">
            <v>23</v>
          </cell>
          <cell r="J3191" t="str">
            <v xml:space="preserve"> </v>
          </cell>
          <cell r="K3191" t="str">
            <v>BATI</v>
          </cell>
          <cell r="L3191" t="str">
            <v>2017</v>
          </cell>
          <cell r="M3191">
            <v>0</v>
          </cell>
          <cell r="N3191">
            <v>0</v>
          </cell>
          <cell r="O3191">
            <v>0</v>
          </cell>
          <cell r="P3191">
            <v>0</v>
          </cell>
          <cell r="Q3191">
            <v>0</v>
          </cell>
          <cell r="R3191">
            <v>738</v>
          </cell>
          <cell r="S3191">
            <v>0</v>
          </cell>
          <cell r="T3191" t="str">
            <v>2018-BAT SECU-17AI001-71-2313-23- -BATI</v>
          </cell>
        </row>
        <row r="3192">
          <cell r="A3192" t="str">
            <v>21</v>
          </cell>
          <cell r="B3192" t="str">
            <v>D</v>
          </cell>
          <cell r="C3192" t="str">
            <v>R</v>
          </cell>
          <cell r="D3192" t="str">
            <v>I</v>
          </cell>
          <cell r="E3192" t="str">
            <v>BAT SECU</v>
          </cell>
          <cell r="F3192" t="str">
            <v>17AI003</v>
          </cell>
          <cell r="G3192" t="str">
            <v>020</v>
          </cell>
          <cell r="H3192" t="str">
            <v>2313</v>
          </cell>
          <cell r="I3192" t="str">
            <v>23</v>
          </cell>
          <cell r="J3192" t="str">
            <v xml:space="preserve"> </v>
          </cell>
          <cell r="K3192" t="str">
            <v>BATI</v>
          </cell>
          <cell r="L3192" t="str">
            <v>2017</v>
          </cell>
          <cell r="M3192">
            <v>15000</v>
          </cell>
          <cell r="N3192">
            <v>0</v>
          </cell>
          <cell r="O3192">
            <v>0</v>
          </cell>
          <cell r="P3192">
            <v>15000</v>
          </cell>
          <cell r="Q3192">
            <v>0</v>
          </cell>
          <cell r="R3192">
            <v>1460.18</v>
          </cell>
          <cell r="S3192">
            <v>0</v>
          </cell>
          <cell r="T3192" t="str">
            <v>2018-BAT SECU-17AI003-020-2313-23- -BATI</v>
          </cell>
        </row>
        <row r="3193">
          <cell r="A3193" t="str">
            <v>21</v>
          </cell>
          <cell r="B3193" t="str">
            <v>D</v>
          </cell>
          <cell r="C3193" t="str">
            <v>R</v>
          </cell>
          <cell r="D3193" t="str">
            <v>I</v>
          </cell>
          <cell r="E3193" t="str">
            <v>BAT SECU</v>
          </cell>
          <cell r="F3193" t="str">
            <v>17AI003</v>
          </cell>
          <cell r="G3193" t="str">
            <v>311</v>
          </cell>
          <cell r="H3193" t="str">
            <v>2313</v>
          </cell>
          <cell r="I3193" t="str">
            <v>23</v>
          </cell>
          <cell r="J3193" t="str">
            <v xml:space="preserve"> </v>
          </cell>
          <cell r="K3193" t="str">
            <v>BATI</v>
          </cell>
          <cell r="L3193" t="str">
            <v>2017</v>
          </cell>
          <cell r="M3193">
            <v>0</v>
          </cell>
          <cell r="N3193">
            <v>0</v>
          </cell>
          <cell r="O3193">
            <v>0</v>
          </cell>
          <cell r="P3193">
            <v>0</v>
          </cell>
          <cell r="Q3193">
            <v>0</v>
          </cell>
          <cell r="R3193">
            <v>5150.6400000000003</v>
          </cell>
          <cell r="S3193">
            <v>0</v>
          </cell>
          <cell r="T3193" t="str">
            <v>2018-BAT SECU-17AI003-311-2313-23- -BATI</v>
          </cell>
        </row>
        <row r="3194">
          <cell r="A3194" t="str">
            <v>21</v>
          </cell>
          <cell r="B3194" t="str">
            <v>D</v>
          </cell>
          <cell r="C3194" t="str">
            <v>R</v>
          </cell>
          <cell r="D3194" t="str">
            <v>I</v>
          </cell>
          <cell r="E3194" t="str">
            <v>BAT SECU</v>
          </cell>
          <cell r="F3194" t="str">
            <v>17AI003</v>
          </cell>
          <cell r="G3194" t="str">
            <v>324</v>
          </cell>
          <cell r="H3194" t="str">
            <v>2313</v>
          </cell>
          <cell r="I3194" t="str">
            <v>23</v>
          </cell>
          <cell r="J3194" t="str">
            <v xml:space="preserve"> </v>
          </cell>
          <cell r="K3194" t="str">
            <v>BATI</v>
          </cell>
          <cell r="L3194" t="str">
            <v>2017</v>
          </cell>
          <cell r="M3194">
            <v>0</v>
          </cell>
          <cell r="N3194">
            <v>0</v>
          </cell>
          <cell r="O3194">
            <v>0</v>
          </cell>
          <cell r="P3194">
            <v>0</v>
          </cell>
          <cell r="Q3194">
            <v>0</v>
          </cell>
          <cell r="R3194">
            <v>216</v>
          </cell>
          <cell r="S3194">
            <v>0</v>
          </cell>
          <cell r="T3194" t="str">
            <v>2018-BAT SECU-17AI003-324-2313-23- -BATI</v>
          </cell>
        </row>
        <row r="3195">
          <cell r="A3195" t="str">
            <v>21</v>
          </cell>
          <cell r="B3195" t="str">
            <v>D</v>
          </cell>
          <cell r="C3195" t="str">
            <v>R</v>
          </cell>
          <cell r="D3195" t="str">
            <v>I</v>
          </cell>
          <cell r="E3195" t="str">
            <v>BAT SECU</v>
          </cell>
          <cell r="F3195" t="str">
            <v>17AI003</v>
          </cell>
          <cell r="G3195" t="str">
            <v>411</v>
          </cell>
          <cell r="H3195" t="str">
            <v>2313</v>
          </cell>
          <cell r="I3195" t="str">
            <v>23</v>
          </cell>
          <cell r="J3195" t="str">
            <v xml:space="preserve"> </v>
          </cell>
          <cell r="K3195" t="str">
            <v>BATI</v>
          </cell>
          <cell r="L3195" t="str">
            <v>2017</v>
          </cell>
          <cell r="M3195">
            <v>0</v>
          </cell>
          <cell r="N3195">
            <v>0</v>
          </cell>
          <cell r="O3195">
            <v>0</v>
          </cell>
          <cell r="P3195">
            <v>0</v>
          </cell>
          <cell r="Q3195">
            <v>0</v>
          </cell>
          <cell r="R3195">
            <v>12994.13</v>
          </cell>
          <cell r="S3195">
            <v>0</v>
          </cell>
          <cell r="T3195" t="str">
            <v>2018-BAT SECU-17AI003-411-2313-23- -BATI</v>
          </cell>
        </row>
        <row r="3196">
          <cell r="A3196" t="str">
            <v>21</v>
          </cell>
          <cell r="B3196" t="str">
            <v>D</v>
          </cell>
          <cell r="C3196" t="str">
            <v>R</v>
          </cell>
          <cell r="D3196" t="str">
            <v>I</v>
          </cell>
          <cell r="E3196" t="str">
            <v>BAT SECU</v>
          </cell>
          <cell r="F3196" t="str">
            <v>17AI003</v>
          </cell>
          <cell r="G3196" t="str">
            <v>412</v>
          </cell>
          <cell r="H3196" t="str">
            <v>2313</v>
          </cell>
          <cell r="I3196" t="str">
            <v>23</v>
          </cell>
          <cell r="J3196" t="str">
            <v xml:space="preserve"> </v>
          </cell>
          <cell r="K3196" t="str">
            <v>BATI</v>
          </cell>
          <cell r="L3196" t="str">
            <v>2017</v>
          </cell>
          <cell r="M3196">
            <v>0</v>
          </cell>
          <cell r="N3196">
            <v>0</v>
          </cell>
          <cell r="O3196">
            <v>0</v>
          </cell>
          <cell r="P3196">
            <v>0</v>
          </cell>
          <cell r="Q3196">
            <v>0</v>
          </cell>
          <cell r="R3196">
            <v>394.34</v>
          </cell>
          <cell r="S3196">
            <v>0</v>
          </cell>
          <cell r="T3196" t="str">
            <v>2018-BAT SECU-17AI003-412-2313-23- -BATI</v>
          </cell>
        </row>
        <row r="3197">
          <cell r="A3197" t="str">
            <v>21</v>
          </cell>
          <cell r="B3197" t="str">
            <v>D</v>
          </cell>
          <cell r="C3197" t="str">
            <v>R</v>
          </cell>
          <cell r="D3197" t="str">
            <v>I</v>
          </cell>
          <cell r="E3197" t="str">
            <v>BAT SECU</v>
          </cell>
          <cell r="F3197" t="str">
            <v>17AI003</v>
          </cell>
          <cell r="G3197" t="str">
            <v>422</v>
          </cell>
          <cell r="H3197" t="str">
            <v>2313</v>
          </cell>
          <cell r="I3197" t="str">
            <v>23</v>
          </cell>
          <cell r="J3197" t="str">
            <v xml:space="preserve"> </v>
          </cell>
          <cell r="K3197" t="str">
            <v>BATI</v>
          </cell>
          <cell r="L3197" t="str">
            <v>2017</v>
          </cell>
          <cell r="M3197">
            <v>0</v>
          </cell>
          <cell r="N3197">
            <v>0</v>
          </cell>
          <cell r="O3197">
            <v>0</v>
          </cell>
          <cell r="P3197">
            <v>0</v>
          </cell>
          <cell r="Q3197">
            <v>0</v>
          </cell>
          <cell r="R3197">
            <v>807.46</v>
          </cell>
          <cell r="S3197">
            <v>0</v>
          </cell>
          <cell r="T3197" t="str">
            <v>2018-BAT SECU-17AI003-422-2313-23- -BATI</v>
          </cell>
        </row>
        <row r="3198">
          <cell r="A3198" t="str">
            <v>21</v>
          </cell>
          <cell r="B3198" t="str">
            <v>D</v>
          </cell>
          <cell r="C3198" t="str">
            <v>R</v>
          </cell>
          <cell r="D3198" t="str">
            <v>I</v>
          </cell>
          <cell r="E3198" t="str">
            <v>BAT SECU</v>
          </cell>
          <cell r="F3198" t="str">
            <v>17AI003</v>
          </cell>
          <cell r="G3198" t="str">
            <v>71</v>
          </cell>
          <cell r="H3198" t="str">
            <v>2313</v>
          </cell>
          <cell r="I3198" t="str">
            <v>23</v>
          </cell>
          <cell r="J3198" t="str">
            <v xml:space="preserve"> </v>
          </cell>
          <cell r="K3198" t="str">
            <v>BATI</v>
          </cell>
          <cell r="L3198" t="str">
            <v>2017</v>
          </cell>
          <cell r="M3198">
            <v>0</v>
          </cell>
          <cell r="N3198">
            <v>0</v>
          </cell>
          <cell r="O3198">
            <v>0</v>
          </cell>
          <cell r="P3198">
            <v>0</v>
          </cell>
          <cell r="Q3198">
            <v>0</v>
          </cell>
          <cell r="R3198">
            <v>3615.97</v>
          </cell>
          <cell r="S3198">
            <v>0</v>
          </cell>
          <cell r="T3198" t="str">
            <v>2018-BAT SECU-17AI003-71-2313-23- -BATI</v>
          </cell>
        </row>
        <row r="3199">
          <cell r="A3199" t="str">
            <v>21</v>
          </cell>
          <cell r="B3199" t="str">
            <v>D</v>
          </cell>
          <cell r="C3199" t="str">
            <v>R</v>
          </cell>
          <cell r="D3199" t="str">
            <v>I</v>
          </cell>
          <cell r="E3199" t="str">
            <v>BAT SECU</v>
          </cell>
          <cell r="F3199" t="str">
            <v>17AI004</v>
          </cell>
          <cell r="G3199" t="str">
            <v>020</v>
          </cell>
          <cell r="H3199" t="str">
            <v>2313</v>
          </cell>
          <cell r="I3199" t="str">
            <v>23</v>
          </cell>
          <cell r="J3199" t="str">
            <v xml:space="preserve"> </v>
          </cell>
          <cell r="K3199" t="str">
            <v>BATI</v>
          </cell>
          <cell r="L3199" t="str">
            <v>2017</v>
          </cell>
          <cell r="M3199">
            <v>15000</v>
          </cell>
          <cell r="N3199">
            <v>0</v>
          </cell>
          <cell r="O3199">
            <v>0</v>
          </cell>
          <cell r="P3199">
            <v>15000</v>
          </cell>
          <cell r="Q3199">
            <v>0</v>
          </cell>
          <cell r="R3199">
            <v>0</v>
          </cell>
          <cell r="S3199">
            <v>0</v>
          </cell>
          <cell r="T3199" t="str">
            <v>2018-BAT SECU-17AI004-020-2313-23- -BATI</v>
          </cell>
        </row>
        <row r="3200">
          <cell r="A3200" t="str">
            <v>21</v>
          </cell>
          <cell r="B3200" t="str">
            <v>D</v>
          </cell>
          <cell r="C3200" t="str">
            <v>R</v>
          </cell>
          <cell r="D3200" t="str">
            <v>I</v>
          </cell>
          <cell r="E3200" t="str">
            <v>BAT SECU</v>
          </cell>
          <cell r="F3200" t="str">
            <v>17AI004</v>
          </cell>
          <cell r="G3200" t="str">
            <v>020</v>
          </cell>
          <cell r="H3200" t="str">
            <v>2313</v>
          </cell>
          <cell r="I3200" t="str">
            <v>23</v>
          </cell>
          <cell r="J3200" t="str">
            <v xml:space="preserve"> </v>
          </cell>
          <cell r="K3200" t="str">
            <v>BATI</v>
          </cell>
          <cell r="L3200" t="str">
            <v>2018</v>
          </cell>
          <cell r="M3200">
            <v>0</v>
          </cell>
          <cell r="N3200">
            <v>0</v>
          </cell>
          <cell r="O3200">
            <v>10220.870000000001</v>
          </cell>
          <cell r="P3200">
            <v>10220.870000000001</v>
          </cell>
          <cell r="Q3200">
            <v>0</v>
          </cell>
          <cell r="R3200">
            <v>944.72</v>
          </cell>
          <cell r="S3200">
            <v>9275.27</v>
          </cell>
          <cell r="T3200" t="str">
            <v>2018-BAT SECU-17AI004-020-2313-23- -BATI</v>
          </cell>
        </row>
        <row r="3201">
          <cell r="A3201" t="str">
            <v>21</v>
          </cell>
          <cell r="B3201" t="str">
            <v>D</v>
          </cell>
          <cell r="C3201" t="str">
            <v>R</v>
          </cell>
          <cell r="D3201" t="str">
            <v>I</v>
          </cell>
          <cell r="E3201" t="str">
            <v>BAT SECU</v>
          </cell>
          <cell r="F3201" t="str">
            <v>17AI004</v>
          </cell>
          <cell r="G3201" t="str">
            <v>322</v>
          </cell>
          <cell r="H3201" t="str">
            <v>2313</v>
          </cell>
          <cell r="I3201" t="str">
            <v>23</v>
          </cell>
          <cell r="J3201" t="str">
            <v xml:space="preserve"> </v>
          </cell>
          <cell r="K3201" t="str">
            <v>BATI</v>
          </cell>
          <cell r="L3201" t="str">
            <v>2018</v>
          </cell>
          <cell r="M3201">
            <v>0</v>
          </cell>
          <cell r="N3201">
            <v>0</v>
          </cell>
          <cell r="O3201">
            <v>2028</v>
          </cell>
          <cell r="P3201">
            <v>2028</v>
          </cell>
          <cell r="Q3201">
            <v>0</v>
          </cell>
          <cell r="R3201">
            <v>2023.74</v>
          </cell>
          <cell r="S3201">
            <v>0</v>
          </cell>
          <cell r="T3201" t="str">
            <v>2018-BAT SECU-17AI004-322-2313-23- -BATI</v>
          </cell>
        </row>
        <row r="3202">
          <cell r="A3202" t="str">
            <v>21</v>
          </cell>
          <cell r="B3202" t="str">
            <v>D</v>
          </cell>
          <cell r="C3202" t="str">
            <v>R</v>
          </cell>
          <cell r="D3202" t="str">
            <v>I</v>
          </cell>
          <cell r="E3202" t="str">
            <v>BAT SOCIAU</v>
          </cell>
          <cell r="F3202" t="str">
            <v>17SO001</v>
          </cell>
          <cell r="G3202" t="str">
            <v>61</v>
          </cell>
          <cell r="H3202" t="str">
            <v>2313</v>
          </cell>
          <cell r="I3202" t="str">
            <v>23</v>
          </cell>
          <cell r="J3202" t="str">
            <v xml:space="preserve"> </v>
          </cell>
          <cell r="K3202" t="str">
            <v>BATI</v>
          </cell>
          <cell r="L3202" t="str">
            <v>2017</v>
          </cell>
          <cell r="M3202">
            <v>20000</v>
          </cell>
          <cell r="N3202">
            <v>0</v>
          </cell>
          <cell r="O3202">
            <v>0</v>
          </cell>
          <cell r="P3202">
            <v>20000</v>
          </cell>
          <cell r="Q3202">
            <v>0</v>
          </cell>
          <cell r="R3202">
            <v>0</v>
          </cell>
          <cell r="S3202">
            <v>0</v>
          </cell>
          <cell r="T3202" t="str">
            <v>2018-BAT SOCIAU-17SO001-61-2313-23- -BATI</v>
          </cell>
        </row>
        <row r="3203">
          <cell r="A3203" t="str">
            <v>21</v>
          </cell>
          <cell r="B3203" t="str">
            <v>D</v>
          </cell>
          <cell r="C3203" t="str">
            <v>R</v>
          </cell>
          <cell r="D3203" t="str">
            <v>I</v>
          </cell>
          <cell r="E3203" t="str">
            <v>BAT SOCIAU</v>
          </cell>
          <cell r="F3203" t="str">
            <v>17SO002</v>
          </cell>
          <cell r="G3203" t="str">
            <v>61</v>
          </cell>
          <cell r="H3203" t="str">
            <v>2313</v>
          </cell>
          <cell r="I3203" t="str">
            <v>23</v>
          </cell>
          <cell r="J3203" t="str">
            <v xml:space="preserve"> </v>
          </cell>
          <cell r="K3203" t="str">
            <v>BATI</v>
          </cell>
          <cell r="L3203" t="str">
            <v>2017</v>
          </cell>
          <cell r="M3203">
            <v>21000</v>
          </cell>
          <cell r="N3203">
            <v>0</v>
          </cell>
          <cell r="O3203">
            <v>0</v>
          </cell>
          <cell r="P3203">
            <v>21000</v>
          </cell>
          <cell r="Q3203">
            <v>0</v>
          </cell>
          <cell r="R3203">
            <v>0</v>
          </cell>
          <cell r="S3203">
            <v>0</v>
          </cell>
          <cell r="T3203" t="str">
            <v>2018-BAT SOCIAU-17SO002-61-2313-23- -BATI</v>
          </cell>
        </row>
        <row r="3204">
          <cell r="A3204" t="str">
            <v>21</v>
          </cell>
          <cell r="B3204" t="str">
            <v>D</v>
          </cell>
          <cell r="C3204" t="str">
            <v>R</v>
          </cell>
          <cell r="D3204" t="str">
            <v>I</v>
          </cell>
          <cell r="E3204" t="str">
            <v>BAT SOCIAU</v>
          </cell>
          <cell r="F3204" t="str">
            <v>17SO002</v>
          </cell>
          <cell r="G3204" t="str">
            <v>61</v>
          </cell>
          <cell r="H3204" t="str">
            <v>2313</v>
          </cell>
          <cell r="I3204" t="str">
            <v>23</v>
          </cell>
          <cell r="J3204" t="str">
            <v xml:space="preserve"> </v>
          </cell>
          <cell r="K3204" t="str">
            <v>BATI</v>
          </cell>
          <cell r="L3204" t="str">
            <v>2018</v>
          </cell>
          <cell r="M3204">
            <v>0</v>
          </cell>
          <cell r="N3204">
            <v>0</v>
          </cell>
          <cell r="O3204">
            <v>9118.82</v>
          </cell>
          <cell r="P3204">
            <v>9118.82</v>
          </cell>
          <cell r="Q3204">
            <v>0</v>
          </cell>
          <cell r="R3204">
            <v>0</v>
          </cell>
          <cell r="S3204">
            <v>9118.82</v>
          </cell>
          <cell r="T3204" t="str">
            <v>2018-BAT SOCIAU-17SO002-61-2313-23- -BATI</v>
          </cell>
        </row>
        <row r="3205">
          <cell r="A3205" t="str">
            <v>21</v>
          </cell>
          <cell r="B3205" t="str">
            <v>D</v>
          </cell>
          <cell r="C3205" t="str">
            <v>R</v>
          </cell>
          <cell r="D3205" t="str">
            <v>I</v>
          </cell>
          <cell r="E3205" t="str">
            <v>BAT SOCIAU</v>
          </cell>
          <cell r="F3205" t="str">
            <v>17SO003</v>
          </cell>
          <cell r="G3205" t="str">
            <v>64</v>
          </cell>
          <cell r="H3205" t="str">
            <v>2313</v>
          </cell>
          <cell r="I3205" t="str">
            <v>23</v>
          </cell>
          <cell r="J3205" t="str">
            <v xml:space="preserve"> </v>
          </cell>
          <cell r="K3205" t="str">
            <v>BATI</v>
          </cell>
          <cell r="L3205" t="str">
            <v>2017</v>
          </cell>
          <cell r="M3205">
            <v>16000</v>
          </cell>
          <cell r="N3205">
            <v>0</v>
          </cell>
          <cell r="O3205">
            <v>0</v>
          </cell>
          <cell r="P3205">
            <v>16000</v>
          </cell>
          <cell r="Q3205">
            <v>0</v>
          </cell>
          <cell r="R3205">
            <v>0</v>
          </cell>
          <cell r="S3205">
            <v>0</v>
          </cell>
          <cell r="T3205" t="str">
            <v>2018-BAT SOCIAU-17SO003-64-2313-23- -BATI</v>
          </cell>
        </row>
        <row r="3206">
          <cell r="A3206" t="str">
            <v>21</v>
          </cell>
          <cell r="B3206" t="str">
            <v>D</v>
          </cell>
          <cell r="C3206" t="str">
            <v>R</v>
          </cell>
          <cell r="D3206" t="str">
            <v>I</v>
          </cell>
          <cell r="E3206" t="str">
            <v>BAT SOCIAU</v>
          </cell>
          <cell r="F3206" t="str">
            <v>17SO003</v>
          </cell>
          <cell r="G3206" t="str">
            <v>64</v>
          </cell>
          <cell r="H3206" t="str">
            <v>2313</v>
          </cell>
          <cell r="I3206" t="str">
            <v>23</v>
          </cell>
          <cell r="J3206" t="str">
            <v xml:space="preserve"> </v>
          </cell>
          <cell r="K3206" t="str">
            <v>BATI</v>
          </cell>
          <cell r="L3206" t="str">
            <v>2018</v>
          </cell>
          <cell r="M3206">
            <v>0</v>
          </cell>
          <cell r="N3206">
            <v>0</v>
          </cell>
          <cell r="O3206">
            <v>15069.8</v>
          </cell>
          <cell r="P3206">
            <v>15069.8</v>
          </cell>
          <cell r="Q3206">
            <v>0</v>
          </cell>
          <cell r="R3206">
            <v>9357.58</v>
          </cell>
          <cell r="S3206">
            <v>5712.22</v>
          </cell>
          <cell r="T3206" t="str">
            <v>2018-BAT SOCIAU-17SO003-64-2313-23- -BATI</v>
          </cell>
        </row>
        <row r="3207">
          <cell r="A3207" t="str">
            <v>21</v>
          </cell>
          <cell r="B3207" t="str">
            <v>D</v>
          </cell>
          <cell r="C3207" t="str">
            <v>R</v>
          </cell>
          <cell r="D3207" t="str">
            <v>I</v>
          </cell>
          <cell r="E3207" t="str">
            <v>BAT SOCIAU</v>
          </cell>
          <cell r="F3207" t="str">
            <v>17SO004</v>
          </cell>
          <cell r="G3207" t="str">
            <v>64</v>
          </cell>
          <cell r="H3207" t="str">
            <v>2313</v>
          </cell>
          <cell r="I3207" t="str">
            <v>23</v>
          </cell>
          <cell r="J3207" t="str">
            <v xml:space="preserve"> </v>
          </cell>
          <cell r="K3207" t="str">
            <v>BATI</v>
          </cell>
          <cell r="L3207" t="str">
            <v>2017</v>
          </cell>
          <cell r="M3207">
            <v>5000</v>
          </cell>
          <cell r="N3207">
            <v>0</v>
          </cell>
          <cell r="O3207">
            <v>0</v>
          </cell>
          <cell r="P3207">
            <v>5000</v>
          </cell>
          <cell r="Q3207">
            <v>0</v>
          </cell>
          <cell r="R3207">
            <v>0</v>
          </cell>
          <cell r="S3207">
            <v>0</v>
          </cell>
          <cell r="T3207" t="str">
            <v>2018-BAT SOCIAU-17SO004-64-2313-23- -BATI</v>
          </cell>
        </row>
        <row r="3208">
          <cell r="A3208" t="str">
            <v>21</v>
          </cell>
          <cell r="B3208" t="str">
            <v>D</v>
          </cell>
          <cell r="C3208" t="str">
            <v>R</v>
          </cell>
          <cell r="D3208" t="str">
            <v>I</v>
          </cell>
          <cell r="E3208" t="str">
            <v>BAT SOCIAU</v>
          </cell>
          <cell r="F3208" t="str">
            <v>17SO004</v>
          </cell>
          <cell r="G3208" t="str">
            <v>64</v>
          </cell>
          <cell r="H3208" t="str">
            <v>2313</v>
          </cell>
          <cell r="I3208" t="str">
            <v>23</v>
          </cell>
          <cell r="J3208" t="str">
            <v xml:space="preserve"> </v>
          </cell>
          <cell r="K3208" t="str">
            <v>BATI</v>
          </cell>
          <cell r="L3208" t="str">
            <v>2018</v>
          </cell>
          <cell r="M3208">
            <v>0</v>
          </cell>
          <cell r="N3208">
            <v>0</v>
          </cell>
          <cell r="O3208">
            <v>4897.78</v>
          </cell>
          <cell r="P3208">
            <v>4897.78</v>
          </cell>
          <cell r="Q3208">
            <v>0</v>
          </cell>
          <cell r="R3208">
            <v>0</v>
          </cell>
          <cell r="S3208">
            <v>4897.78</v>
          </cell>
          <cell r="T3208" t="str">
            <v>2018-BAT SOCIAU-17SO004-64-2313-23- -BATI</v>
          </cell>
        </row>
        <row r="3209">
          <cell r="A3209" t="str">
            <v>21</v>
          </cell>
          <cell r="B3209" t="str">
            <v>D</v>
          </cell>
          <cell r="C3209" t="str">
            <v>R</v>
          </cell>
          <cell r="D3209" t="str">
            <v>I</v>
          </cell>
          <cell r="E3209" t="str">
            <v>BAT SOCIAU</v>
          </cell>
          <cell r="F3209" t="str">
            <v>17SO005</v>
          </cell>
          <cell r="G3209" t="str">
            <v>64</v>
          </cell>
          <cell r="H3209" t="str">
            <v>2318</v>
          </cell>
          <cell r="I3209" t="str">
            <v>23</v>
          </cell>
          <cell r="J3209" t="str">
            <v xml:space="preserve"> </v>
          </cell>
          <cell r="K3209" t="str">
            <v>BATI</v>
          </cell>
          <cell r="L3209" t="str">
            <v>2017</v>
          </cell>
          <cell r="M3209">
            <v>10000</v>
          </cell>
          <cell r="N3209">
            <v>0</v>
          </cell>
          <cell r="O3209">
            <v>0</v>
          </cell>
          <cell r="P3209">
            <v>10000</v>
          </cell>
          <cell r="Q3209">
            <v>0</v>
          </cell>
          <cell r="R3209">
            <v>0</v>
          </cell>
          <cell r="S3209">
            <v>0</v>
          </cell>
          <cell r="T3209" t="str">
            <v>2018-BAT SOCIAU-17SO005-64-2318-23- -BATI</v>
          </cell>
        </row>
        <row r="3210">
          <cell r="A3210" t="str">
            <v>21</v>
          </cell>
          <cell r="B3210" t="str">
            <v>D</v>
          </cell>
          <cell r="C3210" t="str">
            <v>R</v>
          </cell>
          <cell r="D3210" t="str">
            <v>I</v>
          </cell>
          <cell r="E3210" t="str">
            <v>BAT SOCIAU</v>
          </cell>
          <cell r="F3210" t="str">
            <v>17SO005</v>
          </cell>
          <cell r="G3210" t="str">
            <v>64</v>
          </cell>
          <cell r="H3210" t="str">
            <v>2318</v>
          </cell>
          <cell r="I3210" t="str">
            <v>23</v>
          </cell>
          <cell r="J3210" t="str">
            <v xml:space="preserve"> </v>
          </cell>
          <cell r="K3210" t="str">
            <v>BATI</v>
          </cell>
          <cell r="L3210" t="str">
            <v>2018</v>
          </cell>
          <cell r="M3210">
            <v>0</v>
          </cell>
          <cell r="N3210">
            <v>0</v>
          </cell>
          <cell r="O3210">
            <v>2173.8200000000002</v>
          </cell>
          <cell r="P3210">
            <v>2173.8200000000002</v>
          </cell>
          <cell r="Q3210">
            <v>0</v>
          </cell>
          <cell r="R3210">
            <v>2173.81</v>
          </cell>
          <cell r="S3210">
            <v>0</v>
          </cell>
          <cell r="T3210" t="str">
            <v>2018-BAT SOCIAU-17SO005-64-2318-23- -BATI</v>
          </cell>
        </row>
        <row r="3211">
          <cell r="A3211" t="str">
            <v>21</v>
          </cell>
          <cell r="B3211" t="str">
            <v>D</v>
          </cell>
          <cell r="C3211" t="str">
            <v>R</v>
          </cell>
          <cell r="D3211" t="str">
            <v>I</v>
          </cell>
          <cell r="E3211" t="str">
            <v>BAT SOCIAU</v>
          </cell>
          <cell r="F3211" t="str">
            <v>17SO006</v>
          </cell>
          <cell r="G3211" t="str">
            <v>64</v>
          </cell>
          <cell r="H3211" t="str">
            <v>2313</v>
          </cell>
          <cell r="I3211" t="str">
            <v>23</v>
          </cell>
          <cell r="J3211" t="str">
            <v xml:space="preserve"> </v>
          </cell>
          <cell r="K3211" t="str">
            <v>BATI</v>
          </cell>
          <cell r="L3211" t="str">
            <v>2017</v>
          </cell>
          <cell r="M3211">
            <v>12000</v>
          </cell>
          <cell r="N3211">
            <v>0</v>
          </cell>
          <cell r="O3211">
            <v>0</v>
          </cell>
          <cell r="P3211">
            <v>12000</v>
          </cell>
          <cell r="Q3211">
            <v>0</v>
          </cell>
          <cell r="R3211">
            <v>2189</v>
          </cell>
          <cell r="S3211">
            <v>0</v>
          </cell>
          <cell r="T3211" t="str">
            <v>2018-BAT SOCIAU-17SO006-64-2313-23- -BATI</v>
          </cell>
        </row>
        <row r="3212">
          <cell r="A3212" t="str">
            <v>21</v>
          </cell>
          <cell r="B3212" t="str">
            <v>D</v>
          </cell>
          <cell r="C3212" t="str">
            <v>R</v>
          </cell>
          <cell r="D3212" t="str">
            <v>I</v>
          </cell>
          <cell r="E3212" t="str">
            <v>BAT SOCIAU</v>
          </cell>
          <cell r="F3212" t="str">
            <v>17SO006</v>
          </cell>
          <cell r="G3212" t="str">
            <v>64</v>
          </cell>
          <cell r="H3212" t="str">
            <v>2313</v>
          </cell>
          <cell r="I3212" t="str">
            <v>23</v>
          </cell>
          <cell r="J3212" t="str">
            <v xml:space="preserve"> </v>
          </cell>
          <cell r="K3212" t="str">
            <v>BATI</v>
          </cell>
          <cell r="L3212" t="str">
            <v>2018</v>
          </cell>
          <cell r="M3212">
            <v>0</v>
          </cell>
          <cell r="N3212">
            <v>0</v>
          </cell>
          <cell r="O3212">
            <v>3096</v>
          </cell>
          <cell r="P3212">
            <v>3096</v>
          </cell>
          <cell r="Q3212">
            <v>0</v>
          </cell>
          <cell r="R3212">
            <v>3221.57</v>
          </cell>
          <cell r="S3212">
            <v>0</v>
          </cell>
          <cell r="T3212" t="str">
            <v>2018-BAT SOCIAU-17SO006-64-2313-23- -BATI</v>
          </cell>
        </row>
        <row r="3213">
          <cell r="A3213" t="str">
            <v>21</v>
          </cell>
          <cell r="B3213" t="str">
            <v>D</v>
          </cell>
          <cell r="C3213" t="str">
            <v>R</v>
          </cell>
          <cell r="D3213" t="str">
            <v>I</v>
          </cell>
          <cell r="E3213" t="str">
            <v>BAT SOCIAU</v>
          </cell>
          <cell r="F3213" t="str">
            <v>17SO007</v>
          </cell>
          <cell r="G3213" t="str">
            <v>511</v>
          </cell>
          <cell r="H3213" t="str">
            <v>2313</v>
          </cell>
          <cell r="I3213" t="str">
            <v>23</v>
          </cell>
          <cell r="J3213" t="str">
            <v xml:space="preserve"> </v>
          </cell>
          <cell r="K3213" t="str">
            <v>BATI</v>
          </cell>
          <cell r="L3213" t="str">
            <v>2017</v>
          </cell>
          <cell r="M3213">
            <v>0</v>
          </cell>
          <cell r="N3213">
            <v>31000</v>
          </cell>
          <cell r="O3213">
            <v>0</v>
          </cell>
          <cell r="P3213">
            <v>31000</v>
          </cell>
          <cell r="Q3213">
            <v>0</v>
          </cell>
          <cell r="R3213">
            <v>21045.74</v>
          </cell>
          <cell r="S3213">
            <v>0</v>
          </cell>
          <cell r="T3213" t="str">
            <v>2018-BAT SOCIAU-17SO007-511-2313-23- -BATI</v>
          </cell>
        </row>
        <row r="3214">
          <cell r="A3214" t="str">
            <v>21</v>
          </cell>
          <cell r="B3214" t="str">
            <v>D</v>
          </cell>
          <cell r="C3214" t="str">
            <v>R</v>
          </cell>
          <cell r="D3214" t="str">
            <v>I</v>
          </cell>
          <cell r="E3214" t="str">
            <v>BAT SOCIAU</v>
          </cell>
          <cell r="F3214" t="str">
            <v>17SO007</v>
          </cell>
          <cell r="G3214" t="str">
            <v>511</v>
          </cell>
          <cell r="H3214" t="str">
            <v>2313</v>
          </cell>
          <cell r="I3214" t="str">
            <v>23</v>
          </cell>
          <cell r="J3214" t="str">
            <v xml:space="preserve"> </v>
          </cell>
          <cell r="K3214" t="str">
            <v>BATI</v>
          </cell>
          <cell r="L3214" t="str">
            <v>2018</v>
          </cell>
          <cell r="M3214">
            <v>0</v>
          </cell>
          <cell r="N3214">
            <v>0</v>
          </cell>
          <cell r="O3214">
            <v>5869.77</v>
          </cell>
          <cell r="P3214">
            <v>5869.77</v>
          </cell>
          <cell r="Q3214">
            <v>0</v>
          </cell>
          <cell r="R3214">
            <v>4611.34</v>
          </cell>
          <cell r="S3214">
            <v>1258.32</v>
          </cell>
          <cell r="T3214" t="str">
            <v>2018-BAT SOCIAU-17SO007-511-2313-23- -BATI</v>
          </cell>
        </row>
        <row r="3215">
          <cell r="A3215" t="str">
            <v>21</v>
          </cell>
          <cell r="B3215" t="str">
            <v>D</v>
          </cell>
          <cell r="C3215" t="str">
            <v>R</v>
          </cell>
          <cell r="D3215" t="str">
            <v>I</v>
          </cell>
          <cell r="E3215" t="str">
            <v>BAT SPORT</v>
          </cell>
          <cell r="F3215" t="str">
            <v>17SP005</v>
          </cell>
          <cell r="G3215" t="str">
            <v>412</v>
          </cell>
          <cell r="H3215" t="str">
            <v>2318</v>
          </cell>
          <cell r="I3215" t="str">
            <v>23</v>
          </cell>
          <cell r="J3215" t="str">
            <v xml:space="preserve"> </v>
          </cell>
          <cell r="K3215" t="str">
            <v>BATI</v>
          </cell>
          <cell r="L3215" t="str">
            <v>2017</v>
          </cell>
          <cell r="M3215">
            <v>40000</v>
          </cell>
          <cell r="N3215">
            <v>0</v>
          </cell>
          <cell r="O3215">
            <v>0</v>
          </cell>
          <cell r="P3215">
            <v>40000</v>
          </cell>
          <cell r="Q3215">
            <v>0</v>
          </cell>
          <cell r="R3215">
            <v>41574</v>
          </cell>
          <cell r="S3215">
            <v>0</v>
          </cell>
          <cell r="T3215" t="str">
            <v>2018-BAT SPORT-17SP005-412-2318-23- -BATI</v>
          </cell>
        </row>
        <row r="3216">
          <cell r="A3216" t="str">
            <v>21</v>
          </cell>
          <cell r="B3216" t="str">
            <v>D</v>
          </cell>
          <cell r="C3216" t="str">
            <v>R</v>
          </cell>
          <cell r="D3216" t="str">
            <v>I</v>
          </cell>
          <cell r="E3216" t="str">
            <v>BAT SPORT</v>
          </cell>
          <cell r="F3216" t="str">
            <v>17SP006</v>
          </cell>
          <cell r="G3216" t="str">
            <v>40</v>
          </cell>
          <cell r="H3216" t="str">
            <v>2313</v>
          </cell>
          <cell r="I3216" t="str">
            <v>23</v>
          </cell>
          <cell r="J3216" t="str">
            <v xml:space="preserve"> </v>
          </cell>
          <cell r="K3216" t="str">
            <v>BATI</v>
          </cell>
          <cell r="L3216" t="str">
            <v>2017</v>
          </cell>
          <cell r="M3216">
            <v>30500</v>
          </cell>
          <cell r="N3216">
            <v>0</v>
          </cell>
          <cell r="O3216">
            <v>0</v>
          </cell>
          <cell r="P3216">
            <v>30500</v>
          </cell>
          <cell r="Q3216">
            <v>0</v>
          </cell>
          <cell r="R3216">
            <v>35090.35</v>
          </cell>
          <cell r="S3216">
            <v>0</v>
          </cell>
          <cell r="T3216" t="str">
            <v>2018-BAT SPORT-17SP006-40-2313-23- -BATI</v>
          </cell>
        </row>
        <row r="3217">
          <cell r="A3217" t="str">
            <v>21</v>
          </cell>
          <cell r="B3217" t="str">
            <v>D</v>
          </cell>
          <cell r="C3217" t="str">
            <v>R</v>
          </cell>
          <cell r="D3217" t="str">
            <v>I</v>
          </cell>
          <cell r="E3217" t="str">
            <v>BAT SPORT</v>
          </cell>
          <cell r="F3217" t="str">
            <v>17SP008</v>
          </cell>
          <cell r="G3217" t="str">
            <v>412</v>
          </cell>
          <cell r="H3217" t="str">
            <v>2318</v>
          </cell>
          <cell r="I3217" t="str">
            <v>23</v>
          </cell>
          <cell r="J3217" t="str">
            <v xml:space="preserve"> </v>
          </cell>
          <cell r="K3217" t="str">
            <v>BATI</v>
          </cell>
          <cell r="L3217" t="str">
            <v>2017</v>
          </cell>
          <cell r="M3217">
            <v>15000</v>
          </cell>
          <cell r="N3217">
            <v>0</v>
          </cell>
          <cell r="O3217">
            <v>0</v>
          </cell>
          <cell r="P3217">
            <v>15000</v>
          </cell>
          <cell r="Q3217">
            <v>0</v>
          </cell>
          <cell r="R3217">
            <v>0</v>
          </cell>
          <cell r="S3217">
            <v>0</v>
          </cell>
          <cell r="T3217" t="str">
            <v>2018-BAT SPORT-17SP008-412-2318-23- -BATI</v>
          </cell>
        </row>
        <row r="3218">
          <cell r="A3218" t="str">
            <v>21</v>
          </cell>
          <cell r="B3218" t="str">
            <v>D</v>
          </cell>
          <cell r="C3218" t="str">
            <v>R</v>
          </cell>
          <cell r="D3218" t="str">
            <v>I</v>
          </cell>
          <cell r="E3218" t="str">
            <v>BAT SPORT</v>
          </cell>
          <cell r="F3218" t="str">
            <v>17SP008</v>
          </cell>
          <cell r="G3218" t="str">
            <v>412</v>
          </cell>
          <cell r="H3218" t="str">
            <v>2318</v>
          </cell>
          <cell r="I3218" t="str">
            <v>23</v>
          </cell>
          <cell r="J3218" t="str">
            <v xml:space="preserve"> </v>
          </cell>
          <cell r="K3218" t="str">
            <v>BATI</v>
          </cell>
          <cell r="L3218" t="str">
            <v>2018</v>
          </cell>
          <cell r="M3218">
            <v>0</v>
          </cell>
          <cell r="N3218">
            <v>0</v>
          </cell>
          <cell r="O3218">
            <v>1140</v>
          </cell>
          <cell r="P3218">
            <v>1140</v>
          </cell>
          <cell r="Q3218">
            <v>0</v>
          </cell>
          <cell r="R3218">
            <v>1140</v>
          </cell>
          <cell r="S3218">
            <v>0</v>
          </cell>
          <cell r="T3218" t="str">
            <v>2018-BAT SPORT-17SP008-412-2318-23- -BATI</v>
          </cell>
        </row>
        <row r="3219">
          <cell r="A3219" t="str">
            <v>21</v>
          </cell>
          <cell r="B3219" t="str">
            <v>D</v>
          </cell>
          <cell r="C3219" t="str">
            <v>R</v>
          </cell>
          <cell r="D3219" t="str">
            <v>I</v>
          </cell>
          <cell r="E3219" t="str">
            <v>BAT SPORT</v>
          </cell>
          <cell r="F3219" t="str">
            <v>17SP010</v>
          </cell>
          <cell r="G3219" t="str">
            <v>411</v>
          </cell>
          <cell r="H3219" t="str">
            <v>2313</v>
          </cell>
          <cell r="I3219" t="str">
            <v>23</v>
          </cell>
          <cell r="J3219" t="str">
            <v>PMR</v>
          </cell>
          <cell r="K3219" t="str">
            <v>BATI</v>
          </cell>
          <cell r="L3219" t="str">
            <v>2017</v>
          </cell>
          <cell r="M3219">
            <v>32000</v>
          </cell>
          <cell r="N3219">
            <v>0</v>
          </cell>
          <cell r="O3219">
            <v>0</v>
          </cell>
          <cell r="P3219">
            <v>32000</v>
          </cell>
          <cell r="Q3219">
            <v>0</v>
          </cell>
          <cell r="R3219">
            <v>0</v>
          </cell>
          <cell r="S3219">
            <v>0</v>
          </cell>
          <cell r="T3219" t="str">
            <v>2018-BAT SPORT-17SP010-411-2313-23-PMR-BATI</v>
          </cell>
        </row>
        <row r="3220">
          <cell r="A3220" t="str">
            <v>21</v>
          </cell>
          <cell r="B3220" t="str">
            <v>D</v>
          </cell>
          <cell r="C3220" t="str">
            <v>R</v>
          </cell>
          <cell r="D3220" t="str">
            <v>I</v>
          </cell>
          <cell r="E3220" t="str">
            <v>BAT SPORT</v>
          </cell>
          <cell r="F3220" t="str">
            <v>17SP010</v>
          </cell>
          <cell r="G3220" t="str">
            <v>411</v>
          </cell>
          <cell r="H3220" t="str">
            <v>2313</v>
          </cell>
          <cell r="I3220" t="str">
            <v>23</v>
          </cell>
          <cell r="J3220" t="str">
            <v>PMR</v>
          </cell>
          <cell r="K3220" t="str">
            <v>BATI</v>
          </cell>
          <cell r="L3220" t="str">
            <v>2018</v>
          </cell>
          <cell r="M3220">
            <v>0</v>
          </cell>
          <cell r="N3220">
            <v>0</v>
          </cell>
          <cell r="O3220">
            <v>11835.6</v>
          </cell>
          <cell r="P3220">
            <v>11835.6</v>
          </cell>
          <cell r="Q3220">
            <v>0</v>
          </cell>
          <cell r="R3220">
            <v>0</v>
          </cell>
          <cell r="S3220">
            <v>11835.6</v>
          </cell>
          <cell r="T3220" t="str">
            <v>2018-BAT SPORT-17SP010-411-2313-23-PMR-BATI</v>
          </cell>
        </row>
        <row r="3221">
          <cell r="A3221" t="str">
            <v>21</v>
          </cell>
          <cell r="B3221" t="str">
            <v>D</v>
          </cell>
          <cell r="C3221" t="str">
            <v>R</v>
          </cell>
          <cell r="D3221" t="str">
            <v>I</v>
          </cell>
          <cell r="E3221" t="str">
            <v>BAT SPORT</v>
          </cell>
          <cell r="F3221" t="str">
            <v>17SP011</v>
          </cell>
          <cell r="G3221" t="str">
            <v>411</v>
          </cell>
          <cell r="H3221" t="str">
            <v>2313</v>
          </cell>
          <cell r="I3221" t="str">
            <v>23</v>
          </cell>
          <cell r="J3221" t="str">
            <v xml:space="preserve"> </v>
          </cell>
          <cell r="K3221" t="str">
            <v>BATI</v>
          </cell>
          <cell r="L3221" t="str">
            <v>2017</v>
          </cell>
          <cell r="M3221">
            <v>50000</v>
          </cell>
          <cell r="N3221">
            <v>0</v>
          </cell>
          <cell r="O3221">
            <v>0</v>
          </cell>
          <cell r="P3221">
            <v>50000</v>
          </cell>
          <cell r="Q3221">
            <v>0</v>
          </cell>
          <cell r="R3221">
            <v>943.08</v>
          </cell>
          <cell r="S3221">
            <v>0</v>
          </cell>
          <cell r="T3221" t="str">
            <v>2018-BAT SPORT-17SP011-411-2313-23- -BATI</v>
          </cell>
        </row>
        <row r="3222">
          <cell r="A3222" t="str">
            <v>21</v>
          </cell>
          <cell r="B3222" t="str">
            <v>D</v>
          </cell>
          <cell r="C3222" t="str">
            <v>R</v>
          </cell>
          <cell r="D3222" t="str">
            <v>I</v>
          </cell>
          <cell r="E3222" t="str">
            <v>BAT SPORT</v>
          </cell>
          <cell r="F3222" t="str">
            <v>17SP011</v>
          </cell>
          <cell r="G3222" t="str">
            <v>411</v>
          </cell>
          <cell r="H3222" t="str">
            <v>2313</v>
          </cell>
          <cell r="I3222" t="str">
            <v>23</v>
          </cell>
          <cell r="J3222" t="str">
            <v xml:space="preserve"> </v>
          </cell>
          <cell r="K3222" t="str">
            <v>BATI</v>
          </cell>
          <cell r="L3222" t="str">
            <v>2018</v>
          </cell>
          <cell r="M3222">
            <v>0</v>
          </cell>
          <cell r="N3222">
            <v>0</v>
          </cell>
          <cell r="O3222">
            <v>83721.320000000007</v>
          </cell>
          <cell r="P3222">
            <v>83721.320000000007</v>
          </cell>
          <cell r="Q3222">
            <v>0</v>
          </cell>
          <cell r="R3222">
            <v>0</v>
          </cell>
          <cell r="S3222">
            <v>83721.320000000007</v>
          </cell>
          <cell r="T3222" t="str">
            <v>2018-BAT SPORT-17SP011-411-2313-23- -BATI</v>
          </cell>
        </row>
        <row r="3223">
          <cell r="A3223" t="str">
            <v>21</v>
          </cell>
          <cell r="B3223" t="str">
            <v>D</v>
          </cell>
          <cell r="C3223" t="str">
            <v>R</v>
          </cell>
          <cell r="D3223" t="str">
            <v>I</v>
          </cell>
          <cell r="E3223" t="str">
            <v>BAT SPORT</v>
          </cell>
          <cell r="F3223" t="str">
            <v>17SP012</v>
          </cell>
          <cell r="G3223" t="str">
            <v>411</v>
          </cell>
          <cell r="H3223" t="str">
            <v>2313</v>
          </cell>
          <cell r="I3223" t="str">
            <v>23</v>
          </cell>
          <cell r="J3223" t="str">
            <v xml:space="preserve"> </v>
          </cell>
          <cell r="K3223" t="str">
            <v>BATI</v>
          </cell>
          <cell r="L3223" t="str">
            <v>2017</v>
          </cell>
          <cell r="M3223">
            <v>6000</v>
          </cell>
          <cell r="N3223">
            <v>0</v>
          </cell>
          <cell r="O3223">
            <v>0</v>
          </cell>
          <cell r="P3223">
            <v>6000</v>
          </cell>
          <cell r="Q3223">
            <v>0</v>
          </cell>
          <cell r="R3223">
            <v>0</v>
          </cell>
          <cell r="S3223">
            <v>0</v>
          </cell>
          <cell r="T3223" t="str">
            <v>2018-BAT SPORT-17SP012-411-2313-23- -BATI</v>
          </cell>
        </row>
        <row r="3224">
          <cell r="A3224" t="str">
            <v>21</v>
          </cell>
          <cell r="B3224" t="str">
            <v>D</v>
          </cell>
          <cell r="C3224" t="str">
            <v>R</v>
          </cell>
          <cell r="D3224" t="str">
            <v>I</v>
          </cell>
          <cell r="E3224" t="str">
            <v>BAT SPORT</v>
          </cell>
          <cell r="F3224" t="str">
            <v>17SP012</v>
          </cell>
          <cell r="G3224" t="str">
            <v>411</v>
          </cell>
          <cell r="H3224" t="str">
            <v>2313</v>
          </cell>
          <cell r="I3224" t="str">
            <v>23</v>
          </cell>
          <cell r="J3224" t="str">
            <v xml:space="preserve"> </v>
          </cell>
          <cell r="K3224" t="str">
            <v>BATI</v>
          </cell>
          <cell r="L3224" t="str">
            <v>2018</v>
          </cell>
          <cell r="M3224">
            <v>0</v>
          </cell>
          <cell r="N3224">
            <v>0</v>
          </cell>
          <cell r="O3224">
            <v>6000</v>
          </cell>
          <cell r="P3224">
            <v>6000</v>
          </cell>
          <cell r="Q3224">
            <v>0</v>
          </cell>
          <cell r="R3224">
            <v>0</v>
          </cell>
          <cell r="S3224">
            <v>6000</v>
          </cell>
          <cell r="T3224" t="str">
            <v>2018-BAT SPORT-17SP012-411-2313-23- -BATI</v>
          </cell>
        </row>
        <row r="3225">
          <cell r="A3225" t="str">
            <v>21</v>
          </cell>
          <cell r="B3225" t="str">
            <v>D</v>
          </cell>
          <cell r="C3225" t="str">
            <v>R</v>
          </cell>
          <cell r="D3225" t="str">
            <v>I</v>
          </cell>
          <cell r="E3225" t="str">
            <v>BAT SPORT</v>
          </cell>
          <cell r="F3225" t="str">
            <v>17SP013</v>
          </cell>
          <cell r="G3225" t="str">
            <v>412</v>
          </cell>
          <cell r="H3225" t="str">
            <v>2313</v>
          </cell>
          <cell r="I3225" t="str">
            <v>23</v>
          </cell>
          <cell r="J3225" t="str">
            <v xml:space="preserve"> </v>
          </cell>
          <cell r="K3225" t="str">
            <v>BATI</v>
          </cell>
          <cell r="L3225" t="str">
            <v>2017</v>
          </cell>
          <cell r="M3225">
            <v>40000</v>
          </cell>
          <cell r="N3225">
            <v>0</v>
          </cell>
          <cell r="O3225">
            <v>0</v>
          </cell>
          <cell r="P3225">
            <v>40000</v>
          </cell>
          <cell r="Q3225">
            <v>0</v>
          </cell>
          <cell r="R3225">
            <v>0</v>
          </cell>
          <cell r="S3225">
            <v>0</v>
          </cell>
          <cell r="T3225" t="str">
            <v>2018-BAT SPORT-17SP013-412-2313-23- -BATI</v>
          </cell>
        </row>
        <row r="3226">
          <cell r="A3226" t="str">
            <v>21</v>
          </cell>
          <cell r="B3226" t="str">
            <v>D</v>
          </cell>
          <cell r="C3226" t="str">
            <v>R</v>
          </cell>
          <cell r="D3226" t="str">
            <v>I</v>
          </cell>
          <cell r="E3226" t="str">
            <v>BAT SPORT</v>
          </cell>
          <cell r="F3226" t="str">
            <v>17SP013</v>
          </cell>
          <cell r="G3226" t="str">
            <v>412</v>
          </cell>
          <cell r="H3226" t="str">
            <v>2313</v>
          </cell>
          <cell r="I3226" t="str">
            <v>23</v>
          </cell>
          <cell r="J3226" t="str">
            <v xml:space="preserve"> </v>
          </cell>
          <cell r="K3226" t="str">
            <v>BATI</v>
          </cell>
          <cell r="L3226" t="str">
            <v>2018</v>
          </cell>
          <cell r="M3226">
            <v>0</v>
          </cell>
          <cell r="N3226">
            <v>0</v>
          </cell>
          <cell r="O3226">
            <v>44458.42</v>
          </cell>
          <cell r="P3226">
            <v>44458.42</v>
          </cell>
          <cell r="Q3226">
            <v>0</v>
          </cell>
          <cell r="R3226">
            <v>0</v>
          </cell>
          <cell r="S3226">
            <v>44458.42</v>
          </cell>
          <cell r="T3226" t="str">
            <v>2018-BAT SPORT-17SP013-412-2313-23- -BATI</v>
          </cell>
        </row>
        <row r="3227">
          <cell r="A3227" t="str">
            <v>21</v>
          </cell>
          <cell r="B3227" t="str">
            <v>D</v>
          </cell>
          <cell r="C3227" t="str">
            <v>R</v>
          </cell>
          <cell r="D3227" t="str">
            <v>I</v>
          </cell>
          <cell r="E3227" t="str">
            <v>BAT SPORT</v>
          </cell>
          <cell r="F3227" t="str">
            <v>17SP014</v>
          </cell>
          <cell r="G3227" t="str">
            <v>411</v>
          </cell>
          <cell r="H3227" t="str">
            <v>2313</v>
          </cell>
          <cell r="I3227" t="str">
            <v>23</v>
          </cell>
          <cell r="J3227" t="str">
            <v xml:space="preserve"> </v>
          </cell>
          <cell r="K3227" t="str">
            <v>BATI</v>
          </cell>
          <cell r="L3227" t="str">
            <v>2017</v>
          </cell>
          <cell r="M3227">
            <v>15000</v>
          </cell>
          <cell r="N3227">
            <v>0</v>
          </cell>
          <cell r="O3227">
            <v>0</v>
          </cell>
          <cell r="P3227">
            <v>15000</v>
          </cell>
          <cell r="Q3227">
            <v>0</v>
          </cell>
          <cell r="R3227">
            <v>10181.58</v>
          </cell>
          <cell r="S3227">
            <v>0</v>
          </cell>
          <cell r="T3227" t="str">
            <v>2018-BAT SPORT-17SP014-411-2313-23- -BATI</v>
          </cell>
        </row>
        <row r="3228">
          <cell r="A3228" t="str">
            <v>21</v>
          </cell>
          <cell r="B3228" t="str">
            <v>D</v>
          </cell>
          <cell r="C3228" t="str">
            <v>R</v>
          </cell>
          <cell r="D3228" t="str">
            <v>I</v>
          </cell>
          <cell r="E3228" t="str">
            <v>BAT SPORT</v>
          </cell>
          <cell r="F3228" t="str">
            <v>17SP015</v>
          </cell>
          <cell r="G3228" t="str">
            <v>411</v>
          </cell>
          <cell r="H3228" t="str">
            <v>2313</v>
          </cell>
          <cell r="I3228" t="str">
            <v>23</v>
          </cell>
          <cell r="J3228" t="str">
            <v xml:space="preserve"> </v>
          </cell>
          <cell r="K3228" t="str">
            <v>BATI</v>
          </cell>
          <cell r="L3228" t="str">
            <v>2017</v>
          </cell>
          <cell r="M3228">
            <v>30000</v>
          </cell>
          <cell r="N3228">
            <v>0</v>
          </cell>
          <cell r="O3228">
            <v>0</v>
          </cell>
          <cell r="P3228">
            <v>30000</v>
          </cell>
          <cell r="Q3228">
            <v>0</v>
          </cell>
          <cell r="R3228">
            <v>188.95</v>
          </cell>
          <cell r="S3228">
            <v>0</v>
          </cell>
          <cell r="T3228" t="str">
            <v>2018-BAT SPORT-17SP015-411-2313-23- -BATI</v>
          </cell>
        </row>
        <row r="3229">
          <cell r="A3229" t="str">
            <v>21</v>
          </cell>
          <cell r="B3229" t="str">
            <v>D</v>
          </cell>
          <cell r="C3229" t="str">
            <v>R</v>
          </cell>
          <cell r="D3229" t="str">
            <v>I</v>
          </cell>
          <cell r="E3229" t="str">
            <v>BAT SPORT</v>
          </cell>
          <cell r="F3229" t="str">
            <v>17SP015</v>
          </cell>
          <cell r="G3229" t="str">
            <v>411</v>
          </cell>
          <cell r="H3229" t="str">
            <v>2313</v>
          </cell>
          <cell r="I3229" t="str">
            <v>23</v>
          </cell>
          <cell r="J3229" t="str">
            <v xml:space="preserve"> </v>
          </cell>
          <cell r="K3229" t="str">
            <v>BATI</v>
          </cell>
          <cell r="L3229" t="str">
            <v>2018</v>
          </cell>
          <cell r="M3229">
            <v>0</v>
          </cell>
          <cell r="N3229">
            <v>0</v>
          </cell>
          <cell r="O3229">
            <v>29717.29</v>
          </cell>
          <cell r="P3229">
            <v>29717.29</v>
          </cell>
          <cell r="Q3229">
            <v>0</v>
          </cell>
          <cell r="R3229">
            <v>25505.46</v>
          </cell>
          <cell r="S3229">
            <v>5475.85</v>
          </cell>
          <cell r="T3229" t="str">
            <v>2018-BAT SPORT-17SP015-411-2313-23- -BATI</v>
          </cell>
        </row>
        <row r="3230">
          <cell r="A3230" t="str">
            <v>21</v>
          </cell>
          <cell r="B3230" t="str">
            <v>D</v>
          </cell>
          <cell r="C3230" t="str">
            <v>R</v>
          </cell>
          <cell r="D3230" t="str">
            <v>I</v>
          </cell>
          <cell r="E3230" t="str">
            <v>BAT SPORT</v>
          </cell>
          <cell r="F3230" t="str">
            <v>17SP017</v>
          </cell>
          <cell r="G3230" t="str">
            <v>412</v>
          </cell>
          <cell r="H3230" t="str">
            <v>2313</v>
          </cell>
          <cell r="I3230" t="str">
            <v>23</v>
          </cell>
          <cell r="J3230" t="str">
            <v xml:space="preserve"> </v>
          </cell>
          <cell r="K3230" t="str">
            <v>BATI</v>
          </cell>
          <cell r="L3230" t="str">
            <v>2017</v>
          </cell>
          <cell r="M3230">
            <v>6000</v>
          </cell>
          <cell r="N3230">
            <v>0</v>
          </cell>
          <cell r="O3230">
            <v>0</v>
          </cell>
          <cell r="P3230">
            <v>6000</v>
          </cell>
          <cell r="Q3230">
            <v>0</v>
          </cell>
          <cell r="R3230">
            <v>2950.14</v>
          </cell>
          <cell r="S3230">
            <v>0</v>
          </cell>
          <cell r="T3230" t="str">
            <v>2018-BAT SPORT-17SP017-412-2313-23- -BATI</v>
          </cell>
        </row>
        <row r="3231">
          <cell r="A3231" t="str">
            <v>21</v>
          </cell>
          <cell r="B3231" t="str">
            <v>D</v>
          </cell>
          <cell r="C3231" t="str">
            <v>R</v>
          </cell>
          <cell r="D3231" t="str">
            <v>I</v>
          </cell>
          <cell r="E3231" t="str">
            <v>BAT SPORT</v>
          </cell>
          <cell r="F3231" t="str">
            <v>17SP017</v>
          </cell>
          <cell r="G3231" t="str">
            <v>412</v>
          </cell>
          <cell r="H3231" t="str">
            <v>2313</v>
          </cell>
          <cell r="I3231" t="str">
            <v>23</v>
          </cell>
          <cell r="J3231" t="str">
            <v xml:space="preserve"> </v>
          </cell>
          <cell r="K3231" t="str">
            <v>BATI</v>
          </cell>
          <cell r="L3231" t="str">
            <v>2018</v>
          </cell>
          <cell r="M3231">
            <v>0</v>
          </cell>
          <cell r="N3231">
            <v>0</v>
          </cell>
          <cell r="O3231">
            <v>4701.4799999999996</v>
          </cell>
          <cell r="P3231">
            <v>4701.4799999999996</v>
          </cell>
          <cell r="Q3231">
            <v>0</v>
          </cell>
          <cell r="R3231">
            <v>0</v>
          </cell>
          <cell r="S3231">
            <v>4701.4799999999996</v>
          </cell>
          <cell r="T3231" t="str">
            <v>2018-BAT SPORT-17SP017-412-2313-23- -BATI</v>
          </cell>
        </row>
        <row r="3232">
          <cell r="A3232" t="str">
            <v>21</v>
          </cell>
          <cell r="B3232" t="str">
            <v>D</v>
          </cell>
          <cell r="C3232" t="str">
            <v>R</v>
          </cell>
          <cell r="D3232" t="str">
            <v>I</v>
          </cell>
          <cell r="E3232" t="str">
            <v>BAT SPORT</v>
          </cell>
          <cell r="F3232" t="str">
            <v>17SP018</v>
          </cell>
          <cell r="G3232" t="str">
            <v>411</v>
          </cell>
          <cell r="H3232" t="str">
            <v>2313</v>
          </cell>
          <cell r="I3232" t="str">
            <v>23</v>
          </cell>
          <cell r="J3232" t="str">
            <v xml:space="preserve"> </v>
          </cell>
          <cell r="K3232" t="str">
            <v>BATI</v>
          </cell>
          <cell r="L3232" t="str">
            <v>2017</v>
          </cell>
          <cell r="M3232">
            <v>18000</v>
          </cell>
          <cell r="N3232">
            <v>0</v>
          </cell>
          <cell r="O3232">
            <v>0</v>
          </cell>
          <cell r="P3232">
            <v>18000</v>
          </cell>
          <cell r="Q3232">
            <v>0</v>
          </cell>
          <cell r="R3232">
            <v>578.16999999999996</v>
          </cell>
          <cell r="S3232">
            <v>0</v>
          </cell>
          <cell r="T3232" t="str">
            <v>2018-BAT SPORT-17SP018-411-2313-23- -BATI</v>
          </cell>
        </row>
        <row r="3233">
          <cell r="A3233" t="str">
            <v>21</v>
          </cell>
          <cell r="B3233" t="str">
            <v>D</v>
          </cell>
          <cell r="C3233" t="str">
            <v>R</v>
          </cell>
          <cell r="D3233" t="str">
            <v>I</v>
          </cell>
          <cell r="E3233" t="str">
            <v>BAT SPORT</v>
          </cell>
          <cell r="F3233" t="str">
            <v>17SP018</v>
          </cell>
          <cell r="G3233" t="str">
            <v>411</v>
          </cell>
          <cell r="H3233" t="str">
            <v>2313</v>
          </cell>
          <cell r="I3233" t="str">
            <v>23</v>
          </cell>
          <cell r="J3233" t="str">
            <v xml:space="preserve"> </v>
          </cell>
          <cell r="K3233" t="str">
            <v>BATI</v>
          </cell>
          <cell r="L3233" t="str">
            <v>2018</v>
          </cell>
          <cell r="M3233">
            <v>0</v>
          </cell>
          <cell r="N3233">
            <v>0</v>
          </cell>
          <cell r="O3233">
            <v>22633.67</v>
          </cell>
          <cell r="P3233">
            <v>22633.67</v>
          </cell>
          <cell r="Q3233">
            <v>0</v>
          </cell>
          <cell r="R3233">
            <v>491.22</v>
          </cell>
          <cell r="S3233">
            <v>18014.45</v>
          </cell>
          <cell r="T3233" t="str">
            <v>2018-BAT SPORT-17SP018-411-2313-23- -BATI</v>
          </cell>
        </row>
        <row r="3234">
          <cell r="A3234" t="str">
            <v>21</v>
          </cell>
          <cell r="B3234" t="str">
            <v>D</v>
          </cell>
          <cell r="C3234" t="str">
            <v>R</v>
          </cell>
          <cell r="D3234" t="str">
            <v>I</v>
          </cell>
          <cell r="E3234" t="str">
            <v>BAT SPORT</v>
          </cell>
          <cell r="F3234" t="str">
            <v>17SP019</v>
          </cell>
          <cell r="G3234" t="str">
            <v>411</v>
          </cell>
          <cell r="H3234" t="str">
            <v>2313</v>
          </cell>
          <cell r="I3234" t="str">
            <v>23</v>
          </cell>
          <cell r="J3234" t="str">
            <v xml:space="preserve"> </v>
          </cell>
          <cell r="K3234" t="str">
            <v>BATI</v>
          </cell>
          <cell r="L3234" t="str">
            <v>2017</v>
          </cell>
          <cell r="M3234">
            <v>23000</v>
          </cell>
          <cell r="N3234">
            <v>0</v>
          </cell>
          <cell r="O3234">
            <v>0</v>
          </cell>
          <cell r="P3234">
            <v>23000</v>
          </cell>
          <cell r="Q3234">
            <v>0</v>
          </cell>
          <cell r="R3234">
            <v>25685.3</v>
          </cell>
          <cell r="S3234">
            <v>0</v>
          </cell>
          <cell r="T3234" t="str">
            <v>2018-BAT SPORT-17SP019-411-2313-23- -BATI</v>
          </cell>
        </row>
        <row r="3235">
          <cell r="A3235" t="str">
            <v>21</v>
          </cell>
          <cell r="B3235" t="str">
            <v>D</v>
          </cell>
          <cell r="C3235" t="str">
            <v>R</v>
          </cell>
          <cell r="D3235" t="str">
            <v>I</v>
          </cell>
          <cell r="E3235" t="str">
            <v>BAT SPORT</v>
          </cell>
          <cell r="F3235" t="str">
            <v>17SP019</v>
          </cell>
          <cell r="G3235" t="str">
            <v>411</v>
          </cell>
          <cell r="H3235" t="str">
            <v>2313</v>
          </cell>
          <cell r="I3235" t="str">
            <v>23</v>
          </cell>
          <cell r="J3235" t="str">
            <v xml:space="preserve"> </v>
          </cell>
          <cell r="K3235" t="str">
            <v>BATI</v>
          </cell>
          <cell r="L3235" t="str">
            <v>2018</v>
          </cell>
          <cell r="M3235">
            <v>0</v>
          </cell>
          <cell r="N3235">
            <v>0</v>
          </cell>
          <cell r="O3235">
            <v>2819.64</v>
          </cell>
          <cell r="P3235">
            <v>2819.64</v>
          </cell>
          <cell r="Q3235">
            <v>0</v>
          </cell>
          <cell r="R3235">
            <v>0</v>
          </cell>
          <cell r="S3235">
            <v>2819.64</v>
          </cell>
          <cell r="T3235" t="str">
            <v>2018-BAT SPORT-17SP019-411-2313-23- -BATI</v>
          </cell>
        </row>
        <row r="3236">
          <cell r="A3236" t="str">
            <v>21</v>
          </cell>
          <cell r="B3236" t="str">
            <v>D</v>
          </cell>
          <cell r="C3236" t="str">
            <v>R</v>
          </cell>
          <cell r="D3236" t="str">
            <v>I</v>
          </cell>
          <cell r="E3236" t="str">
            <v>BAT SPORT</v>
          </cell>
          <cell r="F3236" t="str">
            <v>17SP020</v>
          </cell>
          <cell r="G3236" t="str">
            <v>411</v>
          </cell>
          <cell r="H3236" t="str">
            <v>2313</v>
          </cell>
          <cell r="I3236" t="str">
            <v>23</v>
          </cell>
          <cell r="J3236" t="str">
            <v xml:space="preserve"> </v>
          </cell>
          <cell r="K3236" t="str">
            <v>BATI</v>
          </cell>
          <cell r="L3236" t="str">
            <v>2017</v>
          </cell>
          <cell r="M3236">
            <v>20000</v>
          </cell>
          <cell r="N3236">
            <v>0</v>
          </cell>
          <cell r="O3236">
            <v>0</v>
          </cell>
          <cell r="P3236">
            <v>20000</v>
          </cell>
          <cell r="Q3236">
            <v>0</v>
          </cell>
          <cell r="R3236">
            <v>0</v>
          </cell>
          <cell r="S3236">
            <v>0</v>
          </cell>
          <cell r="T3236" t="str">
            <v>2018-BAT SPORT-17SP020-411-2313-23- -BATI</v>
          </cell>
        </row>
        <row r="3237">
          <cell r="A3237" t="str">
            <v>21</v>
          </cell>
          <cell r="B3237" t="str">
            <v>D</v>
          </cell>
          <cell r="C3237" t="str">
            <v>R</v>
          </cell>
          <cell r="D3237" t="str">
            <v>I</v>
          </cell>
          <cell r="E3237" t="str">
            <v>BAT SPORT</v>
          </cell>
          <cell r="F3237" t="str">
            <v>17SP020</v>
          </cell>
          <cell r="G3237" t="str">
            <v>411</v>
          </cell>
          <cell r="H3237" t="str">
            <v>2313</v>
          </cell>
          <cell r="I3237" t="str">
            <v>23</v>
          </cell>
          <cell r="J3237" t="str">
            <v xml:space="preserve"> </v>
          </cell>
          <cell r="K3237" t="str">
            <v>BATI</v>
          </cell>
          <cell r="L3237" t="str">
            <v>2018</v>
          </cell>
          <cell r="M3237">
            <v>0</v>
          </cell>
          <cell r="N3237">
            <v>0</v>
          </cell>
          <cell r="O3237">
            <v>24634.06</v>
          </cell>
          <cell r="P3237">
            <v>24634.06</v>
          </cell>
          <cell r="Q3237">
            <v>0</v>
          </cell>
          <cell r="R3237">
            <v>0</v>
          </cell>
          <cell r="S3237">
            <v>24634.06</v>
          </cell>
          <cell r="T3237" t="str">
            <v>2018-BAT SPORT-17SP020-411-2313-23- -BATI</v>
          </cell>
        </row>
        <row r="3238">
          <cell r="A3238" t="str">
            <v>21</v>
          </cell>
          <cell r="B3238" t="str">
            <v>D</v>
          </cell>
          <cell r="C3238" t="str">
            <v>R</v>
          </cell>
          <cell r="D3238" t="str">
            <v>I</v>
          </cell>
          <cell r="E3238" t="str">
            <v>BAT SPORT</v>
          </cell>
          <cell r="F3238" t="str">
            <v>17SP021</v>
          </cell>
          <cell r="G3238" t="str">
            <v>411</v>
          </cell>
          <cell r="H3238" t="str">
            <v>2313</v>
          </cell>
          <cell r="I3238" t="str">
            <v>23</v>
          </cell>
          <cell r="J3238" t="str">
            <v xml:space="preserve"> </v>
          </cell>
          <cell r="K3238" t="str">
            <v>BATI</v>
          </cell>
          <cell r="L3238" t="str">
            <v>2017</v>
          </cell>
          <cell r="M3238">
            <v>15000</v>
          </cell>
          <cell r="N3238">
            <v>0</v>
          </cell>
          <cell r="O3238">
            <v>0</v>
          </cell>
          <cell r="P3238">
            <v>15000</v>
          </cell>
          <cell r="Q3238">
            <v>0</v>
          </cell>
          <cell r="R3238">
            <v>2532.41</v>
          </cell>
          <cell r="S3238">
            <v>0</v>
          </cell>
          <cell r="T3238" t="str">
            <v>2018-BAT SPORT-17SP021-411-2313-23- -BATI</v>
          </cell>
        </row>
        <row r="3239">
          <cell r="A3239" t="str">
            <v>21</v>
          </cell>
          <cell r="B3239" t="str">
            <v>D</v>
          </cell>
          <cell r="C3239" t="str">
            <v>R</v>
          </cell>
          <cell r="D3239" t="str">
            <v>I</v>
          </cell>
          <cell r="E3239" t="str">
            <v>BAT SPORT</v>
          </cell>
          <cell r="F3239" t="str">
            <v>17SP021</v>
          </cell>
          <cell r="G3239" t="str">
            <v>411</v>
          </cell>
          <cell r="H3239" t="str">
            <v>2313</v>
          </cell>
          <cell r="I3239" t="str">
            <v>23</v>
          </cell>
          <cell r="J3239" t="str">
            <v xml:space="preserve"> </v>
          </cell>
          <cell r="K3239" t="str">
            <v>BATI</v>
          </cell>
          <cell r="L3239" t="str">
            <v>2018</v>
          </cell>
          <cell r="M3239">
            <v>0</v>
          </cell>
          <cell r="N3239">
            <v>0</v>
          </cell>
          <cell r="O3239">
            <v>3739.03</v>
          </cell>
          <cell r="P3239">
            <v>3739.03</v>
          </cell>
          <cell r="Q3239">
            <v>0</v>
          </cell>
          <cell r="R3239">
            <v>335.64</v>
          </cell>
          <cell r="S3239">
            <v>3423.3</v>
          </cell>
          <cell r="T3239" t="str">
            <v>2018-BAT SPORT-17SP021-411-2313-23- -BATI</v>
          </cell>
        </row>
        <row r="3240">
          <cell r="A3240" t="str">
            <v>21</v>
          </cell>
          <cell r="B3240" t="str">
            <v>D</v>
          </cell>
          <cell r="C3240" t="str">
            <v>R</v>
          </cell>
          <cell r="D3240" t="str">
            <v>I</v>
          </cell>
          <cell r="E3240" t="str">
            <v>DSI</v>
          </cell>
          <cell r="F3240" t="str">
            <v>17FA001</v>
          </cell>
          <cell r="G3240" t="str">
            <v>020</v>
          </cell>
          <cell r="H3240" t="str">
            <v>2315</v>
          </cell>
          <cell r="I3240" t="str">
            <v>23</v>
          </cell>
          <cell r="J3240" t="str">
            <v xml:space="preserve"> </v>
          </cell>
          <cell r="K3240" t="str">
            <v>DSI</v>
          </cell>
          <cell r="L3240" t="str">
            <v>2017</v>
          </cell>
          <cell r="M3240">
            <v>15000</v>
          </cell>
          <cell r="N3240">
            <v>0</v>
          </cell>
          <cell r="O3240">
            <v>0</v>
          </cell>
          <cell r="P3240">
            <v>7500</v>
          </cell>
          <cell r="Q3240">
            <v>0</v>
          </cell>
          <cell r="R3240">
            <v>1533.9</v>
          </cell>
          <cell r="S3240">
            <v>0</v>
          </cell>
          <cell r="T3240" t="str">
            <v>2018-DSI-17FA001-020-2315-23- -DSI</v>
          </cell>
        </row>
        <row r="3241">
          <cell r="A3241" t="str">
            <v>21</v>
          </cell>
          <cell r="B3241" t="str">
            <v>D</v>
          </cell>
          <cell r="C3241" t="str">
            <v>R</v>
          </cell>
          <cell r="D3241" t="str">
            <v>I</v>
          </cell>
          <cell r="E3241" t="str">
            <v>DSI</v>
          </cell>
          <cell r="F3241" t="str">
            <v>17FA001</v>
          </cell>
          <cell r="G3241" t="str">
            <v>020</v>
          </cell>
          <cell r="H3241" t="str">
            <v>2315</v>
          </cell>
          <cell r="I3241" t="str">
            <v>23</v>
          </cell>
          <cell r="J3241" t="str">
            <v xml:space="preserve"> </v>
          </cell>
          <cell r="K3241" t="str">
            <v>DSI</v>
          </cell>
          <cell r="L3241" t="str">
            <v>2018</v>
          </cell>
          <cell r="M3241">
            <v>0</v>
          </cell>
          <cell r="N3241">
            <v>0</v>
          </cell>
          <cell r="O3241">
            <v>5170.6499999999996</v>
          </cell>
          <cell r="P3241">
            <v>5170.6499999999996</v>
          </cell>
          <cell r="Q3241">
            <v>0</v>
          </cell>
          <cell r="R3241">
            <v>0</v>
          </cell>
          <cell r="S3241">
            <v>5170.6499999999996</v>
          </cell>
          <cell r="T3241" t="str">
            <v>2018-DSI-17FA001-020-2315-23- -DSI</v>
          </cell>
        </row>
        <row r="3242">
          <cell r="A3242" t="str">
            <v>21</v>
          </cell>
          <cell r="B3242" t="str">
            <v>D</v>
          </cell>
          <cell r="C3242" t="str">
            <v>R</v>
          </cell>
          <cell r="D3242" t="str">
            <v>I</v>
          </cell>
          <cell r="E3242" t="str">
            <v>EV</v>
          </cell>
          <cell r="F3242" t="str">
            <v>17UR002</v>
          </cell>
          <cell r="G3242" t="str">
            <v>822</v>
          </cell>
          <cell r="H3242" t="str">
            <v>2318</v>
          </cell>
          <cell r="I3242" t="str">
            <v>23</v>
          </cell>
          <cell r="J3242" t="str">
            <v xml:space="preserve"> </v>
          </cell>
          <cell r="K3242" t="str">
            <v>EXTE</v>
          </cell>
          <cell r="L3242" t="str">
            <v>2017</v>
          </cell>
          <cell r="M3242">
            <v>39000</v>
          </cell>
          <cell r="N3242">
            <v>0</v>
          </cell>
          <cell r="O3242">
            <v>0</v>
          </cell>
          <cell r="P3242">
            <v>39000</v>
          </cell>
          <cell r="Q3242">
            <v>0</v>
          </cell>
          <cell r="R3242">
            <v>38556</v>
          </cell>
          <cell r="S3242">
            <v>0</v>
          </cell>
          <cell r="T3242" t="str">
            <v>2018-EV-17UR002-822-2318-23- -EXTE</v>
          </cell>
        </row>
        <row r="3243">
          <cell r="A3243" t="str">
            <v>21</v>
          </cell>
          <cell r="B3243" t="str">
            <v>D</v>
          </cell>
          <cell r="C3243" t="str">
            <v>R</v>
          </cell>
          <cell r="D3243" t="str">
            <v>I</v>
          </cell>
          <cell r="E3243" t="str">
            <v>HYPER CENT</v>
          </cell>
          <cell r="F3243" t="str">
            <v>18VO001</v>
          </cell>
          <cell r="G3243" t="str">
            <v>822</v>
          </cell>
          <cell r="H3243" t="str">
            <v>2315</v>
          </cell>
          <cell r="I3243" t="str">
            <v>23</v>
          </cell>
          <cell r="J3243" t="str">
            <v xml:space="preserve"> </v>
          </cell>
          <cell r="K3243" t="str">
            <v>EXTE</v>
          </cell>
          <cell r="L3243" t="str">
            <v>2018</v>
          </cell>
          <cell r="M3243">
            <v>660000</v>
          </cell>
          <cell r="N3243">
            <v>0</v>
          </cell>
          <cell r="O3243">
            <v>0</v>
          </cell>
          <cell r="P3243">
            <v>660000</v>
          </cell>
          <cell r="Q3243">
            <v>0</v>
          </cell>
          <cell r="R3243">
            <v>312940.79999999999</v>
          </cell>
          <cell r="S3243">
            <v>150125.74</v>
          </cell>
          <cell r="T3243" t="str">
            <v>2018-HYPER CENT-18VO001-822-2315-23- -EXTE</v>
          </cell>
        </row>
        <row r="3244">
          <cell r="A3244" t="str">
            <v>21</v>
          </cell>
          <cell r="B3244" t="str">
            <v>D</v>
          </cell>
          <cell r="C3244" t="str">
            <v>R</v>
          </cell>
          <cell r="D3244" t="str">
            <v>I</v>
          </cell>
          <cell r="E3244" t="str">
            <v>HYPER CENT</v>
          </cell>
          <cell r="F3244" t="str">
            <v>18VO002</v>
          </cell>
          <cell r="G3244" t="str">
            <v>822</v>
          </cell>
          <cell r="H3244" t="str">
            <v>2315</v>
          </cell>
          <cell r="I3244" t="str">
            <v>23</v>
          </cell>
          <cell r="J3244" t="str">
            <v xml:space="preserve"> </v>
          </cell>
          <cell r="K3244" t="str">
            <v>EXTE</v>
          </cell>
          <cell r="L3244" t="str">
            <v>2018</v>
          </cell>
          <cell r="M3244">
            <v>1028000</v>
          </cell>
          <cell r="N3244">
            <v>0</v>
          </cell>
          <cell r="O3244">
            <v>0</v>
          </cell>
          <cell r="P3244">
            <v>1028000</v>
          </cell>
          <cell r="Q3244">
            <v>0</v>
          </cell>
          <cell r="R3244">
            <v>192343.53</v>
          </cell>
          <cell r="S3244">
            <v>354995.71</v>
          </cell>
          <cell r="T3244" t="str">
            <v>2018-HYPER CENT-18VO002-822-2315-23- -EXTE</v>
          </cell>
        </row>
        <row r="3245">
          <cell r="A3245" t="str">
            <v>21</v>
          </cell>
          <cell r="B3245" t="str">
            <v>D</v>
          </cell>
          <cell r="C3245" t="str">
            <v>R</v>
          </cell>
          <cell r="D3245" t="str">
            <v>I</v>
          </cell>
          <cell r="E3245" t="str">
            <v>HYPER CENT</v>
          </cell>
          <cell r="F3245" t="str">
            <v>18VO003</v>
          </cell>
          <cell r="G3245" t="str">
            <v>822</v>
          </cell>
          <cell r="H3245" t="str">
            <v>2315</v>
          </cell>
          <cell r="I3245" t="str">
            <v>23</v>
          </cell>
          <cell r="J3245" t="str">
            <v xml:space="preserve"> </v>
          </cell>
          <cell r="K3245" t="str">
            <v>EXTE</v>
          </cell>
          <cell r="L3245" t="str">
            <v>2018</v>
          </cell>
          <cell r="M3245">
            <v>180000</v>
          </cell>
          <cell r="N3245">
            <v>0</v>
          </cell>
          <cell r="O3245">
            <v>0</v>
          </cell>
          <cell r="P3245">
            <v>180000</v>
          </cell>
          <cell r="Q3245">
            <v>0</v>
          </cell>
          <cell r="R3245">
            <v>0</v>
          </cell>
          <cell r="S3245">
            <v>0</v>
          </cell>
          <cell r="T3245" t="str">
            <v>2018-HYPER CENT-18VO003-822-2315-23- -EXTE</v>
          </cell>
        </row>
        <row r="3246">
          <cell r="A3246" t="str">
            <v>21</v>
          </cell>
          <cell r="B3246" t="str">
            <v>D</v>
          </cell>
          <cell r="C3246" t="str">
            <v>R</v>
          </cell>
          <cell r="D3246" t="str">
            <v>I</v>
          </cell>
          <cell r="E3246" t="str">
            <v>MONU HISTO</v>
          </cell>
          <cell r="F3246" t="str">
            <v>17MH001</v>
          </cell>
          <cell r="G3246" t="str">
            <v>324</v>
          </cell>
          <cell r="H3246" t="str">
            <v>2313</v>
          </cell>
          <cell r="I3246" t="str">
            <v>23</v>
          </cell>
          <cell r="J3246" t="str">
            <v xml:space="preserve"> </v>
          </cell>
          <cell r="K3246" t="str">
            <v>BATI</v>
          </cell>
          <cell r="L3246" t="str">
            <v>2017</v>
          </cell>
          <cell r="M3246">
            <v>664000</v>
          </cell>
          <cell r="N3246">
            <v>0</v>
          </cell>
          <cell r="O3246">
            <v>0</v>
          </cell>
          <cell r="P3246">
            <v>664000</v>
          </cell>
          <cell r="Q3246">
            <v>0</v>
          </cell>
          <cell r="R3246">
            <v>765.48</v>
          </cell>
          <cell r="S3246">
            <v>0</v>
          </cell>
          <cell r="T3246" t="str">
            <v>2018-MONU HISTO-17MH001-324-2313-23- -BATI</v>
          </cell>
        </row>
        <row r="3247">
          <cell r="A3247" t="str">
            <v>21</v>
          </cell>
          <cell r="B3247" t="str">
            <v>D</v>
          </cell>
          <cell r="C3247" t="str">
            <v>R</v>
          </cell>
          <cell r="D3247" t="str">
            <v>I</v>
          </cell>
          <cell r="E3247" t="str">
            <v>MONU HISTO</v>
          </cell>
          <cell r="F3247" t="str">
            <v>17MH001</v>
          </cell>
          <cell r="G3247" t="str">
            <v>324</v>
          </cell>
          <cell r="H3247" t="str">
            <v>2313</v>
          </cell>
          <cell r="I3247" t="str">
            <v>23</v>
          </cell>
          <cell r="J3247" t="str">
            <v xml:space="preserve"> </v>
          </cell>
          <cell r="K3247" t="str">
            <v>BATI</v>
          </cell>
          <cell r="L3247" t="str">
            <v>2018</v>
          </cell>
          <cell r="M3247">
            <v>0</v>
          </cell>
          <cell r="N3247">
            <v>0</v>
          </cell>
          <cell r="O3247">
            <v>392932.85</v>
          </cell>
          <cell r="P3247">
            <v>392932.85</v>
          </cell>
          <cell r="Q3247">
            <v>0</v>
          </cell>
          <cell r="R3247">
            <v>162790.79999999999</v>
          </cell>
          <cell r="S3247">
            <v>247292.22</v>
          </cell>
          <cell r="T3247" t="str">
            <v>2018-MONU HISTO-17MH001-324-2313-23- -BATI</v>
          </cell>
        </row>
        <row r="3248">
          <cell r="A3248" t="str">
            <v>21</v>
          </cell>
          <cell r="B3248" t="str">
            <v>D</v>
          </cell>
          <cell r="C3248" t="str">
            <v>R</v>
          </cell>
          <cell r="D3248" t="str">
            <v>I</v>
          </cell>
          <cell r="E3248" t="str">
            <v>MONU HISTO</v>
          </cell>
          <cell r="F3248" t="str">
            <v>17MH002</v>
          </cell>
          <cell r="G3248" t="str">
            <v>324</v>
          </cell>
          <cell r="H3248" t="str">
            <v>2313</v>
          </cell>
          <cell r="I3248" t="str">
            <v>23</v>
          </cell>
          <cell r="J3248" t="str">
            <v xml:space="preserve"> </v>
          </cell>
          <cell r="K3248" t="str">
            <v>BATI</v>
          </cell>
          <cell r="L3248" t="str">
            <v>2017</v>
          </cell>
          <cell r="M3248">
            <v>80000</v>
          </cell>
          <cell r="N3248">
            <v>-50000</v>
          </cell>
          <cell r="O3248">
            <v>0</v>
          </cell>
          <cell r="P3248">
            <v>30000</v>
          </cell>
          <cell r="Q3248">
            <v>0</v>
          </cell>
          <cell r="R3248">
            <v>0</v>
          </cell>
          <cell r="S3248">
            <v>0</v>
          </cell>
          <cell r="T3248" t="str">
            <v>2018-MONU HISTO-17MH002-324-2313-23- -BATI</v>
          </cell>
        </row>
        <row r="3249">
          <cell r="A3249" t="str">
            <v>21</v>
          </cell>
          <cell r="B3249" t="str">
            <v>D</v>
          </cell>
          <cell r="C3249" t="str">
            <v>R</v>
          </cell>
          <cell r="D3249" t="str">
            <v>I</v>
          </cell>
          <cell r="E3249" t="str">
            <v>MONU HISTO</v>
          </cell>
          <cell r="F3249" t="str">
            <v>17MH002</v>
          </cell>
          <cell r="G3249" t="str">
            <v>324</v>
          </cell>
          <cell r="H3249" t="str">
            <v>2313</v>
          </cell>
          <cell r="I3249" t="str">
            <v>23</v>
          </cell>
          <cell r="J3249" t="str">
            <v xml:space="preserve"> </v>
          </cell>
          <cell r="K3249" t="str">
            <v>BATI</v>
          </cell>
          <cell r="L3249" t="str">
            <v>2018</v>
          </cell>
          <cell r="M3249">
            <v>25000</v>
          </cell>
          <cell r="N3249">
            <v>0</v>
          </cell>
          <cell r="O3249">
            <v>0</v>
          </cell>
          <cell r="P3249">
            <v>24728.48</v>
          </cell>
          <cell r="Q3249">
            <v>-271.52</v>
          </cell>
          <cell r="R3249">
            <v>0</v>
          </cell>
          <cell r="S3249">
            <v>0</v>
          </cell>
          <cell r="T3249" t="str">
            <v>2018-MONU HISTO-17MH002-324-2313-23- -BATI</v>
          </cell>
        </row>
        <row r="3250">
          <cell r="A3250" t="str">
            <v>21</v>
          </cell>
          <cell r="B3250" t="str">
            <v>D</v>
          </cell>
          <cell r="C3250" t="str">
            <v>R</v>
          </cell>
          <cell r="D3250" t="str">
            <v>I</v>
          </cell>
          <cell r="E3250" t="str">
            <v>MONU HISTO</v>
          </cell>
          <cell r="F3250" t="str">
            <v>17MH004</v>
          </cell>
          <cell r="G3250" t="str">
            <v>324</v>
          </cell>
          <cell r="H3250" t="str">
            <v>2313</v>
          </cell>
          <cell r="I3250" t="str">
            <v>23</v>
          </cell>
          <cell r="J3250" t="str">
            <v xml:space="preserve"> </v>
          </cell>
          <cell r="K3250" t="str">
            <v>BATI</v>
          </cell>
          <cell r="L3250" t="str">
            <v>2017</v>
          </cell>
          <cell r="M3250">
            <v>140000</v>
          </cell>
          <cell r="N3250">
            <v>0</v>
          </cell>
          <cell r="O3250">
            <v>0</v>
          </cell>
          <cell r="P3250">
            <v>140000</v>
          </cell>
          <cell r="Q3250">
            <v>0</v>
          </cell>
          <cell r="R3250">
            <v>0</v>
          </cell>
          <cell r="S3250">
            <v>0</v>
          </cell>
          <cell r="T3250" t="str">
            <v>2018-MONU HISTO-17MH004-324-2313-23- -BATI</v>
          </cell>
        </row>
        <row r="3251">
          <cell r="A3251" t="str">
            <v>21</v>
          </cell>
          <cell r="B3251" t="str">
            <v>D</v>
          </cell>
          <cell r="C3251" t="str">
            <v>R</v>
          </cell>
          <cell r="D3251" t="str">
            <v>I</v>
          </cell>
          <cell r="E3251" t="str">
            <v>MONU HISTO</v>
          </cell>
          <cell r="F3251" t="str">
            <v>17MH004</v>
          </cell>
          <cell r="G3251" t="str">
            <v>324</v>
          </cell>
          <cell r="H3251" t="str">
            <v>2313</v>
          </cell>
          <cell r="I3251" t="str">
            <v>23</v>
          </cell>
          <cell r="J3251" t="str">
            <v xml:space="preserve"> </v>
          </cell>
          <cell r="K3251" t="str">
            <v>BATI</v>
          </cell>
          <cell r="L3251" t="str">
            <v>2018</v>
          </cell>
          <cell r="M3251">
            <v>0</v>
          </cell>
          <cell r="N3251">
            <v>0</v>
          </cell>
          <cell r="O3251">
            <v>600</v>
          </cell>
          <cell r="P3251">
            <v>600</v>
          </cell>
          <cell r="Q3251">
            <v>0</v>
          </cell>
          <cell r="R3251">
            <v>1344</v>
          </cell>
          <cell r="S3251">
            <v>0</v>
          </cell>
          <cell r="T3251" t="str">
            <v>2018-MONU HISTO-17MH004-324-2313-23- -BATI</v>
          </cell>
        </row>
        <row r="3252">
          <cell r="A3252" t="str">
            <v>21</v>
          </cell>
          <cell r="B3252" t="str">
            <v>D</v>
          </cell>
          <cell r="C3252" t="str">
            <v>R</v>
          </cell>
          <cell r="D3252" t="str">
            <v>I</v>
          </cell>
          <cell r="E3252" t="str">
            <v>MONU HISTO</v>
          </cell>
          <cell r="F3252" t="str">
            <v>17MH005</v>
          </cell>
          <cell r="G3252" t="str">
            <v>324</v>
          </cell>
          <cell r="H3252" t="str">
            <v>2313</v>
          </cell>
          <cell r="I3252" t="str">
            <v>23</v>
          </cell>
          <cell r="J3252" t="str">
            <v xml:space="preserve"> </v>
          </cell>
          <cell r="K3252" t="str">
            <v>BATI</v>
          </cell>
          <cell r="L3252" t="str">
            <v>2017</v>
          </cell>
          <cell r="M3252">
            <v>4000</v>
          </cell>
          <cell r="N3252">
            <v>0</v>
          </cell>
          <cell r="O3252">
            <v>0</v>
          </cell>
          <cell r="P3252">
            <v>4000</v>
          </cell>
          <cell r="Q3252">
            <v>0</v>
          </cell>
          <cell r="R3252">
            <v>0</v>
          </cell>
          <cell r="S3252">
            <v>0</v>
          </cell>
          <cell r="T3252" t="str">
            <v>2018-MONU HISTO-17MH005-324-2313-23- -BATI</v>
          </cell>
        </row>
        <row r="3253">
          <cell r="A3253" t="str">
            <v>21</v>
          </cell>
          <cell r="B3253" t="str">
            <v>D</v>
          </cell>
          <cell r="C3253" t="str">
            <v>R</v>
          </cell>
          <cell r="D3253" t="str">
            <v>I</v>
          </cell>
          <cell r="E3253" t="str">
            <v>MONU HISTO</v>
          </cell>
          <cell r="F3253" t="str">
            <v>17MH006</v>
          </cell>
          <cell r="G3253" t="str">
            <v>324</v>
          </cell>
          <cell r="H3253" t="str">
            <v>2313</v>
          </cell>
          <cell r="I3253" t="str">
            <v>23</v>
          </cell>
          <cell r="J3253" t="str">
            <v xml:space="preserve"> </v>
          </cell>
          <cell r="K3253" t="str">
            <v>BATI</v>
          </cell>
          <cell r="L3253" t="str">
            <v>2017</v>
          </cell>
          <cell r="M3253">
            <v>30000</v>
          </cell>
          <cell r="N3253">
            <v>0</v>
          </cell>
          <cell r="O3253">
            <v>0</v>
          </cell>
          <cell r="P3253">
            <v>30000</v>
          </cell>
          <cell r="Q3253">
            <v>0</v>
          </cell>
          <cell r="R3253">
            <v>2366.64</v>
          </cell>
          <cell r="S3253">
            <v>0</v>
          </cell>
          <cell r="T3253" t="str">
            <v>2018-MONU HISTO-17MH006-324-2313-23- -BATI</v>
          </cell>
        </row>
        <row r="3254">
          <cell r="A3254" t="str">
            <v>21</v>
          </cell>
          <cell r="B3254" t="str">
            <v>D</v>
          </cell>
          <cell r="C3254" t="str">
            <v>R</v>
          </cell>
          <cell r="D3254" t="str">
            <v>I</v>
          </cell>
          <cell r="E3254" t="str">
            <v>MONU HISTO</v>
          </cell>
          <cell r="F3254" t="str">
            <v>17MH007</v>
          </cell>
          <cell r="G3254" t="str">
            <v>313</v>
          </cell>
          <cell r="H3254" t="str">
            <v>2313</v>
          </cell>
          <cell r="I3254" t="str">
            <v>23</v>
          </cell>
          <cell r="J3254" t="str">
            <v xml:space="preserve"> </v>
          </cell>
          <cell r="K3254" t="str">
            <v>BATI</v>
          </cell>
          <cell r="L3254" t="str">
            <v>2018</v>
          </cell>
          <cell r="M3254">
            <v>0</v>
          </cell>
          <cell r="N3254">
            <v>0</v>
          </cell>
          <cell r="O3254">
            <v>168</v>
          </cell>
          <cell r="P3254">
            <v>168</v>
          </cell>
          <cell r="Q3254">
            <v>0</v>
          </cell>
          <cell r="R3254">
            <v>0</v>
          </cell>
          <cell r="S3254">
            <v>168</v>
          </cell>
          <cell r="T3254" t="str">
            <v>2018-MONU HISTO-17MH007-313-2313-23- -BATI</v>
          </cell>
        </row>
        <row r="3255">
          <cell r="A3255" t="str">
            <v>21</v>
          </cell>
          <cell r="B3255" t="str">
            <v>D</v>
          </cell>
          <cell r="C3255" t="str">
            <v>R</v>
          </cell>
          <cell r="D3255" t="str">
            <v>I</v>
          </cell>
          <cell r="E3255" t="str">
            <v>MONU HISTO</v>
          </cell>
          <cell r="F3255" t="str">
            <v>17MH007</v>
          </cell>
          <cell r="G3255" t="str">
            <v>324</v>
          </cell>
          <cell r="H3255" t="str">
            <v>2313</v>
          </cell>
          <cell r="I3255" t="str">
            <v>23</v>
          </cell>
          <cell r="J3255" t="str">
            <v xml:space="preserve"> </v>
          </cell>
          <cell r="K3255" t="str">
            <v>BATI</v>
          </cell>
          <cell r="L3255" t="str">
            <v>2017</v>
          </cell>
          <cell r="M3255">
            <v>15000</v>
          </cell>
          <cell r="N3255">
            <v>0</v>
          </cell>
          <cell r="O3255">
            <v>0</v>
          </cell>
          <cell r="P3255">
            <v>15000</v>
          </cell>
          <cell r="Q3255">
            <v>0</v>
          </cell>
          <cell r="R3255">
            <v>1512</v>
          </cell>
          <cell r="S3255">
            <v>0</v>
          </cell>
          <cell r="T3255" t="str">
            <v>2018-MONU HISTO-17MH007-324-2313-23- -BATI</v>
          </cell>
        </row>
        <row r="3256">
          <cell r="A3256" t="str">
            <v>21</v>
          </cell>
          <cell r="B3256" t="str">
            <v>D</v>
          </cell>
          <cell r="C3256" t="str">
            <v>R</v>
          </cell>
          <cell r="D3256" t="str">
            <v>I</v>
          </cell>
          <cell r="E3256" t="str">
            <v>MONU HISTO</v>
          </cell>
          <cell r="F3256" t="str">
            <v>17MH007</v>
          </cell>
          <cell r="G3256" t="str">
            <v>324</v>
          </cell>
          <cell r="H3256" t="str">
            <v>2313</v>
          </cell>
          <cell r="I3256" t="str">
            <v>23</v>
          </cell>
          <cell r="J3256" t="str">
            <v xml:space="preserve"> </v>
          </cell>
          <cell r="K3256" t="str">
            <v>BATI</v>
          </cell>
          <cell r="L3256" t="str">
            <v>2018</v>
          </cell>
          <cell r="M3256">
            <v>0</v>
          </cell>
          <cell r="N3256">
            <v>0</v>
          </cell>
          <cell r="O3256">
            <v>384</v>
          </cell>
          <cell r="P3256">
            <v>384</v>
          </cell>
          <cell r="Q3256">
            <v>0</v>
          </cell>
          <cell r="R3256">
            <v>840</v>
          </cell>
          <cell r="S3256">
            <v>0</v>
          </cell>
          <cell r="T3256" t="str">
            <v>2018-MONU HISTO-17MH007-324-2313-23- -BATI</v>
          </cell>
        </row>
        <row r="3257">
          <cell r="A3257" t="str">
            <v>21</v>
          </cell>
          <cell r="B3257" t="str">
            <v>D</v>
          </cell>
          <cell r="C3257" t="str">
            <v>R</v>
          </cell>
          <cell r="D3257" t="str">
            <v>I</v>
          </cell>
          <cell r="E3257" t="str">
            <v>MONU HISTO</v>
          </cell>
          <cell r="F3257" t="str">
            <v>17MH008</v>
          </cell>
          <cell r="G3257" t="str">
            <v>30</v>
          </cell>
          <cell r="H3257" t="str">
            <v>2313</v>
          </cell>
          <cell r="I3257" t="str">
            <v>23</v>
          </cell>
          <cell r="J3257" t="str">
            <v xml:space="preserve"> </v>
          </cell>
          <cell r="K3257" t="str">
            <v>BATI</v>
          </cell>
          <cell r="L3257" t="str">
            <v>2018</v>
          </cell>
          <cell r="M3257">
            <v>0</v>
          </cell>
          <cell r="N3257">
            <v>0</v>
          </cell>
          <cell r="O3257">
            <v>1921.5</v>
          </cell>
          <cell r="P3257">
            <v>1921.5</v>
          </cell>
          <cell r="Q3257">
            <v>0</v>
          </cell>
          <cell r="R3257">
            <v>1921.5</v>
          </cell>
          <cell r="S3257">
            <v>0</v>
          </cell>
          <cell r="T3257" t="str">
            <v>2018-MONU HISTO-17MH008-30-2313-23- -BATI</v>
          </cell>
        </row>
        <row r="3258">
          <cell r="A3258" t="str">
            <v>21</v>
          </cell>
          <cell r="B3258" t="str">
            <v>D</v>
          </cell>
          <cell r="C3258" t="str">
            <v>R</v>
          </cell>
          <cell r="D3258" t="str">
            <v>I</v>
          </cell>
          <cell r="E3258" t="str">
            <v>MONU HISTO</v>
          </cell>
          <cell r="F3258" t="str">
            <v>17MH008</v>
          </cell>
          <cell r="G3258" t="str">
            <v>324</v>
          </cell>
          <cell r="H3258" t="str">
            <v>2313</v>
          </cell>
          <cell r="I3258" t="str">
            <v>23</v>
          </cell>
          <cell r="J3258" t="str">
            <v xml:space="preserve"> </v>
          </cell>
          <cell r="K3258" t="str">
            <v>BATI</v>
          </cell>
          <cell r="L3258" t="str">
            <v>2017</v>
          </cell>
          <cell r="M3258">
            <v>40000</v>
          </cell>
          <cell r="N3258">
            <v>0</v>
          </cell>
          <cell r="O3258">
            <v>0</v>
          </cell>
          <cell r="P3258">
            <v>40000</v>
          </cell>
          <cell r="Q3258">
            <v>0</v>
          </cell>
          <cell r="R3258">
            <v>23827.93</v>
          </cell>
          <cell r="S3258">
            <v>0</v>
          </cell>
          <cell r="T3258" t="str">
            <v>2018-MONU HISTO-17MH008-324-2313-23- -BATI</v>
          </cell>
        </row>
        <row r="3259">
          <cell r="A3259" t="str">
            <v>21</v>
          </cell>
          <cell r="B3259" t="str">
            <v>D</v>
          </cell>
          <cell r="C3259" t="str">
            <v>R</v>
          </cell>
          <cell r="D3259" t="str">
            <v>I</v>
          </cell>
          <cell r="E3259" t="str">
            <v>MONU HISTO</v>
          </cell>
          <cell r="F3259" t="str">
            <v>17MH008</v>
          </cell>
          <cell r="G3259" t="str">
            <v>324</v>
          </cell>
          <cell r="H3259" t="str">
            <v>2313</v>
          </cell>
          <cell r="I3259" t="str">
            <v>23</v>
          </cell>
          <cell r="J3259" t="str">
            <v xml:space="preserve"> </v>
          </cell>
          <cell r="K3259" t="str">
            <v>BATI</v>
          </cell>
          <cell r="L3259" t="str">
            <v>2018</v>
          </cell>
          <cell r="M3259">
            <v>0</v>
          </cell>
          <cell r="N3259">
            <v>0</v>
          </cell>
          <cell r="O3259">
            <v>35978.76</v>
          </cell>
          <cell r="P3259">
            <v>35978.76</v>
          </cell>
          <cell r="Q3259">
            <v>0</v>
          </cell>
          <cell r="R3259">
            <v>10900.12</v>
          </cell>
          <cell r="S3259">
            <v>31629.79</v>
          </cell>
          <cell r="T3259" t="str">
            <v>2018-MONU HISTO-17MH008-324-2313-23- -BATI</v>
          </cell>
        </row>
        <row r="3260">
          <cell r="A3260" t="str">
            <v>21</v>
          </cell>
          <cell r="B3260" t="str">
            <v>D</v>
          </cell>
          <cell r="C3260" t="str">
            <v>R</v>
          </cell>
          <cell r="D3260" t="str">
            <v>I</v>
          </cell>
          <cell r="E3260" t="str">
            <v>MONU HISTO</v>
          </cell>
          <cell r="F3260" t="str">
            <v>17MH009</v>
          </cell>
          <cell r="G3260" t="str">
            <v>324</v>
          </cell>
          <cell r="H3260" t="str">
            <v>2313</v>
          </cell>
          <cell r="I3260" t="str">
            <v>23</v>
          </cell>
          <cell r="J3260" t="str">
            <v xml:space="preserve"> </v>
          </cell>
          <cell r="K3260" t="str">
            <v>BATI</v>
          </cell>
          <cell r="L3260" t="str">
            <v>2017</v>
          </cell>
          <cell r="M3260">
            <v>28100</v>
          </cell>
          <cell r="N3260">
            <v>0</v>
          </cell>
          <cell r="O3260">
            <v>0</v>
          </cell>
          <cell r="P3260">
            <v>28100</v>
          </cell>
          <cell r="Q3260">
            <v>0</v>
          </cell>
          <cell r="R3260">
            <v>3228</v>
          </cell>
          <cell r="S3260">
            <v>0</v>
          </cell>
          <cell r="T3260" t="str">
            <v>2018-MONU HISTO-17MH009-324-2313-23- -BATI</v>
          </cell>
        </row>
        <row r="3261">
          <cell r="A3261" t="str">
            <v>21</v>
          </cell>
          <cell r="B3261" t="str">
            <v>D</v>
          </cell>
          <cell r="C3261" t="str">
            <v>R</v>
          </cell>
          <cell r="D3261" t="str">
            <v>I</v>
          </cell>
          <cell r="E3261" t="str">
            <v>MONU HISTO</v>
          </cell>
          <cell r="F3261" t="str">
            <v>17MH010</v>
          </cell>
          <cell r="G3261" t="str">
            <v>324</v>
          </cell>
          <cell r="H3261" t="str">
            <v>2313</v>
          </cell>
          <cell r="I3261" t="str">
            <v>23</v>
          </cell>
          <cell r="J3261" t="str">
            <v xml:space="preserve"> </v>
          </cell>
          <cell r="K3261" t="str">
            <v>BATI</v>
          </cell>
          <cell r="L3261" t="str">
            <v>2017</v>
          </cell>
          <cell r="M3261">
            <v>8000</v>
          </cell>
          <cell r="N3261">
            <v>0</v>
          </cell>
          <cell r="O3261">
            <v>0</v>
          </cell>
          <cell r="P3261">
            <v>8000</v>
          </cell>
          <cell r="Q3261">
            <v>0</v>
          </cell>
          <cell r="R3261">
            <v>0</v>
          </cell>
          <cell r="S3261">
            <v>0</v>
          </cell>
          <cell r="T3261" t="str">
            <v>2018-MONU HISTO-17MH010-324-2313-23- -BATI</v>
          </cell>
        </row>
        <row r="3262">
          <cell r="A3262" t="str">
            <v>21</v>
          </cell>
          <cell r="B3262" t="str">
            <v>D</v>
          </cell>
          <cell r="C3262" t="str">
            <v>R</v>
          </cell>
          <cell r="D3262" t="str">
            <v>I</v>
          </cell>
          <cell r="E3262" t="str">
            <v>MONU HISTO</v>
          </cell>
          <cell r="F3262" t="str">
            <v>17MH011</v>
          </cell>
          <cell r="G3262" t="str">
            <v>324</v>
          </cell>
          <cell r="H3262" t="str">
            <v>2313</v>
          </cell>
          <cell r="I3262" t="str">
            <v>23</v>
          </cell>
          <cell r="J3262" t="str">
            <v xml:space="preserve"> </v>
          </cell>
          <cell r="K3262" t="str">
            <v>BATI</v>
          </cell>
          <cell r="L3262" t="str">
            <v>2017</v>
          </cell>
          <cell r="M3262">
            <v>2200</v>
          </cell>
          <cell r="N3262">
            <v>0</v>
          </cell>
          <cell r="O3262">
            <v>0</v>
          </cell>
          <cell r="P3262">
            <v>2200</v>
          </cell>
          <cell r="Q3262">
            <v>0</v>
          </cell>
          <cell r="R3262">
            <v>0</v>
          </cell>
          <cell r="S3262">
            <v>0</v>
          </cell>
          <cell r="T3262" t="str">
            <v>2018-MONU HISTO-17MH011-324-2313-23- -BATI</v>
          </cell>
        </row>
        <row r="3263">
          <cell r="A3263" t="str">
            <v>21</v>
          </cell>
          <cell r="B3263" t="str">
            <v>D</v>
          </cell>
          <cell r="C3263" t="str">
            <v>R</v>
          </cell>
          <cell r="D3263" t="str">
            <v>I</v>
          </cell>
          <cell r="E3263" t="str">
            <v>MONU HISTO</v>
          </cell>
          <cell r="F3263" t="str">
            <v>17MH012</v>
          </cell>
          <cell r="G3263" t="str">
            <v>324</v>
          </cell>
          <cell r="H3263" t="str">
            <v>2313</v>
          </cell>
          <cell r="I3263" t="str">
            <v>23</v>
          </cell>
          <cell r="J3263" t="str">
            <v xml:space="preserve"> </v>
          </cell>
          <cell r="K3263" t="str">
            <v>BATI</v>
          </cell>
          <cell r="L3263" t="str">
            <v>2017</v>
          </cell>
          <cell r="M3263">
            <v>21000</v>
          </cell>
          <cell r="N3263">
            <v>0</v>
          </cell>
          <cell r="O3263">
            <v>0</v>
          </cell>
          <cell r="P3263">
            <v>21000</v>
          </cell>
          <cell r="Q3263">
            <v>0</v>
          </cell>
          <cell r="R3263">
            <v>1233.32</v>
          </cell>
          <cell r="S3263">
            <v>0</v>
          </cell>
          <cell r="T3263" t="str">
            <v>2018-MONU HISTO-17MH012-324-2313-23- -BATI</v>
          </cell>
        </row>
        <row r="3264">
          <cell r="A3264" t="str">
            <v>21</v>
          </cell>
          <cell r="B3264" t="str">
            <v>D</v>
          </cell>
          <cell r="C3264" t="str">
            <v>R</v>
          </cell>
          <cell r="D3264" t="str">
            <v>I</v>
          </cell>
          <cell r="E3264" t="str">
            <v>MONU HISTO</v>
          </cell>
          <cell r="F3264" t="str">
            <v>17MH012</v>
          </cell>
          <cell r="G3264" t="str">
            <v>324</v>
          </cell>
          <cell r="H3264" t="str">
            <v>2313</v>
          </cell>
          <cell r="I3264" t="str">
            <v>23</v>
          </cell>
          <cell r="J3264" t="str">
            <v xml:space="preserve"> </v>
          </cell>
          <cell r="K3264" t="str">
            <v>BATI</v>
          </cell>
          <cell r="L3264" t="str">
            <v>2018</v>
          </cell>
          <cell r="M3264">
            <v>0</v>
          </cell>
          <cell r="N3264">
            <v>0</v>
          </cell>
          <cell r="O3264">
            <v>19709.87</v>
          </cell>
          <cell r="P3264">
            <v>19709.87</v>
          </cell>
          <cell r="Q3264">
            <v>0</v>
          </cell>
          <cell r="R3264">
            <v>19709.87</v>
          </cell>
          <cell r="S3264">
            <v>0</v>
          </cell>
          <cell r="T3264" t="str">
            <v>2018-MONU HISTO-17MH012-324-2313-23- -BATI</v>
          </cell>
        </row>
        <row r="3265">
          <cell r="A3265" t="str">
            <v>21</v>
          </cell>
          <cell r="B3265" t="str">
            <v>D</v>
          </cell>
          <cell r="C3265" t="str">
            <v>R</v>
          </cell>
          <cell r="D3265" t="str">
            <v>I</v>
          </cell>
          <cell r="E3265" t="str">
            <v>MONU HISTO</v>
          </cell>
          <cell r="F3265" t="str">
            <v>17MH013</v>
          </cell>
          <cell r="G3265" t="str">
            <v>324</v>
          </cell>
          <cell r="H3265" t="str">
            <v>2313</v>
          </cell>
          <cell r="I3265" t="str">
            <v>23</v>
          </cell>
          <cell r="J3265" t="str">
            <v xml:space="preserve"> </v>
          </cell>
          <cell r="K3265" t="str">
            <v>BATI</v>
          </cell>
          <cell r="L3265" t="str">
            <v>2017</v>
          </cell>
          <cell r="M3265">
            <v>57000</v>
          </cell>
          <cell r="N3265">
            <v>0</v>
          </cell>
          <cell r="O3265">
            <v>0</v>
          </cell>
          <cell r="P3265">
            <v>57000</v>
          </cell>
          <cell r="Q3265">
            <v>0</v>
          </cell>
          <cell r="R3265">
            <v>0</v>
          </cell>
          <cell r="S3265">
            <v>0</v>
          </cell>
          <cell r="T3265" t="str">
            <v>2018-MONU HISTO-17MH013-324-2313-23- -BATI</v>
          </cell>
        </row>
        <row r="3266">
          <cell r="A3266" t="str">
            <v>21</v>
          </cell>
          <cell r="B3266" t="str">
            <v>D</v>
          </cell>
          <cell r="C3266" t="str">
            <v>R</v>
          </cell>
          <cell r="D3266" t="str">
            <v>I</v>
          </cell>
          <cell r="E3266" t="str">
            <v>MONU HISTO</v>
          </cell>
          <cell r="F3266" t="str">
            <v>17MH013</v>
          </cell>
          <cell r="G3266" t="str">
            <v>324</v>
          </cell>
          <cell r="H3266" t="str">
            <v>2313</v>
          </cell>
          <cell r="I3266" t="str">
            <v>23</v>
          </cell>
          <cell r="J3266" t="str">
            <v xml:space="preserve"> </v>
          </cell>
          <cell r="K3266" t="str">
            <v>BATI</v>
          </cell>
          <cell r="L3266" t="str">
            <v>2018</v>
          </cell>
          <cell r="M3266">
            <v>0</v>
          </cell>
          <cell r="N3266">
            <v>0</v>
          </cell>
          <cell r="O3266">
            <v>7229.14</v>
          </cell>
          <cell r="P3266">
            <v>7229.14</v>
          </cell>
          <cell r="Q3266">
            <v>0</v>
          </cell>
          <cell r="R3266">
            <v>7229.14</v>
          </cell>
          <cell r="S3266">
            <v>0</v>
          </cell>
          <cell r="T3266" t="str">
            <v>2018-MONU HISTO-17MH013-324-2313-23- -BATI</v>
          </cell>
        </row>
        <row r="3267">
          <cell r="A3267" t="str">
            <v>21</v>
          </cell>
          <cell r="B3267" t="str">
            <v>D</v>
          </cell>
          <cell r="C3267" t="str">
            <v>R</v>
          </cell>
          <cell r="D3267" t="str">
            <v>I</v>
          </cell>
          <cell r="E3267" t="str">
            <v>MONU HISTO</v>
          </cell>
          <cell r="F3267" t="str">
            <v>18MH001</v>
          </cell>
          <cell r="G3267" t="str">
            <v>322</v>
          </cell>
          <cell r="H3267" t="str">
            <v>2313</v>
          </cell>
          <cell r="I3267" t="str">
            <v>23</v>
          </cell>
          <cell r="J3267" t="str">
            <v xml:space="preserve"> </v>
          </cell>
          <cell r="K3267" t="str">
            <v>BATI</v>
          </cell>
          <cell r="L3267" t="str">
            <v>2018</v>
          </cell>
          <cell r="M3267">
            <v>80000</v>
          </cell>
          <cell r="N3267">
            <v>0</v>
          </cell>
          <cell r="O3267">
            <v>0</v>
          </cell>
          <cell r="P3267">
            <v>80000</v>
          </cell>
          <cell r="Q3267">
            <v>0</v>
          </cell>
          <cell r="R3267">
            <v>21160.03</v>
          </cell>
          <cell r="S3267">
            <v>54332.58</v>
          </cell>
          <cell r="T3267" t="str">
            <v>2018-MONU HISTO-18MH001-322-2313-23- -BATI</v>
          </cell>
        </row>
        <row r="3268">
          <cell r="A3268" t="str">
            <v>21</v>
          </cell>
          <cell r="B3268" t="str">
            <v>D</v>
          </cell>
          <cell r="C3268" t="str">
            <v>R</v>
          </cell>
          <cell r="D3268" t="str">
            <v>I</v>
          </cell>
          <cell r="E3268" t="str">
            <v>MONU HISTO</v>
          </cell>
          <cell r="F3268" t="str">
            <v>18MH013</v>
          </cell>
          <cell r="G3268" t="str">
            <v>322</v>
          </cell>
          <cell r="H3268" t="str">
            <v>2313</v>
          </cell>
          <cell r="I3268" t="str">
            <v>23</v>
          </cell>
          <cell r="J3268" t="str">
            <v xml:space="preserve"> </v>
          </cell>
          <cell r="K3268" t="str">
            <v>BATI</v>
          </cell>
          <cell r="L3268" t="str">
            <v>2018</v>
          </cell>
          <cell r="M3268">
            <v>14800</v>
          </cell>
          <cell r="N3268">
            <v>-14800</v>
          </cell>
          <cell r="O3268">
            <v>0</v>
          </cell>
          <cell r="P3268">
            <v>0</v>
          </cell>
          <cell r="Q3268">
            <v>0</v>
          </cell>
          <cell r="R3268">
            <v>0</v>
          </cell>
          <cell r="S3268">
            <v>18163.2</v>
          </cell>
          <cell r="T3268" t="str">
            <v>2018-MONU HISTO-18MH013-322-2313-23- -BATI</v>
          </cell>
        </row>
        <row r="3269">
          <cell r="A3269" t="str">
            <v>21</v>
          </cell>
          <cell r="B3269" t="str">
            <v>D</v>
          </cell>
          <cell r="C3269" t="str">
            <v>R</v>
          </cell>
          <cell r="D3269" t="str">
            <v>I</v>
          </cell>
          <cell r="E3269" t="str">
            <v>OFF</v>
          </cell>
          <cell r="F3269" t="str">
            <v>14VF001</v>
          </cell>
          <cell r="G3269" t="str">
            <v>313</v>
          </cell>
          <cell r="H3269" t="str">
            <v>2313</v>
          </cell>
          <cell r="I3269" t="str">
            <v>23</v>
          </cell>
          <cell r="J3269" t="str">
            <v xml:space="preserve"> </v>
          </cell>
          <cell r="K3269" t="str">
            <v>BATI</v>
          </cell>
          <cell r="L3269" t="str">
            <v>2014</v>
          </cell>
          <cell r="M3269">
            <v>200000</v>
          </cell>
          <cell r="N3269">
            <v>0</v>
          </cell>
          <cell r="O3269">
            <v>0</v>
          </cell>
          <cell r="P3269">
            <v>21000</v>
          </cell>
          <cell r="Q3269">
            <v>0</v>
          </cell>
          <cell r="R3269">
            <v>1800</v>
          </cell>
          <cell r="S3269">
            <v>0</v>
          </cell>
          <cell r="T3269" t="str">
            <v>2018-OFF-14VF001-313-2313-23- -BATI</v>
          </cell>
        </row>
        <row r="3270">
          <cell r="A3270" t="str">
            <v>21</v>
          </cell>
          <cell r="B3270" t="str">
            <v>D</v>
          </cell>
          <cell r="C3270" t="str">
            <v>R</v>
          </cell>
          <cell r="D3270" t="str">
            <v>I</v>
          </cell>
          <cell r="E3270" t="str">
            <v>OFF</v>
          </cell>
          <cell r="F3270" t="str">
            <v>14VF001</v>
          </cell>
          <cell r="G3270" t="str">
            <v>313</v>
          </cell>
          <cell r="H3270" t="str">
            <v>2313</v>
          </cell>
          <cell r="I3270" t="str">
            <v>23</v>
          </cell>
          <cell r="J3270" t="str">
            <v xml:space="preserve"> </v>
          </cell>
          <cell r="K3270" t="str">
            <v>BATI</v>
          </cell>
          <cell r="L3270" t="str">
            <v>2015</v>
          </cell>
          <cell r="M3270">
            <v>0</v>
          </cell>
          <cell r="N3270">
            <v>0</v>
          </cell>
          <cell r="O3270">
            <v>21939.58</v>
          </cell>
          <cell r="P3270">
            <v>21939.58</v>
          </cell>
          <cell r="Q3270">
            <v>0</v>
          </cell>
          <cell r="R3270">
            <v>16083.58</v>
          </cell>
          <cell r="S3270">
            <v>0</v>
          </cell>
          <cell r="T3270" t="str">
            <v>2018-OFF-14VF001-313-2313-23- -BATI</v>
          </cell>
        </row>
        <row r="3271">
          <cell r="A3271" t="str">
            <v>21</v>
          </cell>
          <cell r="B3271" t="str">
            <v>D</v>
          </cell>
          <cell r="C3271" t="str">
            <v>R</v>
          </cell>
          <cell r="D3271" t="str">
            <v>I</v>
          </cell>
          <cell r="E3271" t="str">
            <v>OFF</v>
          </cell>
          <cell r="F3271" t="str">
            <v>14VF001</v>
          </cell>
          <cell r="G3271" t="str">
            <v>313</v>
          </cell>
          <cell r="H3271" t="str">
            <v>2313</v>
          </cell>
          <cell r="I3271" t="str">
            <v>23</v>
          </cell>
          <cell r="J3271" t="str">
            <v xml:space="preserve"> </v>
          </cell>
          <cell r="K3271" t="str">
            <v>JURI</v>
          </cell>
          <cell r="L3271" t="str">
            <v>2017</v>
          </cell>
          <cell r="M3271">
            <v>10000</v>
          </cell>
          <cell r="N3271">
            <v>0</v>
          </cell>
          <cell r="O3271">
            <v>0</v>
          </cell>
          <cell r="P3271">
            <v>10000</v>
          </cell>
          <cell r="Q3271">
            <v>0</v>
          </cell>
          <cell r="R3271">
            <v>0</v>
          </cell>
          <cell r="S3271">
            <v>0</v>
          </cell>
          <cell r="T3271" t="str">
            <v>2018-OFF-14VF001-313-2313-23- -JURI</v>
          </cell>
        </row>
        <row r="3272">
          <cell r="A3272" t="str">
            <v>21</v>
          </cell>
          <cell r="B3272" t="str">
            <v>D</v>
          </cell>
          <cell r="C3272" t="str">
            <v>R</v>
          </cell>
          <cell r="D3272" t="str">
            <v>I</v>
          </cell>
          <cell r="E3272" t="str">
            <v>OFF</v>
          </cell>
          <cell r="F3272" t="str">
            <v>14VF001</v>
          </cell>
          <cell r="G3272" t="str">
            <v>313</v>
          </cell>
          <cell r="H3272" t="str">
            <v>2313</v>
          </cell>
          <cell r="I3272" t="str">
            <v>23</v>
          </cell>
          <cell r="J3272" t="str">
            <v xml:space="preserve"> </v>
          </cell>
          <cell r="K3272" t="str">
            <v>OFF</v>
          </cell>
          <cell r="L3272" t="str">
            <v>2015</v>
          </cell>
          <cell r="M3272">
            <v>100000</v>
          </cell>
          <cell r="N3272">
            <v>0</v>
          </cell>
          <cell r="O3272">
            <v>0</v>
          </cell>
          <cell r="P3272">
            <v>100000</v>
          </cell>
          <cell r="Q3272">
            <v>0</v>
          </cell>
          <cell r="R3272">
            <v>3463.04</v>
          </cell>
          <cell r="S3272">
            <v>0</v>
          </cell>
          <cell r="T3272" t="str">
            <v>2018-OFF-14VF001-313-2313-23- -OFF</v>
          </cell>
        </row>
        <row r="3273">
          <cell r="A3273" t="str">
            <v>21</v>
          </cell>
          <cell r="B3273" t="str">
            <v>D</v>
          </cell>
          <cell r="C3273" t="str">
            <v>R</v>
          </cell>
          <cell r="D3273" t="str">
            <v>I</v>
          </cell>
          <cell r="E3273" t="str">
            <v>OFF</v>
          </cell>
          <cell r="F3273" t="str">
            <v>14VF001</v>
          </cell>
          <cell r="G3273" t="str">
            <v>313</v>
          </cell>
          <cell r="H3273" t="str">
            <v>2313</v>
          </cell>
          <cell r="I3273" t="str">
            <v>23</v>
          </cell>
          <cell r="J3273" t="str">
            <v xml:space="preserve"> </v>
          </cell>
          <cell r="K3273" t="str">
            <v>OFF</v>
          </cell>
          <cell r="L3273" t="str">
            <v>2016</v>
          </cell>
          <cell r="M3273">
            <v>0</v>
          </cell>
          <cell r="N3273">
            <v>0</v>
          </cell>
          <cell r="O3273">
            <v>25762</v>
          </cell>
          <cell r="P3273">
            <v>25762</v>
          </cell>
          <cell r="Q3273">
            <v>0</v>
          </cell>
          <cell r="R3273">
            <v>11364</v>
          </cell>
          <cell r="S3273">
            <v>0</v>
          </cell>
          <cell r="T3273" t="str">
            <v>2018-OFF-14VF001-313-2313-23- -OFF</v>
          </cell>
        </row>
        <row r="3274">
          <cell r="A3274" t="str">
            <v>21</v>
          </cell>
          <cell r="B3274" t="str">
            <v>D</v>
          </cell>
          <cell r="C3274" t="str">
            <v>R</v>
          </cell>
          <cell r="D3274" t="str">
            <v>I</v>
          </cell>
          <cell r="E3274" t="str">
            <v>OFF</v>
          </cell>
          <cell r="F3274" t="str">
            <v>14VF001</v>
          </cell>
          <cell r="G3274" t="str">
            <v>313</v>
          </cell>
          <cell r="H3274" t="str">
            <v>2313</v>
          </cell>
          <cell r="I3274" t="str">
            <v>23</v>
          </cell>
          <cell r="J3274" t="str">
            <v xml:space="preserve"> </v>
          </cell>
          <cell r="K3274" t="str">
            <v>OFF</v>
          </cell>
          <cell r="L3274" t="str">
            <v>2017</v>
          </cell>
          <cell r="M3274">
            <v>400000</v>
          </cell>
          <cell r="N3274">
            <v>0</v>
          </cell>
          <cell r="O3274">
            <v>16558</v>
          </cell>
          <cell r="P3274">
            <v>416558</v>
          </cell>
          <cell r="Q3274">
            <v>0</v>
          </cell>
          <cell r="R3274">
            <v>1568</v>
          </cell>
          <cell r="S3274">
            <v>0</v>
          </cell>
          <cell r="T3274" t="str">
            <v>2018-OFF-14VF001-313-2313-23- -OFF</v>
          </cell>
        </row>
        <row r="3275">
          <cell r="A3275" t="str">
            <v>21</v>
          </cell>
          <cell r="B3275" t="str">
            <v>D</v>
          </cell>
          <cell r="C3275" t="str">
            <v>R</v>
          </cell>
          <cell r="D3275" t="str">
            <v>I</v>
          </cell>
          <cell r="E3275" t="str">
            <v>OFF</v>
          </cell>
          <cell r="F3275" t="str">
            <v>14VF001</v>
          </cell>
          <cell r="G3275" t="str">
            <v>313</v>
          </cell>
          <cell r="H3275" t="str">
            <v>2313</v>
          </cell>
          <cell r="I3275" t="str">
            <v>23</v>
          </cell>
          <cell r="J3275" t="str">
            <v xml:space="preserve"> </v>
          </cell>
          <cell r="K3275" t="str">
            <v>OFF</v>
          </cell>
          <cell r="L3275" t="str">
            <v>2018</v>
          </cell>
          <cell r="M3275">
            <v>1000000</v>
          </cell>
          <cell r="N3275">
            <v>-600000</v>
          </cell>
          <cell r="O3275">
            <v>37785.35</v>
          </cell>
          <cell r="P3275">
            <v>437785.35</v>
          </cell>
          <cell r="Q3275">
            <v>0</v>
          </cell>
          <cell r="R3275">
            <v>122447.2</v>
          </cell>
          <cell r="S3275">
            <v>23967.62</v>
          </cell>
          <cell r="T3275" t="str">
            <v>2018-OFF-14VF001-313-2313-23- -OFF</v>
          </cell>
        </row>
        <row r="3276">
          <cell r="A3276" t="str">
            <v>21</v>
          </cell>
          <cell r="B3276" t="str">
            <v>D</v>
          </cell>
          <cell r="C3276" t="str">
            <v>R</v>
          </cell>
          <cell r="D3276" t="str">
            <v>I</v>
          </cell>
          <cell r="E3276" t="str">
            <v>OFF</v>
          </cell>
          <cell r="F3276" t="str">
            <v>14VF001</v>
          </cell>
          <cell r="G3276" t="str">
            <v>313</v>
          </cell>
          <cell r="H3276" t="str">
            <v>2313</v>
          </cell>
          <cell r="I3276" t="str">
            <v>23</v>
          </cell>
          <cell r="J3276" t="str">
            <v>MOE</v>
          </cell>
          <cell r="K3276" t="str">
            <v>OFF</v>
          </cell>
          <cell r="L3276" t="str">
            <v>2015</v>
          </cell>
          <cell r="M3276">
            <v>0</v>
          </cell>
          <cell r="N3276">
            <v>0</v>
          </cell>
          <cell r="O3276">
            <v>0</v>
          </cell>
          <cell r="P3276">
            <v>0</v>
          </cell>
          <cell r="Q3276">
            <v>0</v>
          </cell>
          <cell r="R3276">
            <v>62625.84</v>
          </cell>
          <cell r="S3276">
            <v>0</v>
          </cell>
          <cell r="T3276" t="str">
            <v>2018-OFF-14VF001-313-2313-23-MOE-OFF</v>
          </cell>
        </row>
        <row r="3277">
          <cell r="A3277" t="str">
            <v>21</v>
          </cell>
          <cell r="B3277" t="str">
            <v>D</v>
          </cell>
          <cell r="C3277" t="str">
            <v>R</v>
          </cell>
          <cell r="D3277" t="str">
            <v>I</v>
          </cell>
          <cell r="E3277" t="str">
            <v>OFF</v>
          </cell>
          <cell r="F3277" t="str">
            <v>14VF001</v>
          </cell>
          <cell r="G3277" t="str">
            <v>313</v>
          </cell>
          <cell r="H3277" t="str">
            <v>2313</v>
          </cell>
          <cell r="I3277" t="str">
            <v>23</v>
          </cell>
          <cell r="J3277" t="str">
            <v>MOE</v>
          </cell>
          <cell r="K3277" t="str">
            <v>OFF</v>
          </cell>
          <cell r="L3277" t="str">
            <v>2016</v>
          </cell>
          <cell r="M3277">
            <v>0</v>
          </cell>
          <cell r="N3277">
            <v>0</v>
          </cell>
          <cell r="O3277">
            <v>18768.400000000001</v>
          </cell>
          <cell r="P3277">
            <v>18768.400000000001</v>
          </cell>
          <cell r="Q3277">
            <v>0</v>
          </cell>
          <cell r="R3277">
            <v>10388</v>
          </cell>
          <cell r="S3277">
            <v>0</v>
          </cell>
          <cell r="T3277" t="str">
            <v>2018-OFF-14VF001-313-2313-23-MOE-OFF</v>
          </cell>
        </row>
        <row r="3278">
          <cell r="A3278" t="str">
            <v>21</v>
          </cell>
          <cell r="B3278" t="str">
            <v>D</v>
          </cell>
          <cell r="C3278" t="str">
            <v>R</v>
          </cell>
          <cell r="D3278" t="str">
            <v>I</v>
          </cell>
          <cell r="E3278" t="str">
            <v>OFF</v>
          </cell>
          <cell r="F3278" t="str">
            <v>14VF001</v>
          </cell>
          <cell r="G3278" t="str">
            <v>313</v>
          </cell>
          <cell r="H3278" t="str">
            <v>2313</v>
          </cell>
          <cell r="I3278" t="str">
            <v>23</v>
          </cell>
          <cell r="J3278" t="str">
            <v>MOE</v>
          </cell>
          <cell r="K3278" t="str">
            <v>OFF</v>
          </cell>
          <cell r="L3278" t="str">
            <v>2017</v>
          </cell>
          <cell r="M3278">
            <v>0</v>
          </cell>
          <cell r="N3278">
            <v>0</v>
          </cell>
          <cell r="O3278">
            <v>22734.400000000001</v>
          </cell>
          <cell r="P3278">
            <v>22734.400000000001</v>
          </cell>
          <cell r="Q3278">
            <v>0</v>
          </cell>
          <cell r="R3278">
            <v>49005.440000000002</v>
          </cell>
          <cell r="S3278">
            <v>0</v>
          </cell>
          <cell r="T3278" t="str">
            <v>2018-OFF-14VF001-313-2313-23-MOE-OFF</v>
          </cell>
        </row>
        <row r="3279">
          <cell r="A3279" t="str">
            <v>21</v>
          </cell>
          <cell r="B3279" t="str">
            <v>D</v>
          </cell>
          <cell r="C3279" t="str">
            <v>R</v>
          </cell>
          <cell r="D3279" t="str">
            <v>I</v>
          </cell>
          <cell r="E3279" t="str">
            <v>OFF</v>
          </cell>
          <cell r="F3279" t="str">
            <v>14VF001</v>
          </cell>
          <cell r="G3279" t="str">
            <v>313</v>
          </cell>
          <cell r="H3279" t="str">
            <v>2313</v>
          </cell>
          <cell r="I3279" t="str">
            <v>23</v>
          </cell>
          <cell r="J3279" t="str">
            <v>MOE</v>
          </cell>
          <cell r="K3279" t="str">
            <v>OFF</v>
          </cell>
          <cell r="L3279" t="str">
            <v>2018</v>
          </cell>
          <cell r="M3279">
            <v>0</v>
          </cell>
          <cell r="N3279">
            <v>0</v>
          </cell>
          <cell r="O3279">
            <v>269507.12</v>
          </cell>
          <cell r="P3279">
            <v>269507.12</v>
          </cell>
          <cell r="Q3279">
            <v>0</v>
          </cell>
          <cell r="R3279">
            <v>27231.08</v>
          </cell>
          <cell r="S3279">
            <v>257430.75</v>
          </cell>
          <cell r="T3279" t="str">
            <v>2018-OFF-14VF001-313-2313-23-MOE-OFF</v>
          </cell>
        </row>
        <row r="3280">
          <cell r="A3280" t="str">
            <v>21</v>
          </cell>
          <cell r="B3280" t="str">
            <v>D</v>
          </cell>
          <cell r="C3280" t="str">
            <v>R</v>
          </cell>
          <cell r="D3280" t="str">
            <v>I</v>
          </cell>
          <cell r="E3280" t="str">
            <v>ON</v>
          </cell>
          <cell r="F3280" t="str">
            <v>15JT001</v>
          </cell>
          <cell r="G3280" t="str">
            <v>311</v>
          </cell>
          <cell r="H3280" t="str">
            <v>2313</v>
          </cell>
          <cell r="I3280" t="str">
            <v>23</v>
          </cell>
          <cell r="J3280" t="str">
            <v xml:space="preserve"> </v>
          </cell>
          <cell r="K3280" t="str">
            <v>ON</v>
          </cell>
          <cell r="L3280" t="str">
            <v>2015</v>
          </cell>
          <cell r="M3280">
            <v>0</v>
          </cell>
          <cell r="N3280">
            <v>140000</v>
          </cell>
          <cell r="O3280">
            <v>0</v>
          </cell>
          <cell r="P3280">
            <v>140000</v>
          </cell>
          <cell r="Q3280">
            <v>0</v>
          </cell>
          <cell r="R3280">
            <v>7806.64</v>
          </cell>
          <cell r="S3280">
            <v>0</v>
          </cell>
          <cell r="T3280" t="str">
            <v>2018-ON-15JT001-311-2313-23- -ON</v>
          </cell>
        </row>
        <row r="3281">
          <cell r="A3281" t="str">
            <v>21</v>
          </cell>
          <cell r="B3281" t="str">
            <v>D</v>
          </cell>
          <cell r="C3281" t="str">
            <v>R</v>
          </cell>
          <cell r="D3281" t="str">
            <v>I</v>
          </cell>
          <cell r="E3281" t="str">
            <v>ON</v>
          </cell>
          <cell r="F3281" t="str">
            <v>15JT001</v>
          </cell>
          <cell r="G3281" t="str">
            <v>311</v>
          </cell>
          <cell r="H3281" t="str">
            <v>2313</v>
          </cell>
          <cell r="I3281" t="str">
            <v>23</v>
          </cell>
          <cell r="J3281" t="str">
            <v xml:space="preserve"> </v>
          </cell>
          <cell r="K3281" t="str">
            <v>ON</v>
          </cell>
          <cell r="L3281" t="str">
            <v>2016</v>
          </cell>
          <cell r="M3281">
            <v>0</v>
          </cell>
          <cell r="N3281">
            <v>0</v>
          </cell>
          <cell r="O3281">
            <v>136556.94</v>
          </cell>
          <cell r="P3281">
            <v>136556.94</v>
          </cell>
          <cell r="Q3281">
            <v>0</v>
          </cell>
          <cell r="R3281">
            <v>61296</v>
          </cell>
          <cell r="S3281">
            <v>0</v>
          </cell>
          <cell r="T3281" t="str">
            <v>2018-ON-15JT001-311-2313-23- -ON</v>
          </cell>
        </row>
        <row r="3282">
          <cell r="A3282" t="str">
            <v>21</v>
          </cell>
          <cell r="B3282" t="str">
            <v>D</v>
          </cell>
          <cell r="C3282" t="str">
            <v>R</v>
          </cell>
          <cell r="D3282" t="str">
            <v>I</v>
          </cell>
          <cell r="E3282" t="str">
            <v>ON</v>
          </cell>
          <cell r="F3282" t="str">
            <v>15JT001</v>
          </cell>
          <cell r="G3282" t="str">
            <v>311</v>
          </cell>
          <cell r="H3282" t="str">
            <v>2313</v>
          </cell>
          <cell r="I3282" t="str">
            <v>23</v>
          </cell>
          <cell r="J3282" t="str">
            <v xml:space="preserve"> </v>
          </cell>
          <cell r="K3282" t="str">
            <v>ON</v>
          </cell>
          <cell r="L3282" t="str">
            <v>2017</v>
          </cell>
          <cell r="M3282">
            <v>0</v>
          </cell>
          <cell r="N3282">
            <v>0</v>
          </cell>
          <cell r="O3282">
            <v>1000</v>
          </cell>
          <cell r="P3282">
            <v>1000</v>
          </cell>
          <cell r="Q3282">
            <v>0</v>
          </cell>
          <cell r="R3282">
            <v>0</v>
          </cell>
          <cell r="S3282">
            <v>0</v>
          </cell>
          <cell r="T3282" t="str">
            <v>2018-ON-15JT001-311-2313-23- -ON</v>
          </cell>
        </row>
        <row r="3283">
          <cell r="A3283" t="str">
            <v>21</v>
          </cell>
          <cell r="B3283" t="str">
            <v>D</v>
          </cell>
          <cell r="C3283" t="str">
            <v>R</v>
          </cell>
          <cell r="D3283" t="str">
            <v>I</v>
          </cell>
          <cell r="E3283" t="str">
            <v>OUV ART</v>
          </cell>
          <cell r="F3283" t="str">
            <v>17UR006</v>
          </cell>
          <cell r="G3283" t="str">
            <v>822</v>
          </cell>
          <cell r="H3283" t="str">
            <v>2318</v>
          </cell>
          <cell r="I3283" t="str">
            <v>23</v>
          </cell>
          <cell r="J3283" t="str">
            <v xml:space="preserve"> </v>
          </cell>
          <cell r="K3283" t="str">
            <v>EXTE</v>
          </cell>
          <cell r="L3283" t="str">
            <v>2017</v>
          </cell>
          <cell r="M3283">
            <v>220000</v>
          </cell>
          <cell r="N3283">
            <v>-100000</v>
          </cell>
          <cell r="O3283">
            <v>0</v>
          </cell>
          <cell r="P3283">
            <v>0</v>
          </cell>
          <cell r="Q3283">
            <v>0</v>
          </cell>
          <cell r="R3283">
            <v>0</v>
          </cell>
          <cell r="S3283">
            <v>0</v>
          </cell>
          <cell r="T3283" t="str">
            <v>2018-OUV ART-17UR006-822-2318-23- -EXTE</v>
          </cell>
        </row>
        <row r="3284">
          <cell r="A3284" t="str">
            <v>21</v>
          </cell>
          <cell r="B3284" t="str">
            <v>D</v>
          </cell>
          <cell r="C3284" t="str">
            <v>R</v>
          </cell>
          <cell r="D3284" t="str">
            <v>I</v>
          </cell>
          <cell r="E3284" t="str">
            <v>PICAS</v>
          </cell>
          <cell r="F3284" t="str">
            <v>11RB001</v>
          </cell>
          <cell r="G3284" t="str">
            <v>322</v>
          </cell>
          <cell r="H3284" t="str">
            <v>2313</v>
          </cell>
          <cell r="I3284" t="str">
            <v>23</v>
          </cell>
          <cell r="J3284" t="str">
            <v xml:space="preserve"> </v>
          </cell>
          <cell r="K3284" t="str">
            <v>BATI</v>
          </cell>
          <cell r="L3284" t="str">
            <v>2014</v>
          </cell>
          <cell r="M3284">
            <v>50000</v>
          </cell>
          <cell r="N3284">
            <v>0</v>
          </cell>
          <cell r="O3284">
            <v>14161.55</v>
          </cell>
          <cell r="P3284">
            <v>34161.550000000003</v>
          </cell>
          <cell r="Q3284">
            <v>0</v>
          </cell>
          <cell r="R3284">
            <v>8244.51</v>
          </cell>
          <cell r="S3284">
            <v>0</v>
          </cell>
          <cell r="T3284" t="str">
            <v>2018-PICAS-11RB001-322-2313-23- -BATI</v>
          </cell>
        </row>
        <row r="3285">
          <cell r="A3285" t="str">
            <v>21</v>
          </cell>
          <cell r="B3285" t="str">
            <v>D</v>
          </cell>
          <cell r="C3285" t="str">
            <v>R</v>
          </cell>
          <cell r="D3285" t="str">
            <v>I</v>
          </cell>
          <cell r="E3285" t="str">
            <v>PICAS</v>
          </cell>
          <cell r="F3285" t="str">
            <v>11RB001</v>
          </cell>
          <cell r="G3285" t="str">
            <v>322</v>
          </cell>
          <cell r="H3285" t="str">
            <v>2313</v>
          </cell>
          <cell r="I3285" t="str">
            <v>23</v>
          </cell>
          <cell r="J3285" t="str">
            <v xml:space="preserve"> </v>
          </cell>
          <cell r="K3285" t="str">
            <v>BATI</v>
          </cell>
          <cell r="L3285" t="str">
            <v>2015</v>
          </cell>
          <cell r="M3285">
            <v>24000</v>
          </cell>
          <cell r="N3285">
            <v>0</v>
          </cell>
          <cell r="O3285">
            <v>1649.57</v>
          </cell>
          <cell r="P3285">
            <v>25649.57</v>
          </cell>
          <cell r="Q3285">
            <v>0</v>
          </cell>
          <cell r="R3285">
            <v>8290.5300000000007</v>
          </cell>
          <cell r="S3285">
            <v>0</v>
          </cell>
          <cell r="T3285" t="str">
            <v>2018-PICAS-11RB001-322-2313-23- -BATI</v>
          </cell>
        </row>
        <row r="3286">
          <cell r="A3286" t="str">
            <v>21</v>
          </cell>
          <cell r="B3286" t="str">
            <v>D</v>
          </cell>
          <cell r="C3286" t="str">
            <v>R</v>
          </cell>
          <cell r="D3286" t="str">
            <v>I</v>
          </cell>
          <cell r="E3286" t="str">
            <v>PICAS</v>
          </cell>
          <cell r="F3286" t="str">
            <v>11RB001</v>
          </cell>
          <cell r="G3286" t="str">
            <v>322</v>
          </cell>
          <cell r="H3286" t="str">
            <v>2313</v>
          </cell>
          <cell r="I3286" t="str">
            <v>23</v>
          </cell>
          <cell r="J3286" t="str">
            <v xml:space="preserve"> </v>
          </cell>
          <cell r="K3286" t="str">
            <v>BATI</v>
          </cell>
          <cell r="L3286" t="str">
            <v>2016</v>
          </cell>
          <cell r="M3286">
            <v>24000</v>
          </cell>
          <cell r="N3286">
            <v>0</v>
          </cell>
          <cell r="O3286">
            <v>1650.04</v>
          </cell>
          <cell r="P3286">
            <v>25650.04</v>
          </cell>
          <cell r="Q3286">
            <v>0</v>
          </cell>
          <cell r="R3286">
            <v>6949.07</v>
          </cell>
          <cell r="S3286">
            <v>0</v>
          </cell>
          <cell r="T3286" t="str">
            <v>2018-PICAS-11RB001-322-2313-23- -BATI</v>
          </cell>
        </row>
        <row r="3287">
          <cell r="A3287" t="str">
            <v>21</v>
          </cell>
          <cell r="B3287" t="str">
            <v>D</v>
          </cell>
          <cell r="C3287" t="str">
            <v>R</v>
          </cell>
          <cell r="D3287" t="str">
            <v>I</v>
          </cell>
          <cell r="E3287" t="str">
            <v>PICAS</v>
          </cell>
          <cell r="F3287" t="str">
            <v>11RB001</v>
          </cell>
          <cell r="G3287" t="str">
            <v>322</v>
          </cell>
          <cell r="H3287" t="str">
            <v>2313</v>
          </cell>
          <cell r="I3287" t="str">
            <v>23</v>
          </cell>
          <cell r="J3287" t="str">
            <v xml:space="preserve"> </v>
          </cell>
          <cell r="K3287" t="str">
            <v>BATI</v>
          </cell>
          <cell r="L3287" t="str">
            <v>2017</v>
          </cell>
          <cell r="M3287">
            <v>24000</v>
          </cell>
          <cell r="N3287">
            <v>0</v>
          </cell>
          <cell r="O3287">
            <v>2622</v>
          </cell>
          <cell r="P3287">
            <v>26622</v>
          </cell>
          <cell r="Q3287">
            <v>0</v>
          </cell>
          <cell r="R3287">
            <v>6555</v>
          </cell>
          <cell r="S3287">
            <v>0</v>
          </cell>
          <cell r="T3287" t="str">
            <v>2018-PICAS-11RB001-322-2313-23- -BATI</v>
          </cell>
        </row>
        <row r="3288">
          <cell r="A3288" t="str">
            <v>21</v>
          </cell>
          <cell r="B3288" t="str">
            <v>D</v>
          </cell>
          <cell r="C3288" t="str">
            <v>R</v>
          </cell>
          <cell r="D3288" t="str">
            <v>I</v>
          </cell>
          <cell r="E3288" t="str">
            <v>PICAS</v>
          </cell>
          <cell r="F3288" t="str">
            <v>11RB001</v>
          </cell>
          <cell r="G3288" t="str">
            <v>322</v>
          </cell>
          <cell r="H3288" t="str">
            <v>2313</v>
          </cell>
          <cell r="I3288" t="str">
            <v>23</v>
          </cell>
          <cell r="J3288" t="str">
            <v xml:space="preserve"> </v>
          </cell>
          <cell r="K3288" t="str">
            <v>BATI</v>
          </cell>
          <cell r="L3288" t="str">
            <v>2018</v>
          </cell>
          <cell r="M3288">
            <v>0</v>
          </cell>
          <cell r="N3288">
            <v>0</v>
          </cell>
          <cell r="O3288">
            <v>2949.75</v>
          </cell>
          <cell r="P3288">
            <v>2949.75</v>
          </cell>
          <cell r="Q3288">
            <v>0</v>
          </cell>
          <cell r="R3288">
            <v>3277.5</v>
          </cell>
          <cell r="S3288">
            <v>6791</v>
          </cell>
          <cell r="T3288" t="str">
            <v>2018-PICAS-11RB001-322-2313-23- -BATI</v>
          </cell>
        </row>
        <row r="3289">
          <cell r="A3289" t="str">
            <v>21</v>
          </cell>
          <cell r="B3289" t="str">
            <v>D</v>
          </cell>
          <cell r="C3289" t="str">
            <v>R</v>
          </cell>
          <cell r="D3289" t="str">
            <v>I</v>
          </cell>
          <cell r="E3289" t="str">
            <v>PICAS</v>
          </cell>
          <cell r="F3289" t="str">
            <v>11RB001</v>
          </cell>
          <cell r="G3289" t="str">
            <v>322</v>
          </cell>
          <cell r="H3289" t="str">
            <v>2316</v>
          </cell>
          <cell r="I3289" t="str">
            <v>23</v>
          </cell>
          <cell r="J3289" t="str">
            <v xml:space="preserve"> </v>
          </cell>
          <cell r="K3289" t="str">
            <v>BATI</v>
          </cell>
          <cell r="L3289" t="str">
            <v>2018</v>
          </cell>
          <cell r="M3289">
            <v>10000</v>
          </cell>
          <cell r="N3289">
            <v>-3000</v>
          </cell>
          <cell r="O3289">
            <v>0</v>
          </cell>
          <cell r="P3289">
            <v>7000</v>
          </cell>
          <cell r="Q3289">
            <v>0</v>
          </cell>
          <cell r="R3289">
            <v>0</v>
          </cell>
          <cell r="S3289">
            <v>0</v>
          </cell>
          <cell r="T3289" t="str">
            <v>2018-PICAS-11RB001-322-2316-23- -BATI</v>
          </cell>
        </row>
        <row r="3290">
          <cell r="A3290" t="str">
            <v>21</v>
          </cell>
          <cell r="B3290" t="str">
            <v>D</v>
          </cell>
          <cell r="C3290" t="str">
            <v>R</v>
          </cell>
          <cell r="D3290" t="str">
            <v>I</v>
          </cell>
          <cell r="E3290" t="str">
            <v>PMR</v>
          </cell>
          <cell r="F3290" t="str">
            <v>17AD002</v>
          </cell>
          <cell r="G3290" t="str">
            <v>020</v>
          </cell>
          <cell r="H3290" t="str">
            <v>2313</v>
          </cell>
          <cell r="I3290" t="str">
            <v>23</v>
          </cell>
          <cell r="J3290" t="str">
            <v xml:space="preserve"> </v>
          </cell>
          <cell r="K3290" t="str">
            <v>BATI</v>
          </cell>
          <cell r="L3290" t="str">
            <v>2017</v>
          </cell>
          <cell r="M3290">
            <v>0</v>
          </cell>
          <cell r="N3290">
            <v>25000</v>
          </cell>
          <cell r="O3290">
            <v>0</v>
          </cell>
          <cell r="P3290">
            <v>25000</v>
          </cell>
          <cell r="Q3290">
            <v>0</v>
          </cell>
          <cell r="R3290">
            <v>13284.77</v>
          </cell>
          <cell r="S3290">
            <v>0</v>
          </cell>
          <cell r="T3290" t="str">
            <v>2018-PMR-17AD002-020-2313-23- -BATI</v>
          </cell>
        </row>
        <row r="3291">
          <cell r="A3291" t="str">
            <v>21</v>
          </cell>
          <cell r="B3291" t="str">
            <v>D</v>
          </cell>
          <cell r="C3291" t="str">
            <v>R</v>
          </cell>
          <cell r="D3291" t="str">
            <v>I</v>
          </cell>
          <cell r="E3291" t="str">
            <v>PMR</v>
          </cell>
          <cell r="F3291" t="str">
            <v>17AD002</v>
          </cell>
          <cell r="G3291" t="str">
            <v>020</v>
          </cell>
          <cell r="H3291" t="str">
            <v>2313</v>
          </cell>
          <cell r="I3291" t="str">
            <v>23</v>
          </cell>
          <cell r="J3291" t="str">
            <v xml:space="preserve"> </v>
          </cell>
          <cell r="K3291" t="str">
            <v>BATI</v>
          </cell>
          <cell r="L3291" t="str">
            <v>2018</v>
          </cell>
          <cell r="M3291">
            <v>0</v>
          </cell>
          <cell r="N3291">
            <v>0</v>
          </cell>
          <cell r="O3291">
            <v>1627.2</v>
          </cell>
          <cell r="P3291">
            <v>1627.2</v>
          </cell>
          <cell r="Q3291">
            <v>0</v>
          </cell>
          <cell r="R3291">
            <v>0</v>
          </cell>
          <cell r="S3291">
            <v>1627.2</v>
          </cell>
          <cell r="T3291" t="str">
            <v>2018-PMR-17AD002-020-2313-23- -BATI</v>
          </cell>
        </row>
        <row r="3292">
          <cell r="A3292" t="str">
            <v>21</v>
          </cell>
          <cell r="B3292" t="str">
            <v>D</v>
          </cell>
          <cell r="C3292" t="str">
            <v>R</v>
          </cell>
          <cell r="D3292" t="str">
            <v>I</v>
          </cell>
          <cell r="E3292" t="str">
            <v>SYNDICAT</v>
          </cell>
          <cell r="F3292" t="str">
            <v>16LO001</v>
          </cell>
          <cell r="G3292" t="str">
            <v>71</v>
          </cell>
          <cell r="H3292" t="str">
            <v>2313</v>
          </cell>
          <cell r="I3292" t="str">
            <v>23</v>
          </cell>
          <cell r="J3292" t="str">
            <v xml:space="preserve"> </v>
          </cell>
          <cell r="K3292" t="str">
            <v>BATI</v>
          </cell>
          <cell r="L3292" t="str">
            <v>2016</v>
          </cell>
          <cell r="M3292">
            <v>500000</v>
          </cell>
          <cell r="N3292">
            <v>0</v>
          </cell>
          <cell r="O3292">
            <v>0</v>
          </cell>
          <cell r="P3292">
            <v>500000</v>
          </cell>
          <cell r="Q3292">
            <v>0</v>
          </cell>
          <cell r="R3292">
            <v>23082.01</v>
          </cell>
          <cell r="S3292">
            <v>0</v>
          </cell>
          <cell r="T3292" t="str">
            <v>2018-SYNDICAT-16LO001-71-2313-23- -BATI</v>
          </cell>
        </row>
        <row r="3293">
          <cell r="A3293" t="str">
            <v>21</v>
          </cell>
          <cell r="B3293" t="str">
            <v>D</v>
          </cell>
          <cell r="C3293" t="str">
            <v>R</v>
          </cell>
          <cell r="D3293" t="str">
            <v>I</v>
          </cell>
          <cell r="E3293" t="str">
            <v>SYNDICAT</v>
          </cell>
          <cell r="F3293" t="str">
            <v>16LO001</v>
          </cell>
          <cell r="G3293" t="str">
            <v>71</v>
          </cell>
          <cell r="H3293" t="str">
            <v>2313</v>
          </cell>
          <cell r="I3293" t="str">
            <v>23</v>
          </cell>
          <cell r="J3293" t="str">
            <v xml:space="preserve"> </v>
          </cell>
          <cell r="K3293" t="str">
            <v>BATI</v>
          </cell>
          <cell r="L3293" t="str">
            <v>2017</v>
          </cell>
          <cell r="M3293">
            <v>700000</v>
          </cell>
          <cell r="N3293">
            <v>0</v>
          </cell>
          <cell r="O3293">
            <v>11023.2</v>
          </cell>
          <cell r="P3293">
            <v>711023.2</v>
          </cell>
          <cell r="Q3293">
            <v>0</v>
          </cell>
          <cell r="R3293">
            <v>423523.75</v>
          </cell>
          <cell r="S3293">
            <v>0</v>
          </cell>
          <cell r="T3293" t="str">
            <v>2018-SYNDICAT-16LO001-71-2313-23- -BATI</v>
          </cell>
        </row>
        <row r="3294">
          <cell r="A3294" t="str">
            <v>21</v>
          </cell>
          <cell r="B3294" t="str">
            <v>D</v>
          </cell>
          <cell r="C3294" t="str">
            <v>R</v>
          </cell>
          <cell r="D3294" t="str">
            <v>I</v>
          </cell>
          <cell r="E3294" t="str">
            <v>SYNDICAT</v>
          </cell>
          <cell r="F3294" t="str">
            <v>16LO001</v>
          </cell>
          <cell r="G3294" t="str">
            <v>71</v>
          </cell>
          <cell r="H3294" t="str">
            <v>2313</v>
          </cell>
          <cell r="I3294" t="str">
            <v>23</v>
          </cell>
          <cell r="J3294" t="str">
            <v xml:space="preserve"> </v>
          </cell>
          <cell r="K3294" t="str">
            <v>BATI</v>
          </cell>
          <cell r="L3294" t="str">
            <v>2018</v>
          </cell>
          <cell r="M3294">
            <v>310000</v>
          </cell>
          <cell r="N3294">
            <v>220000</v>
          </cell>
          <cell r="O3294">
            <v>298499.77</v>
          </cell>
          <cell r="P3294">
            <v>828499.77</v>
          </cell>
          <cell r="Q3294">
            <v>0</v>
          </cell>
          <cell r="R3294">
            <v>729981.17</v>
          </cell>
          <cell r="S3294">
            <v>63327.12</v>
          </cell>
          <cell r="T3294" t="str">
            <v>2018-SYNDICAT-16LO001-71-2313-23- -BATI</v>
          </cell>
        </row>
        <row r="3295">
          <cell r="A3295" t="str">
            <v>21</v>
          </cell>
          <cell r="B3295" t="str">
            <v>D</v>
          </cell>
          <cell r="C3295" t="str">
            <v>R</v>
          </cell>
          <cell r="D3295" t="str">
            <v>I</v>
          </cell>
          <cell r="E3295" t="str">
            <v>TX ECOLE</v>
          </cell>
          <cell r="F3295" t="str">
            <v>16SC019</v>
          </cell>
          <cell r="G3295" t="str">
            <v>213</v>
          </cell>
          <cell r="H3295" t="str">
            <v>2313</v>
          </cell>
          <cell r="I3295" t="str">
            <v>23</v>
          </cell>
          <cell r="J3295" t="str">
            <v xml:space="preserve"> </v>
          </cell>
          <cell r="K3295" t="str">
            <v>BATI</v>
          </cell>
          <cell r="L3295" t="str">
            <v>2016</v>
          </cell>
          <cell r="M3295">
            <v>252000</v>
          </cell>
          <cell r="N3295">
            <v>0</v>
          </cell>
          <cell r="O3295">
            <v>0</v>
          </cell>
          <cell r="P3295">
            <v>252000</v>
          </cell>
          <cell r="Q3295">
            <v>0</v>
          </cell>
          <cell r="R3295">
            <v>4399.2</v>
          </cell>
          <cell r="S3295">
            <v>0</v>
          </cell>
          <cell r="T3295" t="str">
            <v>2018-TX ECOLE-16SC019-213-2313-23- -BATI</v>
          </cell>
        </row>
        <row r="3296">
          <cell r="A3296" t="str">
            <v>21</v>
          </cell>
          <cell r="B3296" t="str">
            <v>D</v>
          </cell>
          <cell r="C3296" t="str">
            <v>R</v>
          </cell>
          <cell r="D3296" t="str">
            <v>I</v>
          </cell>
          <cell r="E3296" t="str">
            <v>TX ECOLE</v>
          </cell>
          <cell r="F3296" t="str">
            <v>16SC019</v>
          </cell>
          <cell r="G3296" t="str">
            <v>213</v>
          </cell>
          <cell r="H3296" t="str">
            <v>2313</v>
          </cell>
          <cell r="I3296" t="str">
            <v>23</v>
          </cell>
          <cell r="J3296" t="str">
            <v xml:space="preserve"> </v>
          </cell>
          <cell r="K3296" t="str">
            <v>BATI</v>
          </cell>
          <cell r="L3296" t="str">
            <v>2017</v>
          </cell>
          <cell r="M3296">
            <v>247000</v>
          </cell>
          <cell r="N3296">
            <v>-50000</v>
          </cell>
          <cell r="O3296">
            <v>0</v>
          </cell>
          <cell r="P3296">
            <v>197000</v>
          </cell>
          <cell r="Q3296">
            <v>0</v>
          </cell>
          <cell r="R3296">
            <v>67486.94</v>
          </cell>
          <cell r="S3296">
            <v>0</v>
          </cell>
          <cell r="T3296" t="str">
            <v>2018-TX ECOLE-16SC019-213-2313-23- -BATI</v>
          </cell>
        </row>
        <row r="3297">
          <cell r="A3297" t="str">
            <v>21</v>
          </cell>
          <cell r="B3297" t="str">
            <v>D</v>
          </cell>
          <cell r="C3297" t="str">
            <v>R</v>
          </cell>
          <cell r="D3297" t="str">
            <v>I</v>
          </cell>
          <cell r="E3297" t="str">
            <v>TX ECOLE</v>
          </cell>
          <cell r="F3297" t="str">
            <v>16SC019</v>
          </cell>
          <cell r="G3297" t="str">
            <v>213</v>
          </cell>
          <cell r="H3297" t="str">
            <v>2313</v>
          </cell>
          <cell r="I3297" t="str">
            <v>23</v>
          </cell>
          <cell r="J3297" t="str">
            <v xml:space="preserve"> </v>
          </cell>
          <cell r="K3297" t="str">
            <v>BATI</v>
          </cell>
          <cell r="L3297" t="str">
            <v>2018</v>
          </cell>
          <cell r="M3297">
            <v>0</v>
          </cell>
          <cell r="N3297">
            <v>0</v>
          </cell>
          <cell r="O3297">
            <v>106103.41</v>
          </cell>
          <cell r="P3297">
            <v>98797.93</v>
          </cell>
          <cell r="Q3297">
            <v>-7305.48</v>
          </cell>
          <cell r="R3297">
            <v>79418.75</v>
          </cell>
          <cell r="S3297">
            <v>19379.18</v>
          </cell>
          <cell r="T3297" t="str">
            <v>2018-TX ECOLE-16SC019-213-2313-23- -BATI</v>
          </cell>
        </row>
        <row r="3298">
          <cell r="A3298" t="str">
            <v>21</v>
          </cell>
          <cell r="B3298" t="str">
            <v>D</v>
          </cell>
          <cell r="C3298" t="str">
            <v>R</v>
          </cell>
          <cell r="D3298" t="str">
            <v>I</v>
          </cell>
          <cell r="E3298" t="str">
            <v>TX ECOLE</v>
          </cell>
          <cell r="F3298" t="str">
            <v>17SC001</v>
          </cell>
          <cell r="G3298" t="str">
            <v>213</v>
          </cell>
          <cell r="H3298" t="str">
            <v>2313</v>
          </cell>
          <cell r="I3298" t="str">
            <v>23</v>
          </cell>
          <cell r="J3298" t="str">
            <v xml:space="preserve"> </v>
          </cell>
          <cell r="K3298" t="str">
            <v>BATI</v>
          </cell>
          <cell r="L3298" t="str">
            <v>2017</v>
          </cell>
          <cell r="M3298">
            <v>200000</v>
          </cell>
          <cell r="N3298">
            <v>-200000</v>
          </cell>
          <cell r="O3298">
            <v>0</v>
          </cell>
          <cell r="P3298">
            <v>0</v>
          </cell>
          <cell r="Q3298">
            <v>0</v>
          </cell>
          <cell r="R3298">
            <v>0</v>
          </cell>
          <cell r="S3298">
            <v>0</v>
          </cell>
          <cell r="T3298" t="str">
            <v>2018-TX ECOLE-17SC001-213-2313-23- -BATI</v>
          </cell>
        </row>
        <row r="3299">
          <cell r="A3299" t="str">
            <v>21</v>
          </cell>
          <cell r="B3299" t="str">
            <v>D</v>
          </cell>
          <cell r="C3299" t="str">
            <v>R</v>
          </cell>
          <cell r="D3299" t="str">
            <v>I</v>
          </cell>
          <cell r="E3299" t="str">
            <v>TX ECOLE</v>
          </cell>
          <cell r="F3299" t="str">
            <v>17SC001</v>
          </cell>
          <cell r="G3299" t="str">
            <v>213</v>
          </cell>
          <cell r="H3299" t="str">
            <v>2313</v>
          </cell>
          <cell r="I3299" t="str">
            <v>23</v>
          </cell>
          <cell r="J3299" t="str">
            <v xml:space="preserve"> </v>
          </cell>
          <cell r="K3299" t="str">
            <v>BATI</v>
          </cell>
          <cell r="L3299" t="str">
            <v>2018</v>
          </cell>
          <cell r="M3299">
            <v>0</v>
          </cell>
          <cell r="N3299">
            <v>0</v>
          </cell>
          <cell r="O3299">
            <v>0</v>
          </cell>
          <cell r="P3299">
            <v>0</v>
          </cell>
          <cell r="Q3299">
            <v>0</v>
          </cell>
          <cell r="R3299">
            <v>64445.46</v>
          </cell>
          <cell r="S3299">
            <v>0</v>
          </cell>
          <cell r="T3299" t="str">
            <v>2018-TX ECOLE-17SC001-213-2313-23- -BATI</v>
          </cell>
        </row>
        <row r="3300">
          <cell r="A3300" t="str">
            <v>21</v>
          </cell>
          <cell r="B3300" t="str">
            <v>D</v>
          </cell>
          <cell r="C3300" t="str">
            <v>R</v>
          </cell>
          <cell r="D3300" t="str">
            <v>I</v>
          </cell>
          <cell r="E3300" t="str">
            <v>TX ECOLE</v>
          </cell>
          <cell r="F3300" t="str">
            <v>17SC005</v>
          </cell>
          <cell r="G3300" t="str">
            <v>213</v>
          </cell>
          <cell r="H3300" t="str">
            <v>2313</v>
          </cell>
          <cell r="I3300" t="str">
            <v>23</v>
          </cell>
          <cell r="J3300" t="str">
            <v xml:space="preserve"> </v>
          </cell>
          <cell r="K3300" t="str">
            <v>BATI</v>
          </cell>
          <cell r="L3300" t="str">
            <v>2017</v>
          </cell>
          <cell r="M3300">
            <v>90000</v>
          </cell>
          <cell r="N3300">
            <v>20000</v>
          </cell>
          <cell r="O3300">
            <v>0</v>
          </cell>
          <cell r="P3300">
            <v>110000</v>
          </cell>
          <cell r="Q3300">
            <v>0</v>
          </cell>
          <cell r="R3300">
            <v>100222.69</v>
          </cell>
          <cell r="S3300">
            <v>0</v>
          </cell>
          <cell r="T3300" t="str">
            <v>2018-TX ECOLE-17SC005-213-2313-23- -BATI</v>
          </cell>
        </row>
        <row r="3301">
          <cell r="A3301" t="str">
            <v>21</v>
          </cell>
          <cell r="B3301" t="str">
            <v>D</v>
          </cell>
          <cell r="C3301" t="str">
            <v>R</v>
          </cell>
          <cell r="D3301" t="str">
            <v>I</v>
          </cell>
          <cell r="E3301" t="str">
            <v>TX ECOLE</v>
          </cell>
          <cell r="F3301" t="str">
            <v>17SC005</v>
          </cell>
          <cell r="G3301" t="str">
            <v>213</v>
          </cell>
          <cell r="H3301" t="str">
            <v>2313</v>
          </cell>
          <cell r="I3301" t="str">
            <v>23</v>
          </cell>
          <cell r="J3301" t="str">
            <v xml:space="preserve"> </v>
          </cell>
          <cell r="K3301" t="str">
            <v>BATI</v>
          </cell>
          <cell r="L3301" t="str">
            <v>2018</v>
          </cell>
          <cell r="M3301">
            <v>0</v>
          </cell>
          <cell r="N3301">
            <v>0</v>
          </cell>
          <cell r="O3301">
            <v>6328.33</v>
          </cell>
          <cell r="P3301">
            <v>6328.33</v>
          </cell>
          <cell r="Q3301">
            <v>0</v>
          </cell>
          <cell r="R3301">
            <v>6704.7</v>
          </cell>
          <cell r="S3301">
            <v>0</v>
          </cell>
          <cell r="T3301" t="str">
            <v>2018-TX ECOLE-17SC005-213-2313-23- -BATI</v>
          </cell>
        </row>
        <row r="3302">
          <cell r="A3302" t="str">
            <v>21</v>
          </cell>
          <cell r="B3302" t="str">
            <v>D</v>
          </cell>
          <cell r="C3302" t="str">
            <v>R</v>
          </cell>
          <cell r="D3302" t="str">
            <v>I</v>
          </cell>
          <cell r="E3302" t="str">
            <v>TX ECOLE</v>
          </cell>
          <cell r="F3302" t="str">
            <v>17SC006</v>
          </cell>
          <cell r="G3302" t="str">
            <v>211</v>
          </cell>
          <cell r="H3302" t="str">
            <v>2313</v>
          </cell>
          <cell r="I3302" t="str">
            <v>23</v>
          </cell>
          <cell r="J3302" t="str">
            <v xml:space="preserve"> </v>
          </cell>
          <cell r="K3302" t="str">
            <v>BATI</v>
          </cell>
          <cell r="L3302" t="str">
            <v>2017</v>
          </cell>
          <cell r="M3302">
            <v>55000</v>
          </cell>
          <cell r="N3302">
            <v>0</v>
          </cell>
          <cell r="O3302">
            <v>0</v>
          </cell>
          <cell r="P3302">
            <v>55000</v>
          </cell>
          <cell r="Q3302">
            <v>0</v>
          </cell>
          <cell r="R3302">
            <v>42627.56</v>
          </cell>
          <cell r="S3302">
            <v>0</v>
          </cell>
          <cell r="T3302" t="str">
            <v>2018-TX ECOLE-17SC006-211-2313-23- -BATI</v>
          </cell>
        </row>
        <row r="3303">
          <cell r="A3303" t="str">
            <v>21</v>
          </cell>
          <cell r="B3303" t="str">
            <v>D</v>
          </cell>
          <cell r="C3303" t="str">
            <v>R</v>
          </cell>
          <cell r="D3303" t="str">
            <v>I</v>
          </cell>
          <cell r="E3303" t="str">
            <v>TX ECOLE</v>
          </cell>
          <cell r="F3303" t="str">
            <v>17SC007</v>
          </cell>
          <cell r="G3303" t="str">
            <v>211</v>
          </cell>
          <cell r="H3303" t="str">
            <v>2313</v>
          </cell>
          <cell r="I3303" t="str">
            <v>23</v>
          </cell>
          <cell r="J3303" t="str">
            <v xml:space="preserve"> </v>
          </cell>
          <cell r="K3303" t="str">
            <v>BATI</v>
          </cell>
          <cell r="L3303" t="str">
            <v>2017</v>
          </cell>
          <cell r="M3303">
            <v>45000</v>
          </cell>
          <cell r="N3303">
            <v>0</v>
          </cell>
          <cell r="O3303">
            <v>0</v>
          </cell>
          <cell r="P3303">
            <v>45000</v>
          </cell>
          <cell r="Q3303">
            <v>0</v>
          </cell>
          <cell r="R3303">
            <v>9361.2199999999993</v>
          </cell>
          <cell r="S3303">
            <v>0</v>
          </cell>
          <cell r="T3303" t="str">
            <v>2018-TX ECOLE-17SC007-211-2313-23- -BATI</v>
          </cell>
        </row>
        <row r="3304">
          <cell r="A3304" t="str">
            <v>21</v>
          </cell>
          <cell r="B3304" t="str">
            <v>D</v>
          </cell>
          <cell r="C3304" t="str">
            <v>R</v>
          </cell>
          <cell r="D3304" t="str">
            <v>I</v>
          </cell>
          <cell r="E3304" t="str">
            <v>TX ECOLE</v>
          </cell>
          <cell r="F3304" t="str">
            <v>17SC007</v>
          </cell>
          <cell r="G3304" t="str">
            <v>211</v>
          </cell>
          <cell r="H3304" t="str">
            <v>2313</v>
          </cell>
          <cell r="I3304" t="str">
            <v>23</v>
          </cell>
          <cell r="J3304" t="str">
            <v xml:space="preserve"> </v>
          </cell>
          <cell r="K3304" t="str">
            <v>BATI</v>
          </cell>
          <cell r="L3304" t="str">
            <v>2018</v>
          </cell>
          <cell r="M3304">
            <v>0</v>
          </cell>
          <cell r="N3304">
            <v>0</v>
          </cell>
          <cell r="O3304">
            <v>990</v>
          </cell>
          <cell r="P3304">
            <v>990</v>
          </cell>
          <cell r="Q3304">
            <v>0</v>
          </cell>
          <cell r="R3304">
            <v>0</v>
          </cell>
          <cell r="S3304">
            <v>990</v>
          </cell>
          <cell r="T3304" t="str">
            <v>2018-TX ECOLE-17SC007-211-2313-23- -BATI</v>
          </cell>
        </row>
        <row r="3305">
          <cell r="A3305" t="str">
            <v>21</v>
          </cell>
          <cell r="B3305" t="str">
            <v>D</v>
          </cell>
          <cell r="C3305" t="str">
            <v>R</v>
          </cell>
          <cell r="D3305" t="str">
            <v>I</v>
          </cell>
          <cell r="E3305" t="str">
            <v>VIDEO</v>
          </cell>
          <cell r="F3305" t="str">
            <v>17VP001</v>
          </cell>
          <cell r="G3305" t="str">
            <v>821</v>
          </cell>
          <cell r="H3305" t="str">
            <v>2315</v>
          </cell>
          <cell r="I3305" t="str">
            <v>23</v>
          </cell>
          <cell r="J3305" t="str">
            <v xml:space="preserve"> </v>
          </cell>
          <cell r="K3305" t="str">
            <v>EXTE</v>
          </cell>
          <cell r="L3305" t="str">
            <v>2017</v>
          </cell>
          <cell r="M3305">
            <v>60000</v>
          </cell>
          <cell r="N3305">
            <v>0</v>
          </cell>
          <cell r="O3305">
            <v>0</v>
          </cell>
          <cell r="P3305">
            <v>60000</v>
          </cell>
          <cell r="Q3305">
            <v>0</v>
          </cell>
          <cell r="R3305">
            <v>27596.34</v>
          </cell>
          <cell r="S3305">
            <v>0</v>
          </cell>
          <cell r="T3305" t="str">
            <v>2018-VIDEO-17VP001-821-2315-23- -EXTE</v>
          </cell>
        </row>
        <row r="3306">
          <cell r="A3306" t="str">
            <v>21</v>
          </cell>
          <cell r="B3306" t="str">
            <v>D</v>
          </cell>
          <cell r="C3306" t="str">
            <v>R</v>
          </cell>
          <cell r="D3306" t="str">
            <v>I</v>
          </cell>
          <cell r="E3306" t="str">
            <v>VIDEO</v>
          </cell>
          <cell r="F3306" t="str">
            <v>17VP001</v>
          </cell>
          <cell r="G3306" t="str">
            <v>821</v>
          </cell>
          <cell r="H3306" t="str">
            <v>2315</v>
          </cell>
          <cell r="I3306" t="str">
            <v>23</v>
          </cell>
          <cell r="J3306" t="str">
            <v xml:space="preserve"> </v>
          </cell>
          <cell r="K3306" t="str">
            <v>EXTE</v>
          </cell>
          <cell r="L3306" t="str">
            <v>2018</v>
          </cell>
          <cell r="M3306">
            <v>0</v>
          </cell>
          <cell r="N3306">
            <v>0</v>
          </cell>
          <cell r="O3306">
            <v>13693.94</v>
          </cell>
          <cell r="P3306">
            <v>13693.94</v>
          </cell>
          <cell r="Q3306">
            <v>0</v>
          </cell>
          <cell r="R3306">
            <v>3543.81</v>
          </cell>
          <cell r="S3306">
            <v>10150.129999999999</v>
          </cell>
          <cell r="T3306" t="str">
            <v>2018-VIDEO-17VP001-821-2315-23- -EXTE</v>
          </cell>
        </row>
        <row r="3307">
          <cell r="A3307" t="str">
            <v>21</v>
          </cell>
          <cell r="B3307" t="str">
            <v>D</v>
          </cell>
          <cell r="C3307" t="str">
            <v>R</v>
          </cell>
          <cell r="D3307" t="str">
            <v>I</v>
          </cell>
          <cell r="E3307" t="str">
            <v>VIDEO</v>
          </cell>
          <cell r="F3307" t="str">
            <v>17VP003</v>
          </cell>
          <cell r="G3307" t="str">
            <v>821</v>
          </cell>
          <cell r="H3307" t="str">
            <v>2315</v>
          </cell>
          <cell r="I3307" t="str">
            <v>23</v>
          </cell>
          <cell r="J3307" t="str">
            <v xml:space="preserve"> </v>
          </cell>
          <cell r="K3307" t="str">
            <v>EXTE</v>
          </cell>
          <cell r="L3307" t="str">
            <v>2017</v>
          </cell>
          <cell r="M3307">
            <v>40000</v>
          </cell>
          <cell r="N3307">
            <v>-40000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 t="str">
            <v>2018-VIDEO-17VP003-821-2315-23- -EXTE</v>
          </cell>
        </row>
        <row r="3308">
          <cell r="A3308" t="str">
            <v>21</v>
          </cell>
          <cell r="B3308" t="str">
            <v>D</v>
          </cell>
          <cell r="C3308" t="str">
            <v>R</v>
          </cell>
          <cell r="D3308" t="str">
            <v>I</v>
          </cell>
          <cell r="E3308" t="str">
            <v>VOIRIE</v>
          </cell>
          <cell r="F3308" t="str">
            <v>17VO002</v>
          </cell>
          <cell r="G3308" t="str">
            <v>821</v>
          </cell>
          <cell r="H3308" t="str">
            <v>2315</v>
          </cell>
          <cell r="I3308" t="str">
            <v>23</v>
          </cell>
          <cell r="J3308" t="str">
            <v xml:space="preserve"> </v>
          </cell>
          <cell r="K3308" t="str">
            <v>EXTE</v>
          </cell>
          <cell r="L3308" t="str">
            <v>2018</v>
          </cell>
          <cell r="M3308">
            <v>0</v>
          </cell>
          <cell r="N3308">
            <v>0</v>
          </cell>
          <cell r="O3308">
            <v>590</v>
          </cell>
          <cell r="P3308">
            <v>590</v>
          </cell>
          <cell r="Q3308">
            <v>0</v>
          </cell>
          <cell r="R3308">
            <v>0</v>
          </cell>
          <cell r="S3308">
            <v>590</v>
          </cell>
          <cell r="T3308" t="str">
            <v>2018-VOIRIE-17VO002-821-2315-23- -EXTE</v>
          </cell>
        </row>
        <row r="3309">
          <cell r="A3309" t="str">
            <v>21</v>
          </cell>
          <cell r="B3309" t="str">
            <v>D</v>
          </cell>
          <cell r="C3309" t="str">
            <v>R</v>
          </cell>
          <cell r="D3309" t="str">
            <v>I</v>
          </cell>
          <cell r="E3309" t="str">
            <v>VOIRIE</v>
          </cell>
          <cell r="F3309" t="str">
            <v>17VO002</v>
          </cell>
          <cell r="G3309" t="str">
            <v>822</v>
          </cell>
          <cell r="H3309" t="str">
            <v>2315</v>
          </cell>
          <cell r="I3309" t="str">
            <v>23</v>
          </cell>
          <cell r="J3309" t="str">
            <v xml:space="preserve"> </v>
          </cell>
          <cell r="K3309" t="str">
            <v>EXTE</v>
          </cell>
          <cell r="L3309" t="str">
            <v>2017</v>
          </cell>
          <cell r="M3309">
            <v>130000</v>
          </cell>
          <cell r="N3309">
            <v>0</v>
          </cell>
          <cell r="O3309">
            <v>0</v>
          </cell>
          <cell r="P3309">
            <v>130000</v>
          </cell>
          <cell r="Q3309">
            <v>0</v>
          </cell>
          <cell r="R3309">
            <v>46143.24</v>
          </cell>
          <cell r="S3309">
            <v>0</v>
          </cell>
          <cell r="T3309" t="str">
            <v>2018-VOIRIE-17VO002-822-2315-23- -EXTE</v>
          </cell>
        </row>
        <row r="3310">
          <cell r="A3310" t="str">
            <v>21</v>
          </cell>
          <cell r="B3310" t="str">
            <v>D</v>
          </cell>
          <cell r="C3310" t="str">
            <v>R</v>
          </cell>
          <cell r="D3310" t="str">
            <v>I</v>
          </cell>
          <cell r="E3310" t="str">
            <v>VOIRIE</v>
          </cell>
          <cell r="F3310" t="str">
            <v>17VO002</v>
          </cell>
          <cell r="G3310" t="str">
            <v>822</v>
          </cell>
          <cell r="H3310" t="str">
            <v>2315</v>
          </cell>
          <cell r="I3310" t="str">
            <v>23</v>
          </cell>
          <cell r="J3310" t="str">
            <v xml:space="preserve"> </v>
          </cell>
          <cell r="K3310" t="str">
            <v>EXTE</v>
          </cell>
          <cell r="L3310" t="str">
            <v>2018</v>
          </cell>
          <cell r="M3310">
            <v>0</v>
          </cell>
          <cell r="N3310">
            <v>0</v>
          </cell>
          <cell r="O3310">
            <v>72561.02</v>
          </cell>
          <cell r="P3310">
            <v>72561.02</v>
          </cell>
          <cell r="Q3310">
            <v>0</v>
          </cell>
          <cell r="R3310">
            <v>64657.8</v>
          </cell>
          <cell r="S3310">
            <v>7977.82</v>
          </cell>
          <cell r="T3310" t="str">
            <v>2018-VOIRIE-17VO002-822-2315-23- -EXTE</v>
          </cell>
        </row>
        <row r="3311">
          <cell r="A3311" t="str">
            <v>21</v>
          </cell>
          <cell r="B3311" t="str">
            <v>D</v>
          </cell>
          <cell r="C3311" t="str">
            <v>R</v>
          </cell>
          <cell r="D3311" t="str">
            <v>I</v>
          </cell>
          <cell r="E3311" t="str">
            <v>VOIRIE</v>
          </cell>
          <cell r="F3311" t="str">
            <v>18EV002</v>
          </cell>
          <cell r="G3311" t="str">
            <v>823</v>
          </cell>
          <cell r="H3311" t="str">
            <v>2312</v>
          </cell>
          <cell r="I3311" t="str">
            <v>23</v>
          </cell>
          <cell r="J3311" t="str">
            <v xml:space="preserve"> </v>
          </cell>
          <cell r="K3311" t="str">
            <v>EXTE</v>
          </cell>
          <cell r="L3311" t="str">
            <v>2018</v>
          </cell>
          <cell r="M3311">
            <v>20000</v>
          </cell>
          <cell r="N3311">
            <v>0</v>
          </cell>
          <cell r="O3311">
            <v>0</v>
          </cell>
          <cell r="P3311">
            <v>20000</v>
          </cell>
          <cell r="Q3311">
            <v>0</v>
          </cell>
          <cell r="R3311">
            <v>0</v>
          </cell>
          <cell r="S3311">
            <v>0</v>
          </cell>
          <cell r="T3311" t="str">
            <v>2018-VOIRIE-18EV002-823-2312-23- -EXTE</v>
          </cell>
        </row>
        <row r="3312">
          <cell r="A3312" t="str">
            <v>21</v>
          </cell>
          <cell r="B3312" t="str">
            <v>D</v>
          </cell>
          <cell r="C3312" t="str">
            <v>R</v>
          </cell>
          <cell r="D3312" t="str">
            <v>I</v>
          </cell>
          <cell r="E3312" t="str">
            <v>VOIRIE</v>
          </cell>
          <cell r="F3312" t="str">
            <v>18VO008</v>
          </cell>
          <cell r="G3312" t="str">
            <v>822</v>
          </cell>
          <cell r="H3312" t="str">
            <v>2315</v>
          </cell>
          <cell r="I3312" t="str">
            <v>23</v>
          </cell>
          <cell r="J3312" t="str">
            <v xml:space="preserve"> </v>
          </cell>
          <cell r="K3312" t="str">
            <v>EXTE</v>
          </cell>
          <cell r="L3312" t="str">
            <v>2018</v>
          </cell>
          <cell r="M3312">
            <v>120000</v>
          </cell>
          <cell r="N3312">
            <v>0</v>
          </cell>
          <cell r="O3312">
            <v>0</v>
          </cell>
          <cell r="P3312">
            <v>120000</v>
          </cell>
          <cell r="Q3312">
            <v>0</v>
          </cell>
          <cell r="R3312">
            <v>0</v>
          </cell>
          <cell r="S3312">
            <v>121745.7</v>
          </cell>
          <cell r="T3312" t="str">
            <v>2018-VOIRIE-18VO008-822-2315-23- -EXTE</v>
          </cell>
        </row>
        <row r="3313">
          <cell r="A3313" t="str">
            <v>21</v>
          </cell>
          <cell r="B3313" t="str">
            <v>R</v>
          </cell>
          <cell r="C3313" t="str">
            <v>R</v>
          </cell>
          <cell r="D3313" t="str">
            <v>I</v>
          </cell>
          <cell r="E3313" t="str">
            <v xml:space="preserve"> </v>
          </cell>
          <cell r="F3313" t="str">
            <v>03HD001</v>
          </cell>
          <cell r="G3313" t="str">
            <v>422</v>
          </cell>
          <cell r="H3313" t="str">
            <v>2313</v>
          </cell>
          <cell r="I3313" t="str">
            <v>23</v>
          </cell>
          <cell r="J3313" t="str">
            <v>MPTB</v>
          </cell>
          <cell r="K3313" t="str">
            <v>AMEN</v>
          </cell>
          <cell r="L3313" t="str">
            <v>2014</v>
          </cell>
          <cell r="M3313">
            <v>0</v>
          </cell>
          <cell r="N3313">
            <v>0</v>
          </cell>
          <cell r="O3313">
            <v>0</v>
          </cell>
          <cell r="P3313">
            <v>0</v>
          </cell>
          <cell r="Q3313">
            <v>0</v>
          </cell>
          <cell r="R3313">
            <v>807.6</v>
          </cell>
          <cell r="S3313">
            <v>0</v>
          </cell>
          <cell r="T3313" t="str">
            <v>2018- -03HD001-422-2313-23-MPTB-AMEN</v>
          </cell>
        </row>
        <row r="3314">
          <cell r="A3314" t="str">
            <v>21</v>
          </cell>
          <cell r="B3314" t="str">
            <v>R</v>
          </cell>
          <cell r="C3314" t="str">
            <v>R</v>
          </cell>
          <cell r="D3314" t="str">
            <v>I</v>
          </cell>
          <cell r="E3314" t="str">
            <v xml:space="preserve"> </v>
          </cell>
          <cell r="F3314" t="str">
            <v>07LA004</v>
          </cell>
          <cell r="G3314" t="str">
            <v>824</v>
          </cell>
          <cell r="H3314" t="str">
            <v>2318</v>
          </cell>
          <cell r="I3314" t="str">
            <v>23</v>
          </cell>
          <cell r="J3314" t="str">
            <v xml:space="preserve"> </v>
          </cell>
          <cell r="K3314" t="str">
            <v>AMEN</v>
          </cell>
          <cell r="L3314" t="str">
            <v>2017</v>
          </cell>
          <cell r="M3314">
            <v>0</v>
          </cell>
          <cell r="N3314">
            <v>143.44</v>
          </cell>
          <cell r="O3314">
            <v>0</v>
          </cell>
          <cell r="P3314">
            <v>143.44</v>
          </cell>
          <cell r="Q3314">
            <v>0</v>
          </cell>
          <cell r="R3314">
            <v>0</v>
          </cell>
          <cell r="S3314">
            <v>0</v>
          </cell>
          <cell r="T3314" t="str">
            <v>2018- -07LA004-824-2318-23- -AMEN</v>
          </cell>
        </row>
        <row r="3315">
          <cell r="A3315" t="str">
            <v>21</v>
          </cell>
          <cell r="B3315" t="str">
            <v>R</v>
          </cell>
          <cell r="C3315" t="str">
            <v>R</v>
          </cell>
          <cell r="D3315" t="str">
            <v>I</v>
          </cell>
          <cell r="E3315" t="str">
            <v xml:space="preserve"> </v>
          </cell>
          <cell r="F3315" t="str">
            <v>11RG001</v>
          </cell>
          <cell r="G3315" t="str">
            <v>020</v>
          </cell>
          <cell r="H3315" t="str">
            <v>2313</v>
          </cell>
          <cell r="I3315" t="str">
            <v>23</v>
          </cell>
          <cell r="J3315" t="str">
            <v xml:space="preserve"> </v>
          </cell>
          <cell r="K3315" t="str">
            <v>JURI</v>
          </cell>
          <cell r="L3315" t="str">
            <v>2015</v>
          </cell>
          <cell r="M3315">
            <v>0</v>
          </cell>
          <cell r="N3315">
            <v>0</v>
          </cell>
          <cell r="O3315">
            <v>0</v>
          </cell>
          <cell r="P3315">
            <v>0</v>
          </cell>
          <cell r="Q3315">
            <v>0</v>
          </cell>
          <cell r="R3315">
            <v>828.28</v>
          </cell>
          <cell r="S3315">
            <v>0</v>
          </cell>
          <cell r="T3315" t="str">
            <v>2018- -11RG001-020-2313-23- -JURI</v>
          </cell>
        </row>
        <row r="3316">
          <cell r="A3316" t="str">
            <v>21</v>
          </cell>
          <cell r="B3316" t="str">
            <v>R</v>
          </cell>
          <cell r="C3316" t="str">
            <v>R</v>
          </cell>
          <cell r="D3316" t="str">
            <v>I</v>
          </cell>
          <cell r="E3316" t="str">
            <v xml:space="preserve"> </v>
          </cell>
          <cell r="F3316" t="str">
            <v>11RG001</v>
          </cell>
          <cell r="G3316" t="str">
            <v>020</v>
          </cell>
          <cell r="H3316" t="str">
            <v>2313</v>
          </cell>
          <cell r="I3316" t="str">
            <v>23</v>
          </cell>
          <cell r="J3316" t="str">
            <v>MOE</v>
          </cell>
          <cell r="K3316" t="str">
            <v>PADM</v>
          </cell>
          <cell r="L3316" t="str">
            <v>2015</v>
          </cell>
          <cell r="M3316">
            <v>0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15884.46</v>
          </cell>
          <cell r="S3316">
            <v>0</v>
          </cell>
          <cell r="T3316" t="str">
            <v>2018- -11RG001-020-2313-23-MOE-PADM</v>
          </cell>
        </row>
        <row r="3317">
          <cell r="A3317" t="str">
            <v>21</v>
          </cell>
          <cell r="B3317" t="str">
            <v>R</v>
          </cell>
          <cell r="C3317" t="str">
            <v>R</v>
          </cell>
          <cell r="D3317" t="str">
            <v>I</v>
          </cell>
          <cell r="E3317" t="str">
            <v xml:space="preserve"> </v>
          </cell>
          <cell r="F3317" t="str">
            <v>11RG001</v>
          </cell>
          <cell r="G3317" t="str">
            <v>020</v>
          </cell>
          <cell r="H3317" t="str">
            <v>2315</v>
          </cell>
          <cell r="I3317" t="str">
            <v>23</v>
          </cell>
          <cell r="J3317" t="str">
            <v xml:space="preserve"> </v>
          </cell>
          <cell r="K3317" t="str">
            <v>PADM</v>
          </cell>
          <cell r="L3317" t="str">
            <v>2016</v>
          </cell>
          <cell r="M3317">
            <v>281000</v>
          </cell>
          <cell r="N3317">
            <v>0</v>
          </cell>
          <cell r="O3317">
            <v>0</v>
          </cell>
          <cell r="P3317">
            <v>281000</v>
          </cell>
          <cell r="Q3317">
            <v>0</v>
          </cell>
          <cell r="R3317">
            <v>189450.09</v>
          </cell>
          <cell r="S3317">
            <v>0</v>
          </cell>
          <cell r="T3317" t="str">
            <v>2018- -11RG001-020-2315-23- -PADM</v>
          </cell>
        </row>
        <row r="3318">
          <cell r="A3318" t="str">
            <v>21</v>
          </cell>
          <cell r="B3318" t="str">
            <v>R</v>
          </cell>
          <cell r="C3318" t="str">
            <v>R</v>
          </cell>
          <cell r="D3318" t="str">
            <v>I</v>
          </cell>
          <cell r="E3318" t="str">
            <v xml:space="preserve"> </v>
          </cell>
          <cell r="F3318" t="str">
            <v>13AA011</v>
          </cell>
          <cell r="G3318" t="str">
            <v>61</v>
          </cell>
          <cell r="H3318" t="str">
            <v>2313</v>
          </cell>
          <cell r="I3318" t="str">
            <v>23</v>
          </cell>
          <cell r="J3318" t="str">
            <v xml:space="preserve"> </v>
          </cell>
          <cell r="K3318" t="str">
            <v>BATI</v>
          </cell>
          <cell r="L3318" t="str">
            <v>2014</v>
          </cell>
          <cell r="M3318">
            <v>0</v>
          </cell>
          <cell r="N3318">
            <v>0</v>
          </cell>
          <cell r="O3318">
            <v>0</v>
          </cell>
          <cell r="P3318">
            <v>0</v>
          </cell>
          <cell r="Q3318">
            <v>0</v>
          </cell>
          <cell r="R3318">
            <v>925</v>
          </cell>
          <cell r="S3318">
            <v>0</v>
          </cell>
          <cell r="T3318" t="str">
            <v>2018- -13AA011-61-2313-23- -BATI</v>
          </cell>
        </row>
        <row r="3319">
          <cell r="A3319" t="str">
            <v>21</v>
          </cell>
          <cell r="B3319" t="str">
            <v>R</v>
          </cell>
          <cell r="C3319" t="str">
            <v>R</v>
          </cell>
          <cell r="D3319" t="str">
            <v>I</v>
          </cell>
          <cell r="E3319" t="str">
            <v xml:space="preserve"> </v>
          </cell>
          <cell r="F3319" t="str">
            <v>13AA012</v>
          </cell>
          <cell r="G3319" t="str">
            <v>61</v>
          </cell>
          <cell r="H3319" t="str">
            <v>2313</v>
          </cell>
          <cell r="I3319" t="str">
            <v>23</v>
          </cell>
          <cell r="J3319" t="str">
            <v xml:space="preserve"> </v>
          </cell>
          <cell r="K3319" t="str">
            <v>BATI</v>
          </cell>
          <cell r="L3319" t="str">
            <v>2014</v>
          </cell>
          <cell r="M3319">
            <v>0</v>
          </cell>
          <cell r="N3319">
            <v>0</v>
          </cell>
          <cell r="O3319">
            <v>0</v>
          </cell>
          <cell r="P3319">
            <v>0</v>
          </cell>
          <cell r="Q3319">
            <v>0</v>
          </cell>
          <cell r="R3319">
            <v>1330.22</v>
          </cell>
          <cell r="S3319">
            <v>0</v>
          </cell>
          <cell r="T3319" t="str">
            <v>2018- -13AA012-61-2313-23- -BATI</v>
          </cell>
        </row>
        <row r="3320">
          <cell r="A3320" t="str">
            <v>21</v>
          </cell>
          <cell r="B3320" t="str">
            <v>R</v>
          </cell>
          <cell r="C3320" t="str">
            <v>R</v>
          </cell>
          <cell r="D3320" t="str">
            <v>I</v>
          </cell>
          <cell r="E3320" t="str">
            <v xml:space="preserve"> </v>
          </cell>
          <cell r="F3320" t="str">
            <v>13AO001</v>
          </cell>
          <cell r="G3320" t="str">
            <v>61</v>
          </cell>
          <cell r="H3320" t="str">
            <v>2313</v>
          </cell>
          <cell r="I3320" t="str">
            <v>23</v>
          </cell>
          <cell r="J3320" t="str">
            <v xml:space="preserve"> </v>
          </cell>
          <cell r="K3320" t="str">
            <v>BATI</v>
          </cell>
          <cell r="L3320" t="str">
            <v>2014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3642.32</v>
          </cell>
          <cell r="S3320">
            <v>0</v>
          </cell>
          <cell r="T3320" t="str">
            <v>2018- -13AO001-61-2313-23- -BATI</v>
          </cell>
        </row>
        <row r="3321">
          <cell r="A3321" t="str">
            <v>21</v>
          </cell>
          <cell r="B3321" t="str">
            <v>R</v>
          </cell>
          <cell r="C3321" t="str">
            <v>R</v>
          </cell>
          <cell r="D3321" t="str">
            <v>I</v>
          </cell>
          <cell r="E3321" t="str">
            <v xml:space="preserve"> </v>
          </cell>
          <cell r="F3321" t="str">
            <v>14VM009</v>
          </cell>
          <cell r="G3321" t="str">
            <v>822</v>
          </cell>
          <cell r="H3321" t="str">
            <v>2315</v>
          </cell>
          <cell r="I3321" t="str">
            <v>23</v>
          </cell>
          <cell r="J3321" t="str">
            <v xml:space="preserve"> </v>
          </cell>
          <cell r="K3321" t="str">
            <v>EXTE</v>
          </cell>
          <cell r="L3321" t="str">
            <v>2016</v>
          </cell>
          <cell r="M3321">
            <v>0</v>
          </cell>
          <cell r="N3321">
            <v>0</v>
          </cell>
          <cell r="O3321">
            <v>0</v>
          </cell>
          <cell r="P3321">
            <v>0</v>
          </cell>
          <cell r="Q3321">
            <v>0</v>
          </cell>
          <cell r="R3321">
            <v>76027.55</v>
          </cell>
          <cell r="S3321">
            <v>0</v>
          </cell>
          <cell r="T3321" t="str">
            <v>2018- -14VM009-822-2315-23- -EXTE</v>
          </cell>
        </row>
        <row r="3322">
          <cell r="A3322" t="str">
            <v>21</v>
          </cell>
          <cell r="B3322" t="str">
            <v>R</v>
          </cell>
          <cell r="C3322" t="str">
            <v>R</v>
          </cell>
          <cell r="D3322" t="str">
            <v>I</v>
          </cell>
          <cell r="E3322" t="str">
            <v xml:space="preserve"> </v>
          </cell>
          <cell r="F3322" t="str">
            <v>14VM010</v>
          </cell>
          <cell r="G3322" t="str">
            <v>822</v>
          </cell>
          <cell r="H3322" t="str">
            <v>2315</v>
          </cell>
          <cell r="I3322" t="str">
            <v>23</v>
          </cell>
          <cell r="J3322" t="str">
            <v xml:space="preserve"> </v>
          </cell>
          <cell r="K3322" t="str">
            <v>EXTE</v>
          </cell>
          <cell r="L3322" t="str">
            <v>2016</v>
          </cell>
          <cell r="M3322">
            <v>0</v>
          </cell>
          <cell r="N3322">
            <v>0</v>
          </cell>
          <cell r="O3322">
            <v>0</v>
          </cell>
          <cell r="P3322">
            <v>0</v>
          </cell>
          <cell r="Q3322">
            <v>0</v>
          </cell>
          <cell r="R3322">
            <v>1329</v>
          </cell>
          <cell r="S3322">
            <v>0</v>
          </cell>
          <cell r="T3322" t="str">
            <v>2018- -14VM010-822-2315-23- -EXTE</v>
          </cell>
        </row>
        <row r="3323">
          <cell r="A3323" t="str">
            <v>21</v>
          </cell>
          <cell r="B3323" t="str">
            <v>R</v>
          </cell>
          <cell r="C3323" t="str">
            <v>R</v>
          </cell>
          <cell r="D3323" t="str">
            <v>I</v>
          </cell>
          <cell r="E3323" t="str">
            <v xml:space="preserve"> </v>
          </cell>
          <cell r="F3323" t="str">
            <v>15JA002</v>
          </cell>
          <cell r="G3323" t="str">
            <v>822</v>
          </cell>
          <cell r="H3323" t="str">
            <v>2315</v>
          </cell>
          <cell r="I3323" t="str">
            <v>23</v>
          </cell>
          <cell r="J3323" t="str">
            <v xml:space="preserve"> </v>
          </cell>
          <cell r="K3323" t="str">
            <v>EXTE</v>
          </cell>
          <cell r="L3323" t="str">
            <v>2017</v>
          </cell>
          <cell r="M3323">
            <v>0</v>
          </cell>
          <cell r="N3323">
            <v>0</v>
          </cell>
          <cell r="O3323">
            <v>0</v>
          </cell>
          <cell r="P3323">
            <v>0</v>
          </cell>
          <cell r="Q3323">
            <v>0</v>
          </cell>
          <cell r="R3323">
            <v>138.47999999999999</v>
          </cell>
          <cell r="S3323">
            <v>0</v>
          </cell>
          <cell r="T3323" t="str">
            <v>2018- -15JA002-822-2315-23- -EXTE</v>
          </cell>
        </row>
        <row r="3324">
          <cell r="A3324" t="str">
            <v>21</v>
          </cell>
          <cell r="B3324" t="str">
            <v>R</v>
          </cell>
          <cell r="C3324" t="str">
            <v>R</v>
          </cell>
          <cell r="D3324" t="str">
            <v>I</v>
          </cell>
          <cell r="E3324" t="str">
            <v xml:space="preserve"> </v>
          </cell>
          <cell r="F3324" t="str">
            <v>15JI001</v>
          </cell>
          <cell r="G3324" t="str">
            <v>412</v>
          </cell>
          <cell r="H3324" t="str">
            <v>2318</v>
          </cell>
          <cell r="I3324" t="str">
            <v>23</v>
          </cell>
          <cell r="J3324" t="str">
            <v xml:space="preserve"> </v>
          </cell>
          <cell r="K3324" t="str">
            <v>BATI</v>
          </cell>
          <cell r="L3324" t="str">
            <v>2017</v>
          </cell>
          <cell r="M3324">
            <v>0</v>
          </cell>
          <cell r="N3324">
            <v>0</v>
          </cell>
          <cell r="O3324">
            <v>0</v>
          </cell>
          <cell r="P3324">
            <v>0</v>
          </cell>
          <cell r="Q3324">
            <v>0</v>
          </cell>
          <cell r="R3324">
            <v>8705.16</v>
          </cell>
          <cell r="S3324">
            <v>0</v>
          </cell>
          <cell r="T3324" t="str">
            <v>2018- -15JI001-412-2318-23- -BATI</v>
          </cell>
        </row>
        <row r="3325">
          <cell r="A3325" t="str">
            <v>21</v>
          </cell>
          <cell r="B3325" t="str">
            <v>R</v>
          </cell>
          <cell r="C3325" t="str">
            <v>R</v>
          </cell>
          <cell r="D3325" t="str">
            <v>I</v>
          </cell>
          <cell r="E3325" t="str">
            <v>PMR</v>
          </cell>
          <cell r="F3325" t="str">
            <v>17AD002</v>
          </cell>
          <cell r="G3325" t="str">
            <v>020</v>
          </cell>
          <cell r="H3325" t="str">
            <v>2313</v>
          </cell>
          <cell r="I3325" t="str">
            <v>23</v>
          </cell>
          <cell r="J3325" t="str">
            <v xml:space="preserve"> </v>
          </cell>
          <cell r="K3325" t="str">
            <v>BATI</v>
          </cell>
          <cell r="L3325" t="str">
            <v>2018</v>
          </cell>
          <cell r="M3325">
            <v>0</v>
          </cell>
          <cell r="N3325">
            <v>0</v>
          </cell>
          <cell r="O3325">
            <v>0</v>
          </cell>
          <cell r="P3325">
            <v>0</v>
          </cell>
          <cell r="Q3325">
            <v>0</v>
          </cell>
          <cell r="R3325">
            <v>2918.67</v>
          </cell>
          <cell r="S3325">
            <v>0</v>
          </cell>
          <cell r="T3325" t="str">
            <v>2018-PMR-17AD002-020-2313-23- -BATI</v>
          </cell>
        </row>
        <row r="3326">
          <cell r="A3326" t="str">
            <v>22</v>
          </cell>
          <cell r="B3326" t="str">
            <v>D</v>
          </cell>
          <cell r="C3326" t="str">
            <v>R</v>
          </cell>
          <cell r="D3326" t="str">
            <v>I</v>
          </cell>
          <cell r="E3326" t="str">
            <v xml:space="preserve"> </v>
          </cell>
          <cell r="F3326" t="str">
            <v xml:space="preserve"> </v>
          </cell>
          <cell r="G3326" t="str">
            <v>95</v>
          </cell>
          <cell r="H3326" t="str">
            <v>2313</v>
          </cell>
          <cell r="I3326" t="str">
            <v>23</v>
          </cell>
          <cell r="J3326" t="str">
            <v>AUBER</v>
          </cell>
          <cell r="K3326" t="str">
            <v>BATI</v>
          </cell>
          <cell r="L3326" t="str">
            <v>2017</v>
          </cell>
          <cell r="M3326">
            <v>22000</v>
          </cell>
          <cell r="N3326">
            <v>0</v>
          </cell>
          <cell r="O3326">
            <v>6074.07</v>
          </cell>
          <cell r="P3326">
            <v>28074.07</v>
          </cell>
          <cell r="Q3326">
            <v>0</v>
          </cell>
          <cell r="R3326">
            <v>6554.95</v>
          </cell>
          <cell r="S3326">
            <v>0</v>
          </cell>
          <cell r="T3326" t="str">
            <v>2018- - -95-2313-23-AUBER-BATI</v>
          </cell>
        </row>
        <row r="3327">
          <cell r="A3327" t="str">
            <v>22</v>
          </cell>
          <cell r="B3327" t="str">
            <v>D</v>
          </cell>
          <cell r="C3327" t="str">
            <v>R</v>
          </cell>
          <cell r="D3327" t="str">
            <v>I</v>
          </cell>
          <cell r="E3327" t="str">
            <v xml:space="preserve"> </v>
          </cell>
          <cell r="F3327" t="str">
            <v xml:space="preserve"> </v>
          </cell>
          <cell r="G3327" t="str">
            <v>95</v>
          </cell>
          <cell r="H3327" t="str">
            <v>2313</v>
          </cell>
          <cell r="I3327" t="str">
            <v>23</v>
          </cell>
          <cell r="J3327" t="str">
            <v>AUBER</v>
          </cell>
          <cell r="K3327" t="str">
            <v>BATI</v>
          </cell>
          <cell r="L3327" t="str">
            <v>2018</v>
          </cell>
          <cell r="M3327">
            <v>0</v>
          </cell>
          <cell r="N3327">
            <v>0</v>
          </cell>
          <cell r="O3327">
            <v>16386.23</v>
          </cell>
          <cell r="P3327">
            <v>16386.23</v>
          </cell>
          <cell r="Q3327">
            <v>0</v>
          </cell>
          <cell r="R3327">
            <v>16386.23</v>
          </cell>
          <cell r="S3327">
            <v>0</v>
          </cell>
          <cell r="T3327" t="str">
            <v>2018- - -95-2313-23-AUBER-BATI</v>
          </cell>
        </row>
        <row r="3328">
          <cell r="A3328" t="str">
            <v>22</v>
          </cell>
          <cell r="B3328" t="str">
            <v>D</v>
          </cell>
          <cell r="C3328" t="str">
            <v>R</v>
          </cell>
          <cell r="D3328" t="str">
            <v>I</v>
          </cell>
          <cell r="E3328" t="str">
            <v xml:space="preserve"> </v>
          </cell>
          <cell r="F3328" t="str">
            <v xml:space="preserve"> </v>
          </cell>
          <cell r="G3328" t="str">
            <v>95</v>
          </cell>
          <cell r="H3328" t="str">
            <v>2313</v>
          </cell>
          <cell r="I3328" t="str">
            <v>23</v>
          </cell>
          <cell r="J3328" t="str">
            <v>CAMP</v>
          </cell>
          <cell r="K3328" t="str">
            <v>BATI</v>
          </cell>
          <cell r="L3328" t="str">
            <v>2014</v>
          </cell>
          <cell r="M3328">
            <v>0</v>
          </cell>
          <cell r="N3328">
            <v>0</v>
          </cell>
          <cell r="O3328">
            <v>960</v>
          </cell>
          <cell r="P3328">
            <v>960</v>
          </cell>
          <cell r="Q3328">
            <v>0</v>
          </cell>
          <cell r="R3328">
            <v>960</v>
          </cell>
          <cell r="S3328">
            <v>0</v>
          </cell>
          <cell r="T3328" t="str">
            <v>2018- - -95-2313-23-CAMP-BATI</v>
          </cell>
        </row>
        <row r="3329">
          <cell r="A3329" t="str">
            <v>22</v>
          </cell>
          <cell r="B3329" t="str">
            <v>D</v>
          </cell>
          <cell r="C3329" t="str">
            <v>R</v>
          </cell>
          <cell r="D3329" t="str">
            <v>I</v>
          </cell>
          <cell r="E3329" t="str">
            <v xml:space="preserve"> </v>
          </cell>
          <cell r="F3329" t="str">
            <v xml:space="preserve"> </v>
          </cell>
          <cell r="G3329" t="str">
            <v>95</v>
          </cell>
          <cell r="H3329" t="str">
            <v>2313</v>
          </cell>
          <cell r="I3329" t="str">
            <v>23</v>
          </cell>
          <cell r="J3329" t="str">
            <v>CAMP</v>
          </cell>
          <cell r="K3329" t="str">
            <v>BATI</v>
          </cell>
          <cell r="L3329" t="str">
            <v>2016</v>
          </cell>
          <cell r="M3329">
            <v>110000</v>
          </cell>
          <cell r="N3329">
            <v>0</v>
          </cell>
          <cell r="O3329">
            <v>0</v>
          </cell>
          <cell r="P3329">
            <v>110000</v>
          </cell>
          <cell r="Q3329">
            <v>0</v>
          </cell>
          <cell r="R3329">
            <v>66406.080000000002</v>
          </cell>
          <cell r="S3329">
            <v>0</v>
          </cell>
          <cell r="T3329" t="str">
            <v>2018- - -95-2313-23-CAMP-BATI</v>
          </cell>
        </row>
        <row r="3330">
          <cell r="A3330" t="str">
            <v>22</v>
          </cell>
          <cell r="B3330" t="str">
            <v>D</v>
          </cell>
          <cell r="C3330" t="str">
            <v>R</v>
          </cell>
          <cell r="D3330" t="str">
            <v>I</v>
          </cell>
          <cell r="E3330" t="str">
            <v xml:space="preserve"> </v>
          </cell>
          <cell r="F3330" t="str">
            <v xml:space="preserve"> </v>
          </cell>
          <cell r="G3330" t="str">
            <v>95</v>
          </cell>
          <cell r="H3330" t="str">
            <v>2313</v>
          </cell>
          <cell r="I3330" t="str">
            <v>23</v>
          </cell>
          <cell r="J3330" t="str">
            <v>CAMP</v>
          </cell>
          <cell r="K3330" t="str">
            <v>BATI</v>
          </cell>
          <cell r="L3330" t="str">
            <v>2017</v>
          </cell>
          <cell r="M3330">
            <v>0</v>
          </cell>
          <cell r="N3330">
            <v>0</v>
          </cell>
          <cell r="O3330">
            <v>27570.17</v>
          </cell>
          <cell r="P3330">
            <v>27570.17</v>
          </cell>
          <cell r="Q3330">
            <v>0</v>
          </cell>
          <cell r="R3330">
            <v>25966.15</v>
          </cell>
          <cell r="S3330">
            <v>0</v>
          </cell>
          <cell r="T3330" t="str">
            <v>2018- - -95-2313-23-CAMP-BATI</v>
          </cell>
        </row>
        <row r="3331">
          <cell r="A3331" t="str">
            <v>22</v>
          </cell>
          <cell r="B3331" t="str">
            <v>D</v>
          </cell>
          <cell r="C3331" t="str">
            <v>R</v>
          </cell>
          <cell r="D3331" t="str">
            <v>I</v>
          </cell>
          <cell r="E3331" t="str">
            <v xml:space="preserve"> </v>
          </cell>
          <cell r="F3331" t="str">
            <v xml:space="preserve"> </v>
          </cell>
          <cell r="G3331" t="str">
            <v>95</v>
          </cell>
          <cell r="H3331" t="str">
            <v>2313</v>
          </cell>
          <cell r="I3331" t="str">
            <v>23</v>
          </cell>
          <cell r="J3331" t="str">
            <v>CAMP</v>
          </cell>
          <cell r="K3331" t="str">
            <v>BATI</v>
          </cell>
          <cell r="L3331" t="str">
            <v>2018</v>
          </cell>
          <cell r="M3331">
            <v>0</v>
          </cell>
          <cell r="N3331">
            <v>0</v>
          </cell>
          <cell r="O3331">
            <v>5759.24</v>
          </cell>
          <cell r="P3331">
            <v>5759.24</v>
          </cell>
          <cell r="Q3331">
            <v>0</v>
          </cell>
          <cell r="R3331">
            <v>5841.56</v>
          </cell>
          <cell r="S3331">
            <v>0</v>
          </cell>
          <cell r="T3331" t="str">
            <v>2018- - -95-2313-23-CAMP-BATI</v>
          </cell>
        </row>
        <row r="3332">
          <cell r="A3332" t="str">
            <v>22</v>
          </cell>
          <cell r="B3332" t="str">
            <v>D</v>
          </cell>
          <cell r="C3332" t="str">
            <v>R</v>
          </cell>
          <cell r="D3332" t="str">
            <v>I</v>
          </cell>
          <cell r="E3332" t="str">
            <v xml:space="preserve"> </v>
          </cell>
          <cell r="F3332" t="str">
            <v xml:space="preserve"> </v>
          </cell>
          <cell r="G3332" t="str">
            <v>95</v>
          </cell>
          <cell r="H3332" t="str">
            <v>2313</v>
          </cell>
          <cell r="I3332" t="str">
            <v>23</v>
          </cell>
          <cell r="J3332" t="str">
            <v xml:space="preserve"> </v>
          </cell>
          <cell r="K3332" t="str">
            <v>FINA</v>
          </cell>
          <cell r="L3332" t="str">
            <v>2014</v>
          </cell>
          <cell r="M3332">
            <v>0</v>
          </cell>
          <cell r="N3332">
            <v>1924.06</v>
          </cell>
          <cell r="O3332">
            <v>0</v>
          </cell>
          <cell r="P3332">
            <v>1924.06</v>
          </cell>
          <cell r="Q3332">
            <v>0</v>
          </cell>
          <cell r="R3332">
            <v>0</v>
          </cell>
          <cell r="S3332">
            <v>0</v>
          </cell>
          <cell r="T3332" t="str">
            <v>2018- - -95-2313-23- -FINA</v>
          </cell>
        </row>
        <row r="3333">
          <cell r="A3333" t="str">
            <v>22</v>
          </cell>
          <cell r="B3333" t="str">
            <v>D</v>
          </cell>
          <cell r="C3333" t="str">
            <v>R</v>
          </cell>
          <cell r="D3333" t="str">
            <v>I</v>
          </cell>
          <cell r="E3333" t="str">
            <v xml:space="preserve"> </v>
          </cell>
          <cell r="F3333" t="str">
            <v xml:space="preserve"> </v>
          </cell>
          <cell r="G3333" t="str">
            <v>95</v>
          </cell>
          <cell r="H3333" t="str">
            <v>2313</v>
          </cell>
          <cell r="I3333" t="str">
            <v>23</v>
          </cell>
          <cell r="J3333" t="str">
            <v xml:space="preserve"> </v>
          </cell>
          <cell r="K3333" t="str">
            <v>FINA</v>
          </cell>
          <cell r="L3333" t="str">
            <v>2015</v>
          </cell>
          <cell r="M3333">
            <v>0</v>
          </cell>
          <cell r="N3333">
            <v>1049.76</v>
          </cell>
          <cell r="O3333">
            <v>0</v>
          </cell>
          <cell r="P3333">
            <v>1049.76</v>
          </cell>
          <cell r="Q3333">
            <v>0</v>
          </cell>
          <cell r="R3333">
            <v>0</v>
          </cell>
          <cell r="S3333">
            <v>0</v>
          </cell>
          <cell r="T3333" t="str">
            <v>2018- - -95-2313-23- -FINA</v>
          </cell>
        </row>
        <row r="3334">
          <cell r="A3334" t="str">
            <v>22</v>
          </cell>
          <cell r="B3334" t="str">
            <v>D</v>
          </cell>
          <cell r="C3334" t="str">
            <v>R</v>
          </cell>
          <cell r="D3334" t="str">
            <v>I</v>
          </cell>
          <cell r="E3334" t="str">
            <v xml:space="preserve"> </v>
          </cell>
          <cell r="F3334" t="str">
            <v xml:space="preserve"> </v>
          </cell>
          <cell r="G3334" t="str">
            <v>95</v>
          </cell>
          <cell r="H3334" t="str">
            <v>2315</v>
          </cell>
          <cell r="I3334" t="str">
            <v>23</v>
          </cell>
          <cell r="J3334" t="str">
            <v>CAMP</v>
          </cell>
          <cell r="K3334" t="str">
            <v>BATI</v>
          </cell>
          <cell r="L3334" t="str">
            <v>2016</v>
          </cell>
          <cell r="M3334">
            <v>40000</v>
          </cell>
          <cell r="N3334">
            <v>0</v>
          </cell>
          <cell r="O3334">
            <v>0</v>
          </cell>
          <cell r="P3334">
            <v>40000</v>
          </cell>
          <cell r="Q3334">
            <v>0</v>
          </cell>
          <cell r="R3334">
            <v>29510</v>
          </cell>
          <cell r="S3334">
            <v>0</v>
          </cell>
          <cell r="T3334" t="str">
            <v>2018- - -95-2315-23-CAMP-BATI</v>
          </cell>
        </row>
        <row r="3335">
          <cell r="A3335" t="str">
            <v>22</v>
          </cell>
          <cell r="B3335" t="str">
            <v>D</v>
          </cell>
          <cell r="C3335" t="str">
            <v>R</v>
          </cell>
          <cell r="D3335" t="str">
            <v>I</v>
          </cell>
          <cell r="E3335" t="str">
            <v xml:space="preserve"> </v>
          </cell>
          <cell r="F3335" t="str">
            <v xml:space="preserve"> </v>
          </cell>
          <cell r="G3335" t="str">
            <v>95</v>
          </cell>
          <cell r="H3335" t="str">
            <v>2315</v>
          </cell>
          <cell r="I3335" t="str">
            <v>23</v>
          </cell>
          <cell r="J3335" t="str">
            <v>PMR</v>
          </cell>
          <cell r="K3335" t="str">
            <v>BATI</v>
          </cell>
          <cell r="L3335" t="str">
            <v>2017</v>
          </cell>
          <cell r="M3335">
            <v>24000</v>
          </cell>
          <cell r="N3335">
            <v>0</v>
          </cell>
          <cell r="O3335">
            <v>0</v>
          </cell>
          <cell r="P3335">
            <v>24000</v>
          </cell>
          <cell r="Q3335">
            <v>0</v>
          </cell>
          <cell r="R3335">
            <v>0</v>
          </cell>
          <cell r="S3335">
            <v>0</v>
          </cell>
          <cell r="T3335" t="str">
            <v>2018- - -95-2315-23-PMR-BATI</v>
          </cell>
        </row>
        <row r="3336">
          <cell r="A3336" t="str">
            <v>22</v>
          </cell>
          <cell r="B3336" t="str">
            <v>D</v>
          </cell>
          <cell r="C3336" t="str">
            <v>R</v>
          </cell>
          <cell r="D3336" t="str">
            <v>I</v>
          </cell>
          <cell r="E3336" t="str">
            <v xml:space="preserve"> </v>
          </cell>
          <cell r="F3336" t="str">
            <v>17PMR01</v>
          </cell>
          <cell r="G3336" t="str">
            <v>95</v>
          </cell>
          <cell r="H3336" t="str">
            <v>2313</v>
          </cell>
          <cell r="I3336" t="str">
            <v>23</v>
          </cell>
          <cell r="J3336" t="str">
            <v>AUBER</v>
          </cell>
          <cell r="K3336" t="str">
            <v>BATI</v>
          </cell>
          <cell r="L3336" t="str">
            <v>2017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4293.08</v>
          </cell>
          <cell r="S3336">
            <v>0</v>
          </cell>
          <cell r="T3336" t="str">
            <v>2018- -17PMR01-95-2313-23-AUBER-BATI</v>
          </cell>
        </row>
        <row r="3337">
          <cell r="A3337" t="str">
            <v>22</v>
          </cell>
          <cell r="B3337" t="str">
            <v>D</v>
          </cell>
          <cell r="C3337" t="str">
            <v>R</v>
          </cell>
          <cell r="D3337" t="str">
            <v>I</v>
          </cell>
          <cell r="E3337" t="str">
            <v xml:space="preserve"> </v>
          </cell>
          <cell r="F3337" t="str">
            <v>17PMR01</v>
          </cell>
          <cell r="G3337" t="str">
            <v>95</v>
          </cell>
          <cell r="H3337" t="str">
            <v>2313</v>
          </cell>
          <cell r="I3337" t="str">
            <v>23</v>
          </cell>
          <cell r="J3337" t="str">
            <v>AUBER</v>
          </cell>
          <cell r="K3337" t="str">
            <v>BATI</v>
          </cell>
          <cell r="L3337" t="str">
            <v>2018</v>
          </cell>
          <cell r="M3337">
            <v>0</v>
          </cell>
          <cell r="N3337">
            <v>0</v>
          </cell>
          <cell r="O3337">
            <v>19049.91</v>
          </cell>
          <cell r="P3337">
            <v>19049.91</v>
          </cell>
          <cell r="Q3337">
            <v>0</v>
          </cell>
          <cell r="R3337">
            <v>16669.91</v>
          </cell>
          <cell r="S3337">
            <v>2380</v>
          </cell>
          <cell r="T3337" t="str">
            <v>2018- -17PMR01-95-2313-23-AUBER-BATI</v>
          </cell>
        </row>
        <row r="3338">
          <cell r="A3338" t="str">
            <v>23</v>
          </cell>
          <cell r="B3338" t="str">
            <v>D</v>
          </cell>
          <cell r="C3338" t="str">
            <v>R</v>
          </cell>
          <cell r="D3338" t="str">
            <v>I</v>
          </cell>
          <cell r="E3338" t="str">
            <v xml:space="preserve"> </v>
          </cell>
          <cell r="F3338" t="str">
            <v xml:space="preserve"> </v>
          </cell>
          <cell r="G3338" t="str">
            <v>822</v>
          </cell>
          <cell r="H3338" t="str">
            <v>2315</v>
          </cell>
          <cell r="I3338" t="str">
            <v>23</v>
          </cell>
          <cell r="J3338" t="str">
            <v xml:space="preserve"> </v>
          </cell>
          <cell r="K3338" t="str">
            <v>BATI</v>
          </cell>
          <cell r="L3338" t="str">
            <v>2017</v>
          </cell>
          <cell r="M3338">
            <v>150000</v>
          </cell>
          <cell r="N3338">
            <v>0</v>
          </cell>
          <cell r="O3338">
            <v>0</v>
          </cell>
          <cell r="P3338">
            <v>150000</v>
          </cell>
          <cell r="Q3338">
            <v>0</v>
          </cell>
          <cell r="R3338">
            <v>0</v>
          </cell>
          <cell r="S3338">
            <v>0</v>
          </cell>
          <cell r="T3338" t="str">
            <v>2018- - -822-2315-23- -BATI</v>
          </cell>
        </row>
        <row r="3339">
          <cell r="A3339" t="str">
            <v>23</v>
          </cell>
          <cell r="B3339" t="str">
            <v>D</v>
          </cell>
          <cell r="C3339" t="str">
            <v>R</v>
          </cell>
          <cell r="D3339" t="str">
            <v>I</v>
          </cell>
          <cell r="E3339" t="str">
            <v xml:space="preserve"> </v>
          </cell>
          <cell r="F3339" t="str">
            <v xml:space="preserve"> </v>
          </cell>
          <cell r="G3339" t="str">
            <v>822</v>
          </cell>
          <cell r="H3339" t="str">
            <v>2315</v>
          </cell>
          <cell r="I3339" t="str">
            <v>23</v>
          </cell>
          <cell r="J3339" t="str">
            <v xml:space="preserve"> </v>
          </cell>
          <cell r="K3339" t="str">
            <v>EXTE</v>
          </cell>
          <cell r="L3339" t="str">
            <v>2018</v>
          </cell>
          <cell r="M3339">
            <v>0</v>
          </cell>
          <cell r="N3339">
            <v>0</v>
          </cell>
          <cell r="O3339">
            <v>150000</v>
          </cell>
          <cell r="P3339">
            <v>150000</v>
          </cell>
          <cell r="Q3339">
            <v>0</v>
          </cell>
          <cell r="R3339">
            <v>0</v>
          </cell>
          <cell r="S3339">
            <v>150000</v>
          </cell>
          <cell r="T3339" t="str">
            <v>2018- - -822-2315-23- -EXTE</v>
          </cell>
        </row>
        <row r="3340">
          <cell r="A3340" t="str">
            <v>24</v>
          </cell>
          <cell r="B3340" t="str">
            <v>D</v>
          </cell>
          <cell r="C3340" t="str">
            <v>R</v>
          </cell>
          <cell r="D3340" t="str">
            <v>I</v>
          </cell>
          <cell r="E3340" t="str">
            <v xml:space="preserve"> </v>
          </cell>
          <cell r="F3340" t="str">
            <v xml:space="preserve"> </v>
          </cell>
          <cell r="G3340" t="str">
            <v>020</v>
          </cell>
          <cell r="H3340" t="str">
            <v>2313</v>
          </cell>
          <cell r="I3340" t="str">
            <v>23</v>
          </cell>
          <cell r="J3340" t="str">
            <v xml:space="preserve"> </v>
          </cell>
          <cell r="K3340" t="str">
            <v>FINA</v>
          </cell>
          <cell r="L3340" t="str">
            <v>2014</v>
          </cell>
          <cell r="M3340">
            <v>540000</v>
          </cell>
          <cell r="N3340">
            <v>0</v>
          </cell>
          <cell r="O3340">
            <v>0</v>
          </cell>
          <cell r="P3340">
            <v>540000</v>
          </cell>
          <cell r="Q3340">
            <v>0</v>
          </cell>
          <cell r="R3340">
            <v>0</v>
          </cell>
          <cell r="S3340">
            <v>0</v>
          </cell>
          <cell r="T3340" t="str">
            <v>2018- - -020-2313-23- -FINA</v>
          </cell>
        </row>
        <row r="3341">
          <cell r="A3341" t="str">
            <v>24</v>
          </cell>
          <cell r="B3341" t="str">
            <v>D</v>
          </cell>
          <cell r="C3341" t="str">
            <v>R</v>
          </cell>
          <cell r="D3341" t="str">
            <v>I</v>
          </cell>
          <cell r="E3341" t="str">
            <v xml:space="preserve"> </v>
          </cell>
          <cell r="F3341" t="str">
            <v xml:space="preserve"> </v>
          </cell>
          <cell r="G3341" t="str">
            <v>020</v>
          </cell>
          <cell r="H3341" t="str">
            <v>2313</v>
          </cell>
          <cell r="I3341" t="str">
            <v>23</v>
          </cell>
          <cell r="J3341" t="str">
            <v xml:space="preserve"> </v>
          </cell>
          <cell r="K3341" t="str">
            <v>FINA</v>
          </cell>
          <cell r="L3341" t="str">
            <v>2015</v>
          </cell>
          <cell r="M3341">
            <v>552000</v>
          </cell>
          <cell r="N3341">
            <v>0</v>
          </cell>
          <cell r="O3341">
            <v>0</v>
          </cell>
          <cell r="P3341">
            <v>552000</v>
          </cell>
          <cell r="Q3341">
            <v>0</v>
          </cell>
          <cell r="R3341">
            <v>0</v>
          </cell>
          <cell r="S3341">
            <v>0</v>
          </cell>
          <cell r="T3341" t="str">
            <v>2018- - -020-2313-23- -FINA</v>
          </cell>
        </row>
        <row r="3342">
          <cell r="A3342" t="str">
            <v>24</v>
          </cell>
          <cell r="B3342" t="str">
            <v>D</v>
          </cell>
          <cell r="C3342" t="str">
            <v>R</v>
          </cell>
          <cell r="D3342" t="str">
            <v>I</v>
          </cell>
          <cell r="E3342" t="str">
            <v xml:space="preserve"> </v>
          </cell>
          <cell r="F3342" t="str">
            <v xml:space="preserve"> </v>
          </cell>
          <cell r="G3342" t="str">
            <v>020</v>
          </cell>
          <cell r="H3342" t="str">
            <v>2313</v>
          </cell>
          <cell r="I3342" t="str">
            <v>23</v>
          </cell>
          <cell r="J3342" t="str">
            <v xml:space="preserve"> </v>
          </cell>
          <cell r="K3342" t="str">
            <v>FINA</v>
          </cell>
          <cell r="L3342" t="str">
            <v>2017</v>
          </cell>
          <cell r="M3342">
            <v>11800</v>
          </cell>
          <cell r="N3342">
            <v>0</v>
          </cell>
          <cell r="O3342">
            <v>0</v>
          </cell>
          <cell r="P3342">
            <v>11800</v>
          </cell>
          <cell r="Q3342">
            <v>0</v>
          </cell>
          <cell r="R3342">
            <v>0</v>
          </cell>
          <cell r="S3342">
            <v>0</v>
          </cell>
          <cell r="T3342" t="str">
            <v>2018- - -020-2313-23- -FINA</v>
          </cell>
        </row>
        <row r="3343">
          <cell r="A3343" t="str">
            <v>24</v>
          </cell>
          <cell r="B3343" t="str">
            <v>D</v>
          </cell>
          <cell r="C3343" t="str">
            <v>R</v>
          </cell>
          <cell r="D3343" t="str">
            <v>I</v>
          </cell>
          <cell r="E3343" t="str">
            <v xml:space="preserve"> </v>
          </cell>
          <cell r="F3343" t="str">
            <v xml:space="preserve"> </v>
          </cell>
          <cell r="G3343" t="str">
            <v>71</v>
          </cell>
          <cell r="H3343" t="str">
            <v>2313</v>
          </cell>
          <cell r="I3343" t="str">
            <v>23</v>
          </cell>
          <cell r="J3343" t="str">
            <v xml:space="preserve"> </v>
          </cell>
          <cell r="K3343" t="str">
            <v>BATI</v>
          </cell>
          <cell r="L3343" t="str">
            <v>2017</v>
          </cell>
          <cell r="M3343">
            <v>0</v>
          </cell>
          <cell r="N3343">
            <v>0</v>
          </cell>
          <cell r="O3343">
            <v>0</v>
          </cell>
          <cell r="P3343">
            <v>0</v>
          </cell>
          <cell r="Q3343">
            <v>0</v>
          </cell>
          <cell r="R3343">
            <v>2566.21</v>
          </cell>
          <cell r="S3343">
            <v>0</v>
          </cell>
          <cell r="T3343" t="str">
            <v>2018- - -71-2313-23- -BATI</v>
          </cell>
        </row>
        <row r="3344">
          <cell r="A3344" t="str">
            <v>24</v>
          </cell>
          <cell r="B3344" t="str">
            <v>D</v>
          </cell>
          <cell r="C3344" t="str">
            <v>R</v>
          </cell>
          <cell r="D3344" t="str">
            <v>I</v>
          </cell>
          <cell r="E3344" t="str">
            <v xml:space="preserve"> </v>
          </cell>
          <cell r="F3344" t="str">
            <v xml:space="preserve"> </v>
          </cell>
          <cell r="G3344" t="str">
            <v>71</v>
          </cell>
          <cell r="H3344" t="str">
            <v>2313</v>
          </cell>
          <cell r="I3344" t="str">
            <v>23</v>
          </cell>
          <cell r="J3344" t="str">
            <v xml:space="preserve"> </v>
          </cell>
          <cell r="K3344" t="str">
            <v>BATI</v>
          </cell>
          <cell r="L3344" t="str">
            <v>2018</v>
          </cell>
          <cell r="M3344">
            <v>0</v>
          </cell>
          <cell r="N3344">
            <v>0</v>
          </cell>
          <cell r="O3344">
            <v>6105.34</v>
          </cell>
          <cell r="P3344">
            <v>6105.34</v>
          </cell>
          <cell r="Q3344">
            <v>0</v>
          </cell>
          <cell r="R3344">
            <v>2288</v>
          </cell>
          <cell r="S3344">
            <v>2576.19</v>
          </cell>
          <cell r="T3344" t="str">
            <v>2018- - -71-2313-23- -BATI</v>
          </cell>
        </row>
        <row r="3345">
          <cell r="A3345" t="str">
            <v>24</v>
          </cell>
          <cell r="B3345" t="str">
            <v>D</v>
          </cell>
          <cell r="C3345" t="str">
            <v>R</v>
          </cell>
          <cell r="D3345" t="str">
            <v>I</v>
          </cell>
          <cell r="E3345" t="str">
            <v xml:space="preserve"> </v>
          </cell>
          <cell r="F3345" t="str">
            <v xml:space="preserve"> </v>
          </cell>
          <cell r="G3345" t="str">
            <v>824</v>
          </cell>
          <cell r="H3345" t="str">
            <v>2313</v>
          </cell>
          <cell r="I3345" t="str">
            <v>23</v>
          </cell>
          <cell r="J3345" t="str">
            <v xml:space="preserve"> </v>
          </cell>
          <cell r="K3345" t="str">
            <v>BATI</v>
          </cell>
          <cell r="L3345" t="str">
            <v>2015</v>
          </cell>
          <cell r="M3345">
            <v>0</v>
          </cell>
          <cell r="N3345">
            <v>0</v>
          </cell>
          <cell r="O3345">
            <v>0</v>
          </cell>
          <cell r="P3345">
            <v>0</v>
          </cell>
          <cell r="Q3345">
            <v>0</v>
          </cell>
          <cell r="R3345">
            <v>2639.47</v>
          </cell>
          <cell r="S3345">
            <v>0</v>
          </cell>
          <cell r="T3345" t="str">
            <v>2018- - -824-2313-23- -BATI</v>
          </cell>
        </row>
        <row r="3346">
          <cell r="A3346" t="str">
            <v>24</v>
          </cell>
          <cell r="B3346" t="str">
            <v>D</v>
          </cell>
          <cell r="C3346" t="str">
            <v>R</v>
          </cell>
          <cell r="D3346" t="str">
            <v>I</v>
          </cell>
          <cell r="E3346" t="str">
            <v xml:space="preserve"> </v>
          </cell>
          <cell r="F3346" t="str">
            <v xml:space="preserve"> </v>
          </cell>
          <cell r="G3346" t="str">
            <v>824</v>
          </cell>
          <cell r="H3346" t="str">
            <v>2313</v>
          </cell>
          <cell r="I3346" t="str">
            <v>23</v>
          </cell>
          <cell r="J3346" t="str">
            <v xml:space="preserve"> </v>
          </cell>
          <cell r="K3346" t="str">
            <v>BATI</v>
          </cell>
          <cell r="L3346" t="str">
            <v>2016</v>
          </cell>
          <cell r="M3346">
            <v>0</v>
          </cell>
          <cell r="N3346">
            <v>0</v>
          </cell>
          <cell r="O3346">
            <v>11294</v>
          </cell>
          <cell r="P3346">
            <v>11294</v>
          </cell>
          <cell r="Q3346">
            <v>0</v>
          </cell>
          <cell r="R3346">
            <v>10822.15</v>
          </cell>
          <cell r="S3346">
            <v>0</v>
          </cell>
          <cell r="T3346" t="str">
            <v>2018- - -824-2313-23- -BATI</v>
          </cell>
        </row>
        <row r="3347">
          <cell r="A3347" t="str">
            <v>24</v>
          </cell>
          <cell r="B3347" t="str">
            <v>D</v>
          </cell>
          <cell r="C3347" t="str">
            <v>R</v>
          </cell>
          <cell r="D3347" t="str">
            <v>I</v>
          </cell>
          <cell r="E3347" t="str">
            <v xml:space="preserve"> </v>
          </cell>
          <cell r="F3347" t="str">
            <v xml:space="preserve"> </v>
          </cell>
          <cell r="G3347" t="str">
            <v>824</v>
          </cell>
          <cell r="H3347" t="str">
            <v>2313</v>
          </cell>
          <cell r="I3347" t="str">
            <v>23</v>
          </cell>
          <cell r="J3347" t="str">
            <v xml:space="preserve"> </v>
          </cell>
          <cell r="K3347" t="str">
            <v>FINA</v>
          </cell>
          <cell r="L3347" t="str">
            <v>2014</v>
          </cell>
          <cell r="M3347">
            <v>0</v>
          </cell>
          <cell r="N3347">
            <v>37006.519999999997</v>
          </cell>
          <cell r="O3347">
            <v>0</v>
          </cell>
          <cell r="P3347">
            <v>37006.519999999997</v>
          </cell>
          <cell r="Q3347">
            <v>0</v>
          </cell>
          <cell r="R3347">
            <v>0</v>
          </cell>
          <cell r="S3347">
            <v>0</v>
          </cell>
          <cell r="T3347" t="str">
            <v>2018- - -824-2313-23- -FINA</v>
          </cell>
        </row>
        <row r="3348">
          <cell r="A3348" t="str">
            <v>24</v>
          </cell>
          <cell r="B3348" t="str">
            <v>D</v>
          </cell>
          <cell r="C3348" t="str">
            <v>R</v>
          </cell>
          <cell r="D3348" t="str">
            <v>I</v>
          </cell>
          <cell r="E3348" t="str">
            <v xml:space="preserve"> </v>
          </cell>
          <cell r="F3348" t="str">
            <v xml:space="preserve"> </v>
          </cell>
          <cell r="G3348" t="str">
            <v>824</v>
          </cell>
          <cell r="H3348" t="str">
            <v>2313</v>
          </cell>
          <cell r="I3348" t="str">
            <v>23</v>
          </cell>
          <cell r="J3348" t="str">
            <v xml:space="preserve"> </v>
          </cell>
          <cell r="K3348" t="str">
            <v>FINA</v>
          </cell>
          <cell r="L3348" t="str">
            <v>2015</v>
          </cell>
          <cell r="M3348">
            <v>0</v>
          </cell>
          <cell r="N3348">
            <v>70000</v>
          </cell>
          <cell r="O3348">
            <v>0</v>
          </cell>
          <cell r="P3348">
            <v>70000</v>
          </cell>
          <cell r="Q3348">
            <v>0</v>
          </cell>
          <cell r="R3348">
            <v>0</v>
          </cell>
          <cell r="S3348">
            <v>0</v>
          </cell>
          <cell r="T3348" t="str">
            <v>2018- - -824-2313-23- -FINA</v>
          </cell>
        </row>
        <row r="3349">
          <cell r="A3349" t="str">
            <v>25</v>
          </cell>
          <cell r="B3349" t="str">
            <v>D</v>
          </cell>
          <cell r="C3349" t="str">
            <v>R</v>
          </cell>
          <cell r="D3349" t="str">
            <v>I</v>
          </cell>
          <cell r="E3349" t="str">
            <v xml:space="preserve"> </v>
          </cell>
          <cell r="F3349" t="str">
            <v xml:space="preserve"> </v>
          </cell>
          <cell r="G3349" t="str">
            <v>251</v>
          </cell>
          <cell r="H3349" t="str">
            <v>2313</v>
          </cell>
          <cell r="I3349" t="str">
            <v>23</v>
          </cell>
          <cell r="J3349" t="str">
            <v xml:space="preserve"> </v>
          </cell>
          <cell r="K3349" t="str">
            <v>BATI</v>
          </cell>
          <cell r="L3349" t="str">
            <v>2014</v>
          </cell>
          <cell r="M3349">
            <v>0</v>
          </cell>
          <cell r="N3349">
            <v>42765.95</v>
          </cell>
          <cell r="O3349">
            <v>0</v>
          </cell>
          <cell r="P3349">
            <v>42765.95</v>
          </cell>
          <cell r="Q3349">
            <v>0</v>
          </cell>
          <cell r="R3349">
            <v>0</v>
          </cell>
          <cell r="S3349">
            <v>0</v>
          </cell>
          <cell r="T3349" t="str">
            <v>2018- - -251-2313-23- -BATI</v>
          </cell>
        </row>
        <row r="3350">
          <cell r="A3350" t="str">
            <v>25</v>
          </cell>
          <cell r="B3350" t="str">
            <v>D</v>
          </cell>
          <cell r="C3350" t="str">
            <v>R</v>
          </cell>
          <cell r="D3350" t="str">
            <v>I</v>
          </cell>
          <cell r="E3350" t="str">
            <v xml:space="preserve"> </v>
          </cell>
          <cell r="F3350" t="str">
            <v xml:space="preserve"> </v>
          </cell>
          <cell r="G3350" t="str">
            <v>251</v>
          </cell>
          <cell r="H3350" t="str">
            <v>2313</v>
          </cell>
          <cell r="I3350" t="str">
            <v>23</v>
          </cell>
          <cell r="J3350" t="str">
            <v xml:space="preserve"> </v>
          </cell>
          <cell r="K3350" t="str">
            <v>BATI</v>
          </cell>
          <cell r="L3350" t="str">
            <v>2015</v>
          </cell>
          <cell r="M3350">
            <v>0</v>
          </cell>
          <cell r="N3350">
            <v>20000</v>
          </cell>
          <cell r="O3350">
            <v>0</v>
          </cell>
          <cell r="P3350">
            <v>20000</v>
          </cell>
          <cell r="Q3350">
            <v>0</v>
          </cell>
          <cell r="R3350">
            <v>0</v>
          </cell>
          <cell r="S3350">
            <v>0</v>
          </cell>
          <cell r="T3350" t="str">
            <v>2018- - -251-2313-23- -BATI</v>
          </cell>
        </row>
        <row r="3351">
          <cell r="A3351" t="str">
            <v>25</v>
          </cell>
          <cell r="B3351" t="str">
            <v>D</v>
          </cell>
          <cell r="C3351" t="str">
            <v>R</v>
          </cell>
          <cell r="D3351" t="str">
            <v>I</v>
          </cell>
          <cell r="E3351" t="str">
            <v xml:space="preserve"> </v>
          </cell>
          <cell r="F3351" t="str">
            <v xml:space="preserve"> </v>
          </cell>
          <cell r="G3351" t="str">
            <v>251</v>
          </cell>
          <cell r="H3351" t="str">
            <v>2313</v>
          </cell>
          <cell r="I3351" t="str">
            <v>23</v>
          </cell>
          <cell r="J3351" t="str">
            <v xml:space="preserve"> </v>
          </cell>
          <cell r="K3351" t="str">
            <v>BATI</v>
          </cell>
          <cell r="L3351" t="str">
            <v>2016</v>
          </cell>
          <cell r="M3351">
            <v>0</v>
          </cell>
          <cell r="N3351">
            <v>20524.28</v>
          </cell>
          <cell r="O3351">
            <v>0</v>
          </cell>
          <cell r="P3351">
            <v>20524.28</v>
          </cell>
          <cell r="Q3351">
            <v>0</v>
          </cell>
          <cell r="R3351">
            <v>0</v>
          </cell>
          <cell r="S3351">
            <v>0</v>
          </cell>
          <cell r="T3351" t="str">
            <v>2018- - -251-2313-23- -BATI</v>
          </cell>
        </row>
        <row r="3352">
          <cell r="A3352" t="str">
            <v>25</v>
          </cell>
          <cell r="B3352" t="str">
            <v>D</v>
          </cell>
          <cell r="C3352" t="str">
            <v>R</v>
          </cell>
          <cell r="D3352" t="str">
            <v>I</v>
          </cell>
          <cell r="E3352" t="str">
            <v xml:space="preserve"> </v>
          </cell>
          <cell r="F3352" t="str">
            <v xml:space="preserve"> </v>
          </cell>
          <cell r="G3352" t="str">
            <v>251</v>
          </cell>
          <cell r="H3352" t="str">
            <v>2313</v>
          </cell>
          <cell r="I3352" t="str">
            <v>23</v>
          </cell>
          <cell r="J3352" t="str">
            <v xml:space="preserve"> </v>
          </cell>
          <cell r="K3352" t="str">
            <v>BATI</v>
          </cell>
          <cell r="L3352" t="str">
            <v>2017</v>
          </cell>
          <cell r="M3352">
            <v>0</v>
          </cell>
          <cell r="N3352">
            <v>0</v>
          </cell>
          <cell r="O3352">
            <v>8954.2099999999991</v>
          </cell>
          <cell r="P3352">
            <v>8954.2099999999991</v>
          </cell>
          <cell r="Q3352">
            <v>0</v>
          </cell>
          <cell r="R3352">
            <v>5520.56</v>
          </cell>
          <cell r="S3352">
            <v>0</v>
          </cell>
          <cell r="T3352" t="str">
            <v>2018- - -251-2313-23- -BATI</v>
          </cell>
        </row>
        <row r="3353">
          <cell r="A3353" t="str">
            <v>25</v>
          </cell>
          <cell r="B3353" t="str">
            <v>D</v>
          </cell>
          <cell r="C3353" t="str">
            <v>R</v>
          </cell>
          <cell r="D3353" t="str">
            <v>I</v>
          </cell>
          <cell r="E3353" t="str">
            <v xml:space="preserve"> </v>
          </cell>
          <cell r="F3353" t="str">
            <v xml:space="preserve"> </v>
          </cell>
          <cell r="G3353" t="str">
            <v>251</v>
          </cell>
          <cell r="H3353" t="str">
            <v>2313</v>
          </cell>
          <cell r="I3353" t="str">
            <v>23</v>
          </cell>
          <cell r="J3353" t="str">
            <v xml:space="preserve"> </v>
          </cell>
          <cell r="K3353" t="str">
            <v>BATI</v>
          </cell>
          <cell r="L3353" t="str">
            <v>2018</v>
          </cell>
          <cell r="M3353">
            <v>0</v>
          </cell>
          <cell r="N3353">
            <v>0</v>
          </cell>
          <cell r="O3353">
            <v>3261.65</v>
          </cell>
          <cell r="P3353">
            <v>3261.65</v>
          </cell>
          <cell r="Q3353">
            <v>0</v>
          </cell>
          <cell r="R3353">
            <v>3097.74</v>
          </cell>
          <cell r="S3353">
            <v>0</v>
          </cell>
          <cell r="T3353" t="str">
            <v>2018- - -251-2313-23- -BATI</v>
          </cell>
        </row>
        <row r="3354">
          <cell r="A3354" t="str">
            <v>25</v>
          </cell>
          <cell r="B3354" t="str">
            <v>D</v>
          </cell>
          <cell r="C3354" t="str">
            <v>R</v>
          </cell>
          <cell r="D3354" t="str">
            <v>I</v>
          </cell>
          <cell r="E3354" t="str">
            <v xml:space="preserve"> </v>
          </cell>
          <cell r="F3354" t="str">
            <v xml:space="preserve"> </v>
          </cell>
          <cell r="G3354" t="str">
            <v>251</v>
          </cell>
          <cell r="H3354" t="str">
            <v>2313</v>
          </cell>
          <cell r="I3354" t="str">
            <v>23</v>
          </cell>
          <cell r="J3354" t="str">
            <v xml:space="preserve"> </v>
          </cell>
          <cell r="K3354" t="str">
            <v>FINA</v>
          </cell>
          <cell r="L3354" t="str">
            <v>2016</v>
          </cell>
          <cell r="M3354">
            <v>505</v>
          </cell>
          <cell r="N3354">
            <v>0</v>
          </cell>
          <cell r="O3354">
            <v>0</v>
          </cell>
          <cell r="P3354">
            <v>505</v>
          </cell>
          <cell r="Q3354">
            <v>0</v>
          </cell>
          <cell r="R3354">
            <v>0</v>
          </cell>
          <cell r="S3354">
            <v>0</v>
          </cell>
          <cell r="T3354" t="str">
            <v>2018- - -251-2313-23- -FINA</v>
          </cell>
        </row>
        <row r="3355">
          <cell r="A3355" t="str">
            <v>25</v>
          </cell>
          <cell r="B3355" t="str">
            <v>D</v>
          </cell>
          <cell r="C3355" t="str">
            <v>R</v>
          </cell>
          <cell r="D3355" t="str">
            <v>I</v>
          </cell>
          <cell r="E3355" t="str">
            <v xml:space="preserve"> </v>
          </cell>
          <cell r="F3355" t="str">
            <v xml:space="preserve"> </v>
          </cell>
          <cell r="G3355" t="str">
            <v>251</v>
          </cell>
          <cell r="H3355" t="str">
            <v>2313</v>
          </cell>
          <cell r="I3355" t="str">
            <v>23</v>
          </cell>
          <cell r="J3355" t="str">
            <v xml:space="preserve"> </v>
          </cell>
          <cell r="K3355" t="str">
            <v>FINA</v>
          </cell>
          <cell r="L3355" t="str">
            <v>2017</v>
          </cell>
          <cell r="M3355">
            <v>2000</v>
          </cell>
          <cell r="N3355">
            <v>0</v>
          </cell>
          <cell r="O3355">
            <v>0</v>
          </cell>
          <cell r="P3355">
            <v>2000</v>
          </cell>
          <cell r="Q3355">
            <v>0</v>
          </cell>
          <cell r="R3355">
            <v>0</v>
          </cell>
          <cell r="S3355">
            <v>0</v>
          </cell>
          <cell r="T3355" t="str">
            <v>2018- - -251-2313-23- -FINA</v>
          </cell>
        </row>
        <row r="3356">
          <cell r="A3356" t="str">
            <v>25</v>
          </cell>
          <cell r="B3356" t="str">
            <v>D</v>
          </cell>
          <cell r="C3356" t="str">
            <v>R</v>
          </cell>
          <cell r="D3356" t="str">
            <v>I</v>
          </cell>
          <cell r="E3356" t="str">
            <v xml:space="preserve"> </v>
          </cell>
          <cell r="F3356" t="str">
            <v xml:space="preserve"> </v>
          </cell>
          <cell r="G3356" t="str">
            <v>251</v>
          </cell>
          <cell r="H3356" t="str">
            <v>2313</v>
          </cell>
          <cell r="I3356" t="str">
            <v>23</v>
          </cell>
          <cell r="J3356" t="str">
            <v>RESERVE</v>
          </cell>
          <cell r="K3356" t="str">
            <v>FINA</v>
          </cell>
          <cell r="L3356" t="str">
            <v>2017</v>
          </cell>
          <cell r="M3356">
            <v>0</v>
          </cell>
          <cell r="N3356">
            <v>9738.85</v>
          </cell>
          <cell r="O3356">
            <v>0</v>
          </cell>
          <cell r="P3356">
            <v>9738.85</v>
          </cell>
          <cell r="Q3356">
            <v>0</v>
          </cell>
          <cell r="R3356">
            <v>0</v>
          </cell>
          <cell r="S3356">
            <v>0</v>
          </cell>
          <cell r="T3356" t="str">
            <v>2018- - -251-2313-23-RESERVE-FINA</v>
          </cell>
        </row>
        <row r="3357">
          <cell r="A3357" t="str">
            <v>28</v>
          </cell>
          <cell r="B3357" t="str">
            <v>D</v>
          </cell>
          <cell r="C3357" t="str">
            <v>R</v>
          </cell>
          <cell r="D3357" t="str">
            <v>I</v>
          </cell>
          <cell r="E3357" t="str">
            <v xml:space="preserve"> </v>
          </cell>
          <cell r="F3357" t="str">
            <v xml:space="preserve"> </v>
          </cell>
          <cell r="G3357" t="str">
            <v>64</v>
          </cell>
          <cell r="H3357" t="str">
            <v>2313</v>
          </cell>
          <cell r="I3357" t="str">
            <v>23</v>
          </cell>
          <cell r="J3357" t="str">
            <v xml:space="preserve"> </v>
          </cell>
          <cell r="K3357" t="str">
            <v>FINA</v>
          </cell>
          <cell r="L3357" t="str">
            <v>2016</v>
          </cell>
          <cell r="M3357">
            <v>15000</v>
          </cell>
          <cell r="N3357">
            <v>0</v>
          </cell>
          <cell r="O3357">
            <v>0</v>
          </cell>
          <cell r="P3357">
            <v>15000</v>
          </cell>
          <cell r="Q3357">
            <v>0</v>
          </cell>
          <cell r="R3357">
            <v>0</v>
          </cell>
          <cell r="S3357">
            <v>0</v>
          </cell>
          <cell r="T3357" t="str">
            <v>2018- - -64-2313-23- -FINA</v>
          </cell>
        </row>
        <row r="3358">
          <cell r="A3358" t="str">
            <v>28</v>
          </cell>
          <cell r="B3358" t="str">
            <v>D</v>
          </cell>
          <cell r="C3358" t="str">
            <v>R</v>
          </cell>
          <cell r="D3358" t="str">
            <v>I</v>
          </cell>
          <cell r="E3358" t="str">
            <v xml:space="preserve"> </v>
          </cell>
          <cell r="F3358" t="str">
            <v>15AH004</v>
          </cell>
          <cell r="G3358" t="str">
            <v>64</v>
          </cell>
          <cell r="H3358" t="str">
            <v>2317</v>
          </cell>
          <cell r="I3358" t="str">
            <v>23</v>
          </cell>
          <cell r="J3358" t="str">
            <v>CALIN</v>
          </cell>
          <cell r="K3358" t="str">
            <v>BATI</v>
          </cell>
          <cell r="L3358" t="str">
            <v>2015</v>
          </cell>
          <cell r="M3358">
            <v>0</v>
          </cell>
          <cell r="N3358">
            <v>0</v>
          </cell>
          <cell r="O3358">
            <v>0</v>
          </cell>
          <cell r="P3358">
            <v>0</v>
          </cell>
          <cell r="Q3358">
            <v>0</v>
          </cell>
          <cell r="R3358">
            <v>5706.54</v>
          </cell>
          <cell r="S3358">
            <v>0</v>
          </cell>
          <cell r="T3358" t="str">
            <v>2018- -15AH004-64-2317-23-CALIN-BATI</v>
          </cell>
        </row>
        <row r="3359">
          <cell r="A3359" t="str">
            <v>28</v>
          </cell>
          <cell r="B3359" t="str">
            <v>D</v>
          </cell>
          <cell r="C3359" t="str">
            <v>R</v>
          </cell>
          <cell r="D3359" t="str">
            <v>I</v>
          </cell>
          <cell r="E3359" t="str">
            <v xml:space="preserve"> </v>
          </cell>
          <cell r="F3359" t="str">
            <v>15AH004</v>
          </cell>
          <cell r="G3359" t="str">
            <v>64</v>
          </cell>
          <cell r="H3359" t="str">
            <v>2317</v>
          </cell>
          <cell r="I3359" t="str">
            <v>23</v>
          </cell>
          <cell r="J3359" t="str">
            <v>RAM</v>
          </cell>
          <cell r="K3359" t="str">
            <v>BATI</v>
          </cell>
          <cell r="L3359" t="str">
            <v>2016</v>
          </cell>
          <cell r="M3359">
            <v>0</v>
          </cell>
          <cell r="N3359">
            <v>0</v>
          </cell>
          <cell r="O3359">
            <v>757.15</v>
          </cell>
          <cell r="P3359">
            <v>757.15</v>
          </cell>
          <cell r="Q3359">
            <v>0</v>
          </cell>
          <cell r="R3359">
            <v>757.15</v>
          </cell>
          <cell r="S3359">
            <v>0</v>
          </cell>
          <cell r="T3359" t="str">
            <v>2018- -15AH004-64-2317-23-RAM-BATI</v>
          </cell>
        </row>
        <row r="3360">
          <cell r="A3360" t="str">
            <v>28</v>
          </cell>
          <cell r="B3360" t="str">
            <v>D</v>
          </cell>
          <cell r="C3360" t="str">
            <v>R</v>
          </cell>
          <cell r="D3360" t="str">
            <v>I</v>
          </cell>
          <cell r="E3360" t="str">
            <v xml:space="preserve"> </v>
          </cell>
          <cell r="F3360" t="str">
            <v>15AH004</v>
          </cell>
          <cell r="G3360" t="str">
            <v>64</v>
          </cell>
          <cell r="H3360" t="str">
            <v>2317</v>
          </cell>
          <cell r="I3360" t="str">
            <v>23</v>
          </cell>
          <cell r="J3360" t="str">
            <v>CALIN</v>
          </cell>
          <cell r="K3360" t="str">
            <v>FINA</v>
          </cell>
          <cell r="L3360" t="str">
            <v>2015</v>
          </cell>
          <cell r="M3360">
            <v>20790</v>
          </cell>
          <cell r="N3360">
            <v>0</v>
          </cell>
          <cell r="O3360">
            <v>0</v>
          </cell>
          <cell r="P3360">
            <v>20790</v>
          </cell>
          <cell r="Q3360">
            <v>0</v>
          </cell>
          <cell r="R3360">
            <v>0</v>
          </cell>
          <cell r="S3360">
            <v>0</v>
          </cell>
          <cell r="T3360" t="str">
            <v>2018- -15AH004-64-2317-23-CALIN-FINA</v>
          </cell>
        </row>
        <row r="3361">
          <cell r="A3361" t="str">
            <v>28</v>
          </cell>
          <cell r="B3361" t="str">
            <v>D</v>
          </cell>
          <cell r="C3361" t="str">
            <v>R</v>
          </cell>
          <cell r="D3361" t="str">
            <v>I</v>
          </cell>
          <cell r="E3361" t="str">
            <v xml:space="preserve"> </v>
          </cell>
          <cell r="F3361" t="str">
            <v>16BAT001</v>
          </cell>
          <cell r="G3361" t="str">
            <v>64</v>
          </cell>
          <cell r="H3361" t="str">
            <v>2313</v>
          </cell>
          <cell r="I3361" t="str">
            <v>23</v>
          </cell>
          <cell r="J3361" t="str">
            <v>FARANDOLE</v>
          </cell>
          <cell r="K3361" t="str">
            <v>BATI</v>
          </cell>
          <cell r="L3361" t="str">
            <v>2017</v>
          </cell>
          <cell r="M3361">
            <v>0</v>
          </cell>
          <cell r="N3361">
            <v>0</v>
          </cell>
          <cell r="O3361">
            <v>5100</v>
          </cell>
          <cell r="P3361">
            <v>5100</v>
          </cell>
          <cell r="Q3361">
            <v>0</v>
          </cell>
          <cell r="R3361">
            <v>0</v>
          </cell>
          <cell r="S3361">
            <v>0</v>
          </cell>
          <cell r="T3361" t="str">
            <v>2018- -16BAT001-64-2313-23-FARANDOLE-BATI</v>
          </cell>
        </row>
        <row r="3362">
          <cell r="A3362" t="str">
            <v>28</v>
          </cell>
          <cell r="B3362" t="str">
            <v>D</v>
          </cell>
          <cell r="C3362" t="str">
            <v>R</v>
          </cell>
          <cell r="D3362" t="str">
            <v>I</v>
          </cell>
          <cell r="E3362" t="str">
            <v xml:space="preserve"> </v>
          </cell>
          <cell r="F3362" t="str">
            <v>16BAT001</v>
          </cell>
          <cell r="G3362" t="str">
            <v>64</v>
          </cell>
          <cell r="H3362" t="str">
            <v>2313</v>
          </cell>
          <cell r="I3362" t="str">
            <v>23</v>
          </cell>
          <cell r="J3362" t="str">
            <v>FARANDOLE</v>
          </cell>
          <cell r="K3362" t="str">
            <v>BATI</v>
          </cell>
          <cell r="L3362" t="str">
            <v>2018</v>
          </cell>
          <cell r="M3362">
            <v>0</v>
          </cell>
          <cell r="N3362">
            <v>0</v>
          </cell>
          <cell r="O3362">
            <v>5100</v>
          </cell>
          <cell r="P3362">
            <v>5100</v>
          </cell>
          <cell r="Q3362">
            <v>0</v>
          </cell>
          <cell r="R3362">
            <v>0</v>
          </cell>
          <cell r="S3362">
            <v>5100</v>
          </cell>
          <cell r="T3362" t="str">
            <v>2018- -16BAT001-64-2313-23-FARANDOLE-BATI</v>
          </cell>
        </row>
        <row r="3363">
          <cell r="A3363" t="str">
            <v>28</v>
          </cell>
          <cell r="B3363" t="str">
            <v>D</v>
          </cell>
          <cell r="C3363" t="str">
            <v>R</v>
          </cell>
          <cell r="D3363" t="str">
            <v>I</v>
          </cell>
          <cell r="E3363" t="str">
            <v xml:space="preserve"> </v>
          </cell>
          <cell r="F3363" t="str">
            <v>16SC007</v>
          </cell>
          <cell r="G3363" t="str">
            <v>64</v>
          </cell>
          <cell r="H3363" t="str">
            <v>2313</v>
          </cell>
          <cell r="I3363" t="str">
            <v>23</v>
          </cell>
          <cell r="J3363" t="str">
            <v>BATI</v>
          </cell>
          <cell r="K3363" t="str">
            <v xml:space="preserve"> </v>
          </cell>
          <cell r="L3363" t="str">
            <v>2016</v>
          </cell>
          <cell r="M3363">
            <v>0</v>
          </cell>
          <cell r="N3363">
            <v>0</v>
          </cell>
          <cell r="O3363">
            <v>0</v>
          </cell>
          <cell r="P3363">
            <v>0</v>
          </cell>
          <cell r="Q3363">
            <v>0</v>
          </cell>
          <cell r="R3363">
            <v>569.66</v>
          </cell>
          <cell r="S3363">
            <v>0</v>
          </cell>
          <cell r="T3363" t="str">
            <v xml:space="preserve">2018- -16SC007-64-2313-23-BATI- </v>
          </cell>
        </row>
        <row r="3364">
          <cell r="A3364" t="str">
            <v>28</v>
          </cell>
          <cell r="B3364" t="str">
            <v>D</v>
          </cell>
          <cell r="C3364" t="str">
            <v>R</v>
          </cell>
          <cell r="D3364" t="str">
            <v>I</v>
          </cell>
          <cell r="E3364" t="str">
            <v xml:space="preserve"> </v>
          </cell>
          <cell r="F3364" t="str">
            <v>17PE002</v>
          </cell>
          <cell r="G3364" t="str">
            <v>64</v>
          </cell>
          <cell r="H3364" t="str">
            <v>2313</v>
          </cell>
          <cell r="I3364" t="str">
            <v>23</v>
          </cell>
          <cell r="J3364" t="str">
            <v xml:space="preserve"> </v>
          </cell>
          <cell r="K3364" t="str">
            <v>BATI</v>
          </cell>
          <cell r="L3364" t="str">
            <v>2017</v>
          </cell>
          <cell r="M3364">
            <v>0</v>
          </cell>
          <cell r="N3364">
            <v>0</v>
          </cell>
          <cell r="O3364">
            <v>0</v>
          </cell>
          <cell r="P3364">
            <v>0</v>
          </cell>
          <cell r="Q3364">
            <v>0</v>
          </cell>
          <cell r="R3364">
            <v>2951.69</v>
          </cell>
          <cell r="S3364">
            <v>0</v>
          </cell>
          <cell r="T3364" t="str">
            <v>2018- -17PE002-64-2313-23- -BATI</v>
          </cell>
        </row>
        <row r="3365">
          <cell r="A3365" t="str">
            <v>28</v>
          </cell>
          <cell r="B3365" t="str">
            <v>D</v>
          </cell>
          <cell r="C3365" t="str">
            <v>R</v>
          </cell>
          <cell r="D3365" t="str">
            <v>I</v>
          </cell>
          <cell r="E3365" t="str">
            <v xml:space="preserve"> </v>
          </cell>
          <cell r="F3365" t="str">
            <v>17PE005</v>
          </cell>
          <cell r="G3365" t="str">
            <v>64</v>
          </cell>
          <cell r="H3365" t="str">
            <v>2317</v>
          </cell>
          <cell r="I3365" t="str">
            <v>23</v>
          </cell>
          <cell r="J3365" t="str">
            <v>CALIN</v>
          </cell>
          <cell r="K3365" t="str">
            <v>BATI</v>
          </cell>
          <cell r="L3365" t="str">
            <v>2017</v>
          </cell>
          <cell r="M3365">
            <v>39600</v>
          </cell>
          <cell r="N3365">
            <v>0</v>
          </cell>
          <cell r="O3365">
            <v>0</v>
          </cell>
          <cell r="P3365">
            <v>39600</v>
          </cell>
          <cell r="Q3365">
            <v>0</v>
          </cell>
          <cell r="R3365">
            <v>0</v>
          </cell>
          <cell r="S3365">
            <v>0</v>
          </cell>
          <cell r="T3365" t="str">
            <v>2018- -17PE005-64-2317-23-CALIN-BATI</v>
          </cell>
        </row>
        <row r="3366">
          <cell r="A3366" t="str">
            <v>28</v>
          </cell>
          <cell r="B3366" t="str">
            <v>D</v>
          </cell>
          <cell r="C3366" t="str">
            <v>R</v>
          </cell>
          <cell r="D3366" t="str">
            <v>I</v>
          </cell>
          <cell r="E3366" t="str">
            <v xml:space="preserve"> </v>
          </cell>
          <cell r="F3366" t="str">
            <v>17PE005</v>
          </cell>
          <cell r="G3366" t="str">
            <v>64</v>
          </cell>
          <cell r="H3366" t="str">
            <v>2317</v>
          </cell>
          <cell r="I3366" t="str">
            <v>23</v>
          </cell>
          <cell r="J3366" t="str">
            <v>CALIN</v>
          </cell>
          <cell r="K3366" t="str">
            <v>BATI</v>
          </cell>
          <cell r="L3366" t="str">
            <v>2018</v>
          </cell>
          <cell r="M3366">
            <v>0</v>
          </cell>
          <cell r="N3366">
            <v>0</v>
          </cell>
          <cell r="O3366">
            <v>19596.25</v>
          </cell>
          <cell r="P3366">
            <v>19596.25</v>
          </cell>
          <cell r="Q3366">
            <v>0</v>
          </cell>
          <cell r="R3366">
            <v>2736.25</v>
          </cell>
          <cell r="S3366">
            <v>16860</v>
          </cell>
          <cell r="T3366" t="str">
            <v>2018- -17PE005-64-2317-23-CALIN-BATI</v>
          </cell>
        </row>
        <row r="3367">
          <cell r="A3367" t="str">
            <v>28</v>
          </cell>
          <cell r="B3367" t="str">
            <v>D</v>
          </cell>
          <cell r="C3367" t="str">
            <v>R</v>
          </cell>
          <cell r="D3367" t="str">
            <v>I</v>
          </cell>
          <cell r="E3367" t="str">
            <v xml:space="preserve"> </v>
          </cell>
          <cell r="F3367" t="str">
            <v>17PMR01</v>
          </cell>
          <cell r="G3367" t="str">
            <v>64</v>
          </cell>
          <cell r="H3367" t="str">
            <v>2313</v>
          </cell>
          <cell r="I3367" t="str">
            <v>23</v>
          </cell>
          <cell r="J3367" t="str">
            <v xml:space="preserve"> </v>
          </cell>
          <cell r="K3367" t="str">
            <v>BATI</v>
          </cell>
          <cell r="L3367" t="str">
            <v>2017</v>
          </cell>
          <cell r="M3367">
            <v>40000</v>
          </cell>
          <cell r="N3367">
            <v>0</v>
          </cell>
          <cell r="O3367">
            <v>0</v>
          </cell>
          <cell r="P3367">
            <v>40000</v>
          </cell>
          <cell r="Q3367">
            <v>0</v>
          </cell>
          <cell r="R3367">
            <v>0</v>
          </cell>
          <cell r="S3367">
            <v>0</v>
          </cell>
          <cell r="T3367" t="str">
            <v>2018- -17PMR01-64-2313-23- -BATI</v>
          </cell>
        </row>
        <row r="3368">
          <cell r="A3368" t="str">
            <v>28</v>
          </cell>
          <cell r="B3368" t="str">
            <v>D</v>
          </cell>
          <cell r="C3368" t="str">
            <v>R</v>
          </cell>
          <cell r="D3368" t="str">
            <v>I</v>
          </cell>
          <cell r="E3368" t="str">
            <v xml:space="preserve"> </v>
          </cell>
          <cell r="F3368" t="str">
            <v>17PMR01</v>
          </cell>
          <cell r="G3368" t="str">
            <v>64</v>
          </cell>
          <cell r="H3368" t="str">
            <v>2313</v>
          </cell>
          <cell r="I3368" t="str">
            <v>23</v>
          </cell>
          <cell r="J3368" t="str">
            <v xml:space="preserve"> </v>
          </cell>
          <cell r="K3368" t="str">
            <v>BATI</v>
          </cell>
          <cell r="L3368" t="str">
            <v>2018</v>
          </cell>
          <cell r="M3368">
            <v>0</v>
          </cell>
          <cell r="N3368">
            <v>0</v>
          </cell>
          <cell r="O3368">
            <v>15578.4</v>
          </cell>
          <cell r="P3368">
            <v>15578.4</v>
          </cell>
          <cell r="Q3368">
            <v>0</v>
          </cell>
          <cell r="R3368">
            <v>0</v>
          </cell>
          <cell r="S3368">
            <v>15578.4</v>
          </cell>
          <cell r="T3368" t="str">
            <v>2018- -17PMR01-64-2313-23- -BATI</v>
          </cell>
        </row>
        <row r="3369">
          <cell r="A3369" t="str">
            <v>28</v>
          </cell>
          <cell r="B3369" t="str">
            <v>D</v>
          </cell>
          <cell r="C3369" t="str">
            <v>R</v>
          </cell>
          <cell r="D3369" t="str">
            <v>I</v>
          </cell>
          <cell r="E3369" t="str">
            <v xml:space="preserve"> </v>
          </cell>
          <cell r="F3369" t="str">
            <v>18PMR001</v>
          </cell>
          <cell r="G3369" t="str">
            <v>64</v>
          </cell>
          <cell r="H3369" t="str">
            <v>2313</v>
          </cell>
          <cell r="I3369" t="str">
            <v>23</v>
          </cell>
          <cell r="J3369" t="str">
            <v>PMR</v>
          </cell>
          <cell r="K3369" t="str">
            <v>BATI</v>
          </cell>
          <cell r="L3369" t="str">
            <v>2018</v>
          </cell>
          <cell r="M3369">
            <v>40000</v>
          </cell>
          <cell r="N3369">
            <v>0</v>
          </cell>
          <cell r="O3369">
            <v>0</v>
          </cell>
          <cell r="P3369">
            <v>40000</v>
          </cell>
          <cell r="Q3369">
            <v>0</v>
          </cell>
          <cell r="R3369">
            <v>0</v>
          </cell>
          <cell r="S3369">
            <v>37409.39</v>
          </cell>
          <cell r="T3369" t="str">
            <v>2018- -18PMR001-64-2313-23-PMR-BATI</v>
          </cell>
        </row>
        <row r="3370">
          <cell r="A3370" t="str">
            <v>21</v>
          </cell>
          <cell r="B3370" t="str">
            <v>D</v>
          </cell>
          <cell r="C3370" t="str">
            <v>R</v>
          </cell>
          <cell r="D3370" t="str">
            <v>I</v>
          </cell>
          <cell r="E3370" t="str">
            <v xml:space="preserve"> </v>
          </cell>
          <cell r="F3370" t="str">
            <v>ACTIONS</v>
          </cell>
          <cell r="G3370" t="str">
            <v>01</v>
          </cell>
          <cell r="H3370" t="str">
            <v>261</v>
          </cell>
          <cell r="I3370" t="str">
            <v>26</v>
          </cell>
          <cell r="J3370" t="str">
            <v xml:space="preserve"> </v>
          </cell>
          <cell r="K3370" t="str">
            <v>FINA</v>
          </cell>
          <cell r="L3370" t="str">
            <v>2014</v>
          </cell>
          <cell r="M3370">
            <v>0</v>
          </cell>
          <cell r="N3370">
            <v>0</v>
          </cell>
          <cell r="O3370">
            <v>0</v>
          </cell>
          <cell r="P3370">
            <v>0</v>
          </cell>
          <cell r="Q3370">
            <v>0</v>
          </cell>
          <cell r="R3370">
            <v>78.53</v>
          </cell>
          <cell r="S3370">
            <v>0</v>
          </cell>
          <cell r="T3370" t="str">
            <v>2018- -ACTIONS-01-261-26- -FINA</v>
          </cell>
        </row>
        <row r="3371">
          <cell r="A3371" t="str">
            <v>21</v>
          </cell>
          <cell r="B3371" t="str">
            <v>D</v>
          </cell>
          <cell r="C3371" t="str">
            <v>R</v>
          </cell>
          <cell r="D3371" t="str">
            <v>I</v>
          </cell>
          <cell r="E3371" t="str">
            <v xml:space="preserve"> </v>
          </cell>
          <cell r="F3371" t="str">
            <v>SEM</v>
          </cell>
          <cell r="G3371" t="str">
            <v>01</v>
          </cell>
          <cell r="H3371" t="str">
            <v>261</v>
          </cell>
          <cell r="I3371" t="str">
            <v>26</v>
          </cell>
          <cell r="J3371" t="str">
            <v xml:space="preserve"> </v>
          </cell>
          <cell r="K3371" t="str">
            <v>FINA</v>
          </cell>
          <cell r="L3371" t="str">
            <v>2014</v>
          </cell>
          <cell r="M3371">
            <v>0</v>
          </cell>
          <cell r="N3371">
            <v>0</v>
          </cell>
          <cell r="O3371">
            <v>30.5</v>
          </cell>
          <cell r="P3371">
            <v>30.5</v>
          </cell>
          <cell r="Q3371">
            <v>0</v>
          </cell>
          <cell r="R3371">
            <v>30.5</v>
          </cell>
          <cell r="S3371">
            <v>0</v>
          </cell>
          <cell r="T3371" t="str">
            <v>2018- -SEM-01-261-26- -FINA</v>
          </cell>
        </row>
        <row r="3372">
          <cell r="A3372" t="str">
            <v>21</v>
          </cell>
          <cell r="B3372" t="str">
            <v>D</v>
          </cell>
          <cell r="C3372" t="str">
            <v>R</v>
          </cell>
          <cell r="D3372" t="str">
            <v>I</v>
          </cell>
          <cell r="E3372" t="str">
            <v xml:space="preserve"> </v>
          </cell>
          <cell r="F3372" t="str">
            <v>SEM</v>
          </cell>
          <cell r="G3372" t="str">
            <v>01</v>
          </cell>
          <cell r="H3372" t="str">
            <v>261</v>
          </cell>
          <cell r="I3372" t="str">
            <v>26</v>
          </cell>
          <cell r="J3372" t="str">
            <v xml:space="preserve"> </v>
          </cell>
          <cell r="K3372" t="str">
            <v>FINA</v>
          </cell>
          <cell r="L3372" t="str">
            <v>2015</v>
          </cell>
          <cell r="M3372">
            <v>1926000</v>
          </cell>
          <cell r="N3372">
            <v>0</v>
          </cell>
          <cell r="O3372">
            <v>0</v>
          </cell>
          <cell r="P3372">
            <v>0</v>
          </cell>
          <cell r="Q3372">
            <v>0</v>
          </cell>
          <cell r="R3372">
            <v>0</v>
          </cell>
          <cell r="S3372">
            <v>0</v>
          </cell>
          <cell r="T3372" t="str">
            <v>2018- -SEM-01-261-26- -FINA</v>
          </cell>
        </row>
        <row r="3373">
          <cell r="A3373" t="str">
            <v>21</v>
          </cell>
          <cell r="B3373" t="str">
            <v>D</v>
          </cell>
          <cell r="C3373" t="str">
            <v>R</v>
          </cell>
          <cell r="D3373" t="str">
            <v>I</v>
          </cell>
          <cell r="E3373" t="str">
            <v xml:space="preserve"> </v>
          </cell>
          <cell r="F3373" t="str">
            <v>SEM</v>
          </cell>
          <cell r="G3373" t="str">
            <v>01</v>
          </cell>
          <cell r="H3373" t="str">
            <v>261</v>
          </cell>
          <cell r="I3373" t="str">
            <v>26</v>
          </cell>
          <cell r="J3373" t="str">
            <v xml:space="preserve"> </v>
          </cell>
          <cell r="K3373" t="str">
            <v>FINA</v>
          </cell>
          <cell r="L3373" t="str">
            <v>2018</v>
          </cell>
          <cell r="M3373">
            <v>1926000</v>
          </cell>
          <cell r="N3373">
            <v>0</v>
          </cell>
          <cell r="O3373">
            <v>0</v>
          </cell>
          <cell r="P3373">
            <v>1926000</v>
          </cell>
          <cell r="Q3373">
            <v>0</v>
          </cell>
          <cell r="R3373">
            <v>0</v>
          </cell>
          <cell r="S3373">
            <v>0</v>
          </cell>
          <cell r="T3373" t="str">
            <v>2018- -SEM-01-261-26- -FINA</v>
          </cell>
        </row>
        <row r="3374">
          <cell r="A3374" t="str">
            <v>21</v>
          </cell>
          <cell r="B3374" t="str">
            <v>D</v>
          </cell>
          <cell r="C3374" t="str">
            <v>R</v>
          </cell>
          <cell r="D3374" t="str">
            <v>I</v>
          </cell>
          <cell r="E3374" t="str">
            <v xml:space="preserve"> </v>
          </cell>
          <cell r="F3374" t="str">
            <v>SPLTU</v>
          </cell>
          <cell r="G3374" t="str">
            <v>01</v>
          </cell>
          <cell r="H3374" t="str">
            <v>261</v>
          </cell>
          <cell r="I3374" t="str">
            <v>26</v>
          </cell>
          <cell r="J3374" t="str">
            <v xml:space="preserve"> </v>
          </cell>
          <cell r="K3374" t="str">
            <v>FINA</v>
          </cell>
          <cell r="L3374" t="str">
            <v>2014</v>
          </cell>
          <cell r="M3374">
            <v>0</v>
          </cell>
          <cell r="N3374">
            <v>0</v>
          </cell>
          <cell r="O3374">
            <v>0</v>
          </cell>
          <cell r="P3374">
            <v>60000</v>
          </cell>
          <cell r="Q3374">
            <v>0</v>
          </cell>
          <cell r="R3374">
            <v>58000</v>
          </cell>
          <cell r="S3374">
            <v>0</v>
          </cell>
          <cell r="T3374" t="str">
            <v>2018- -SPLTU-01-261-26- -FINA</v>
          </cell>
        </row>
        <row r="3375">
          <cell r="A3375" t="str">
            <v>21</v>
          </cell>
          <cell r="B3375" t="str">
            <v>D</v>
          </cell>
          <cell r="C3375" t="str">
            <v>R</v>
          </cell>
          <cell r="D3375" t="str">
            <v>I</v>
          </cell>
          <cell r="E3375" t="str">
            <v xml:space="preserve"> </v>
          </cell>
          <cell r="F3375" t="str">
            <v xml:space="preserve"> </v>
          </cell>
          <cell r="G3375" t="str">
            <v>01</v>
          </cell>
          <cell r="H3375" t="str">
            <v>274</v>
          </cell>
          <cell r="I3375" t="str">
            <v>27</v>
          </cell>
          <cell r="J3375" t="str">
            <v>BEAULIEU</v>
          </cell>
          <cell r="K3375" t="str">
            <v>FINA</v>
          </cell>
          <cell r="L3375" t="str">
            <v>2014</v>
          </cell>
          <cell r="M3375">
            <v>1000000</v>
          </cell>
          <cell r="N3375">
            <v>0</v>
          </cell>
          <cell r="O3375">
            <v>0</v>
          </cell>
          <cell r="P3375">
            <v>1000000</v>
          </cell>
          <cell r="Q3375">
            <v>0</v>
          </cell>
          <cell r="R3375">
            <v>0</v>
          </cell>
          <cell r="S3375">
            <v>0</v>
          </cell>
          <cell r="T3375" t="str">
            <v>2018- - -01-274-27-BEAULIEU-FINA</v>
          </cell>
        </row>
        <row r="3376">
          <cell r="A3376" t="str">
            <v>21</v>
          </cell>
          <cell r="B3376" t="str">
            <v>D</v>
          </cell>
          <cell r="C3376" t="str">
            <v>R</v>
          </cell>
          <cell r="D3376" t="str">
            <v>I</v>
          </cell>
          <cell r="E3376" t="str">
            <v xml:space="preserve"> </v>
          </cell>
          <cell r="F3376" t="str">
            <v xml:space="preserve"> </v>
          </cell>
          <cell r="G3376" t="str">
            <v>01</v>
          </cell>
          <cell r="H3376" t="str">
            <v>274</v>
          </cell>
          <cell r="I3376" t="str">
            <v>27</v>
          </cell>
          <cell r="J3376" t="str">
            <v>BEAULIEU</v>
          </cell>
          <cell r="K3376" t="str">
            <v>FINA</v>
          </cell>
          <cell r="L3376" t="str">
            <v>2015</v>
          </cell>
          <cell r="M3376">
            <v>1000000</v>
          </cell>
          <cell r="N3376">
            <v>0</v>
          </cell>
          <cell r="O3376">
            <v>1000000</v>
          </cell>
          <cell r="P3376">
            <v>2000000</v>
          </cell>
          <cell r="Q3376">
            <v>0</v>
          </cell>
          <cell r="R3376">
            <v>1000000</v>
          </cell>
          <cell r="S3376">
            <v>0</v>
          </cell>
          <cell r="T3376" t="str">
            <v>2018- - -01-274-27-BEAULIEU-FINA</v>
          </cell>
        </row>
        <row r="3377">
          <cell r="A3377" t="str">
            <v>21</v>
          </cell>
          <cell r="B3377" t="str">
            <v>D</v>
          </cell>
          <cell r="C3377" t="str">
            <v>R</v>
          </cell>
          <cell r="D3377" t="str">
            <v>I</v>
          </cell>
          <cell r="E3377" t="str">
            <v xml:space="preserve"> </v>
          </cell>
          <cell r="F3377" t="str">
            <v xml:space="preserve"> </v>
          </cell>
          <cell r="G3377" t="str">
            <v>01</v>
          </cell>
          <cell r="H3377" t="str">
            <v>274</v>
          </cell>
          <cell r="I3377" t="str">
            <v>27</v>
          </cell>
          <cell r="J3377" t="str">
            <v>COURTILLE</v>
          </cell>
          <cell r="K3377" t="str">
            <v>FINA</v>
          </cell>
          <cell r="L3377" t="str">
            <v>2014</v>
          </cell>
          <cell r="M3377">
            <v>96000</v>
          </cell>
          <cell r="N3377">
            <v>0</v>
          </cell>
          <cell r="O3377">
            <v>0</v>
          </cell>
          <cell r="P3377">
            <v>96000</v>
          </cell>
          <cell r="Q3377">
            <v>0</v>
          </cell>
          <cell r="R3377">
            <v>96000</v>
          </cell>
          <cell r="S3377">
            <v>0</v>
          </cell>
          <cell r="T3377" t="str">
            <v>2018- - -01-274-27-COURTILLE-FINA</v>
          </cell>
        </row>
        <row r="3378">
          <cell r="A3378" t="str">
            <v>21</v>
          </cell>
          <cell r="B3378" t="str">
            <v>D</v>
          </cell>
          <cell r="C3378" t="str">
            <v>R</v>
          </cell>
          <cell r="D3378" t="str">
            <v>I</v>
          </cell>
          <cell r="E3378" t="str">
            <v xml:space="preserve"> </v>
          </cell>
          <cell r="F3378" t="str">
            <v xml:space="preserve"> </v>
          </cell>
          <cell r="G3378" t="str">
            <v>01</v>
          </cell>
          <cell r="H3378" t="str">
            <v>274</v>
          </cell>
          <cell r="I3378" t="str">
            <v>27</v>
          </cell>
          <cell r="J3378" t="str">
            <v>COURTILLE</v>
          </cell>
          <cell r="K3378" t="str">
            <v>FINA</v>
          </cell>
          <cell r="L3378" t="str">
            <v>2015</v>
          </cell>
          <cell r="M3378">
            <v>96000</v>
          </cell>
          <cell r="N3378">
            <v>0</v>
          </cell>
          <cell r="O3378">
            <v>0</v>
          </cell>
          <cell r="P3378">
            <v>96000</v>
          </cell>
          <cell r="Q3378">
            <v>0</v>
          </cell>
          <cell r="R3378">
            <v>96000</v>
          </cell>
          <cell r="S3378">
            <v>0</v>
          </cell>
          <cell r="T3378" t="str">
            <v>2018- - -01-274-27-COURTILLE-FINA</v>
          </cell>
        </row>
        <row r="3379">
          <cell r="A3379" t="str">
            <v>21</v>
          </cell>
          <cell r="B3379" t="str">
            <v>D</v>
          </cell>
          <cell r="C3379" t="str">
            <v>R</v>
          </cell>
          <cell r="D3379" t="str">
            <v>I</v>
          </cell>
          <cell r="E3379" t="str">
            <v xml:space="preserve"> </v>
          </cell>
          <cell r="F3379" t="str">
            <v xml:space="preserve"> </v>
          </cell>
          <cell r="G3379" t="str">
            <v>01</v>
          </cell>
          <cell r="H3379" t="str">
            <v>274</v>
          </cell>
          <cell r="I3379" t="str">
            <v>27</v>
          </cell>
          <cell r="J3379" t="str">
            <v>COURTILLE</v>
          </cell>
          <cell r="K3379" t="str">
            <v>FINA</v>
          </cell>
          <cell r="L3379" t="str">
            <v>2016</v>
          </cell>
          <cell r="M3379">
            <v>96000</v>
          </cell>
          <cell r="N3379">
            <v>0</v>
          </cell>
          <cell r="O3379">
            <v>0</v>
          </cell>
          <cell r="P3379">
            <v>96000</v>
          </cell>
          <cell r="Q3379">
            <v>0</v>
          </cell>
          <cell r="R3379">
            <v>96000</v>
          </cell>
          <cell r="S3379">
            <v>0</v>
          </cell>
          <cell r="T3379" t="str">
            <v>2018- - -01-274-27-COURTILLE-FINA</v>
          </cell>
        </row>
        <row r="3380">
          <cell r="A3380" t="str">
            <v>21</v>
          </cell>
          <cell r="B3380" t="str">
            <v>D</v>
          </cell>
          <cell r="C3380" t="str">
            <v>R</v>
          </cell>
          <cell r="D3380" t="str">
            <v>I</v>
          </cell>
          <cell r="E3380" t="str">
            <v xml:space="preserve"> </v>
          </cell>
          <cell r="F3380" t="str">
            <v xml:space="preserve"> </v>
          </cell>
          <cell r="G3380" t="str">
            <v>01</v>
          </cell>
          <cell r="H3380" t="str">
            <v>274</v>
          </cell>
          <cell r="I3380" t="str">
            <v>27</v>
          </cell>
          <cell r="J3380" t="str">
            <v>COURTILLE</v>
          </cell>
          <cell r="K3380" t="str">
            <v>FINA</v>
          </cell>
          <cell r="L3380" t="str">
            <v>2017</v>
          </cell>
          <cell r="M3380">
            <v>96000</v>
          </cell>
          <cell r="N3380">
            <v>0</v>
          </cell>
          <cell r="O3380">
            <v>0</v>
          </cell>
          <cell r="P3380">
            <v>96000</v>
          </cell>
          <cell r="Q3380">
            <v>0</v>
          </cell>
          <cell r="R3380">
            <v>96000</v>
          </cell>
          <cell r="S3380">
            <v>0</v>
          </cell>
          <cell r="T3380" t="str">
            <v>2018- - -01-274-27-COURTILLE-FINA</v>
          </cell>
        </row>
        <row r="3381">
          <cell r="A3381" t="str">
            <v>21</v>
          </cell>
          <cell r="B3381" t="str">
            <v>D</v>
          </cell>
          <cell r="C3381" t="str">
            <v>R</v>
          </cell>
          <cell r="D3381" t="str">
            <v>I</v>
          </cell>
          <cell r="E3381" t="str">
            <v xml:space="preserve"> </v>
          </cell>
          <cell r="F3381" t="str">
            <v xml:space="preserve"> </v>
          </cell>
          <cell r="G3381" t="str">
            <v>01</v>
          </cell>
          <cell r="H3381" t="str">
            <v>274</v>
          </cell>
          <cell r="I3381" t="str">
            <v>27</v>
          </cell>
          <cell r="J3381" t="str">
            <v>COURTILLE</v>
          </cell>
          <cell r="K3381" t="str">
            <v>FINA</v>
          </cell>
          <cell r="L3381" t="str">
            <v>2018</v>
          </cell>
          <cell r="M3381">
            <v>96000</v>
          </cell>
          <cell r="N3381">
            <v>0</v>
          </cell>
          <cell r="O3381">
            <v>0</v>
          </cell>
          <cell r="P3381">
            <v>96000</v>
          </cell>
          <cell r="Q3381">
            <v>0</v>
          </cell>
          <cell r="R3381">
            <v>96000</v>
          </cell>
          <cell r="S3381">
            <v>0</v>
          </cell>
          <cell r="T3381" t="str">
            <v>2018- - -01-274-27-COURTILLE-FINA</v>
          </cell>
        </row>
        <row r="3382">
          <cell r="A3382" t="str">
            <v>21</v>
          </cell>
          <cell r="B3382" t="str">
            <v>D</v>
          </cell>
          <cell r="C3382" t="str">
            <v>R</v>
          </cell>
          <cell r="D3382" t="str">
            <v>I</v>
          </cell>
          <cell r="E3382" t="str">
            <v xml:space="preserve"> </v>
          </cell>
          <cell r="F3382" t="str">
            <v xml:space="preserve"> </v>
          </cell>
          <cell r="G3382" t="str">
            <v>01</v>
          </cell>
          <cell r="H3382" t="str">
            <v>274</v>
          </cell>
          <cell r="I3382" t="str">
            <v>27</v>
          </cell>
          <cell r="J3382" t="str">
            <v>PNE</v>
          </cell>
          <cell r="K3382" t="str">
            <v>FINA</v>
          </cell>
          <cell r="L3382" t="str">
            <v>2014</v>
          </cell>
          <cell r="M3382">
            <v>10000000</v>
          </cell>
          <cell r="N3382">
            <v>0</v>
          </cell>
          <cell r="O3382">
            <v>0</v>
          </cell>
          <cell r="P3382">
            <v>10000000</v>
          </cell>
          <cell r="Q3382">
            <v>0</v>
          </cell>
          <cell r="R3382">
            <v>10000000</v>
          </cell>
          <cell r="S3382">
            <v>0</v>
          </cell>
          <cell r="T3382" t="str">
            <v>2018- - -01-274-27-PNE-FINA</v>
          </cell>
        </row>
        <row r="3383">
          <cell r="A3383" t="str">
            <v>21</v>
          </cell>
          <cell r="B3383" t="str">
            <v>D</v>
          </cell>
          <cell r="C3383" t="str">
            <v>R</v>
          </cell>
          <cell r="D3383" t="str">
            <v>I</v>
          </cell>
          <cell r="E3383" t="str">
            <v xml:space="preserve"> </v>
          </cell>
          <cell r="F3383" t="str">
            <v xml:space="preserve"> </v>
          </cell>
          <cell r="G3383" t="str">
            <v>01</v>
          </cell>
          <cell r="H3383" t="str">
            <v>274</v>
          </cell>
          <cell r="I3383" t="str">
            <v>27</v>
          </cell>
          <cell r="J3383" t="str">
            <v>POLEGARE</v>
          </cell>
          <cell r="K3383" t="str">
            <v>FINA</v>
          </cell>
          <cell r="L3383" t="str">
            <v>2014</v>
          </cell>
          <cell r="M3383">
            <v>310000</v>
          </cell>
          <cell r="N3383">
            <v>0</v>
          </cell>
          <cell r="O3383">
            <v>0</v>
          </cell>
          <cell r="P3383">
            <v>310000</v>
          </cell>
          <cell r="Q3383">
            <v>0</v>
          </cell>
          <cell r="R3383">
            <v>310000</v>
          </cell>
          <cell r="S3383">
            <v>0</v>
          </cell>
          <cell r="T3383" t="str">
            <v>2018- - -01-274-27-POLEGARE-FINA</v>
          </cell>
        </row>
        <row r="3384">
          <cell r="A3384" t="str">
            <v>21</v>
          </cell>
          <cell r="B3384" t="str">
            <v>D</v>
          </cell>
          <cell r="C3384" t="str">
            <v>R</v>
          </cell>
          <cell r="D3384" t="str">
            <v>I</v>
          </cell>
          <cell r="E3384" t="str">
            <v xml:space="preserve"> </v>
          </cell>
          <cell r="F3384" t="str">
            <v xml:space="preserve"> </v>
          </cell>
          <cell r="G3384" t="str">
            <v>01</v>
          </cell>
          <cell r="H3384" t="str">
            <v>274</v>
          </cell>
          <cell r="I3384" t="str">
            <v>27</v>
          </cell>
          <cell r="J3384" t="str">
            <v>POLEGARE</v>
          </cell>
          <cell r="K3384" t="str">
            <v>FINA</v>
          </cell>
          <cell r="L3384" t="str">
            <v>2015</v>
          </cell>
          <cell r="M3384">
            <v>310000</v>
          </cell>
          <cell r="N3384">
            <v>0</v>
          </cell>
          <cell r="O3384">
            <v>0</v>
          </cell>
          <cell r="P3384">
            <v>310000</v>
          </cell>
          <cell r="Q3384">
            <v>0</v>
          </cell>
          <cell r="R3384">
            <v>310000</v>
          </cell>
          <cell r="S3384">
            <v>0</v>
          </cell>
          <cell r="T3384" t="str">
            <v>2018- - -01-274-27-POLEGARE-FINA</v>
          </cell>
        </row>
        <row r="3385">
          <cell r="A3385" t="str">
            <v>21</v>
          </cell>
          <cell r="B3385" t="str">
            <v>D</v>
          </cell>
          <cell r="C3385" t="str">
            <v>R</v>
          </cell>
          <cell r="D3385" t="str">
            <v>I</v>
          </cell>
          <cell r="E3385" t="str">
            <v xml:space="preserve"> </v>
          </cell>
          <cell r="F3385" t="str">
            <v xml:space="preserve"> </v>
          </cell>
          <cell r="G3385" t="str">
            <v>01</v>
          </cell>
          <cell r="H3385" t="str">
            <v>274</v>
          </cell>
          <cell r="I3385" t="str">
            <v>27</v>
          </cell>
          <cell r="J3385" t="str">
            <v>POLEGARE</v>
          </cell>
          <cell r="K3385" t="str">
            <v>FINA</v>
          </cell>
          <cell r="L3385" t="str">
            <v>2016</v>
          </cell>
          <cell r="M3385">
            <v>310000</v>
          </cell>
          <cell r="N3385">
            <v>0</v>
          </cell>
          <cell r="O3385">
            <v>0</v>
          </cell>
          <cell r="P3385">
            <v>310000</v>
          </cell>
          <cell r="Q3385">
            <v>0</v>
          </cell>
          <cell r="R3385">
            <v>310000</v>
          </cell>
          <cell r="S3385">
            <v>0</v>
          </cell>
          <cell r="T3385" t="str">
            <v>2018- - -01-274-27-POLEGARE-FINA</v>
          </cell>
        </row>
        <row r="3386">
          <cell r="A3386" t="str">
            <v>21</v>
          </cell>
          <cell r="B3386" t="str">
            <v>D</v>
          </cell>
          <cell r="C3386" t="str">
            <v>R</v>
          </cell>
          <cell r="D3386" t="str">
            <v>I</v>
          </cell>
          <cell r="E3386" t="str">
            <v xml:space="preserve"> </v>
          </cell>
          <cell r="F3386" t="str">
            <v xml:space="preserve"> </v>
          </cell>
          <cell r="G3386" t="str">
            <v>01</v>
          </cell>
          <cell r="H3386" t="str">
            <v>274</v>
          </cell>
          <cell r="I3386" t="str">
            <v>27</v>
          </cell>
          <cell r="J3386" t="str">
            <v>POLEGARE</v>
          </cell>
          <cell r="K3386" t="str">
            <v>FINA</v>
          </cell>
          <cell r="L3386" t="str">
            <v>2017</v>
          </cell>
          <cell r="M3386">
            <v>310000</v>
          </cell>
          <cell r="N3386">
            <v>0</v>
          </cell>
          <cell r="O3386">
            <v>0</v>
          </cell>
          <cell r="P3386">
            <v>310000</v>
          </cell>
          <cell r="Q3386">
            <v>0</v>
          </cell>
          <cell r="R3386">
            <v>310000</v>
          </cell>
          <cell r="S3386">
            <v>0</v>
          </cell>
          <cell r="T3386" t="str">
            <v>2018- - -01-274-27-POLEGARE-FINA</v>
          </cell>
        </row>
        <row r="3387">
          <cell r="A3387" t="str">
            <v>21</v>
          </cell>
          <cell r="B3387" t="str">
            <v>D</v>
          </cell>
          <cell r="C3387" t="str">
            <v>R</v>
          </cell>
          <cell r="D3387" t="str">
            <v>I</v>
          </cell>
          <cell r="E3387" t="str">
            <v xml:space="preserve"> </v>
          </cell>
          <cell r="F3387" t="str">
            <v xml:space="preserve"> </v>
          </cell>
          <cell r="G3387" t="str">
            <v>01</v>
          </cell>
          <cell r="H3387" t="str">
            <v>274</v>
          </cell>
          <cell r="I3387" t="str">
            <v>27</v>
          </cell>
          <cell r="J3387" t="str">
            <v>POLEGARE</v>
          </cell>
          <cell r="K3387" t="str">
            <v>FINA</v>
          </cell>
          <cell r="L3387" t="str">
            <v>2018</v>
          </cell>
          <cell r="M3387">
            <v>310000</v>
          </cell>
          <cell r="N3387">
            <v>0</v>
          </cell>
          <cell r="O3387">
            <v>0</v>
          </cell>
          <cell r="P3387">
            <v>310000</v>
          </cell>
          <cell r="Q3387">
            <v>0</v>
          </cell>
          <cell r="R3387">
            <v>310000</v>
          </cell>
          <cell r="S3387">
            <v>0</v>
          </cell>
          <cell r="T3387" t="str">
            <v>2018- - -01-274-27-POLEGARE-FINA</v>
          </cell>
        </row>
        <row r="3388">
          <cell r="A3388" t="str">
            <v>21</v>
          </cell>
          <cell r="B3388" t="str">
            <v>D</v>
          </cell>
          <cell r="C3388" t="str">
            <v>R</v>
          </cell>
          <cell r="D3388" t="str">
            <v>I</v>
          </cell>
          <cell r="E3388" t="str">
            <v xml:space="preserve"> </v>
          </cell>
          <cell r="F3388" t="str">
            <v xml:space="preserve"> </v>
          </cell>
          <cell r="G3388" t="str">
            <v>01</v>
          </cell>
          <cell r="H3388" t="str">
            <v>274</v>
          </cell>
          <cell r="I3388" t="str">
            <v>27</v>
          </cell>
          <cell r="J3388" t="str">
            <v>ROSERAIE</v>
          </cell>
          <cell r="K3388" t="str">
            <v>FINA</v>
          </cell>
          <cell r="L3388" t="str">
            <v>2014</v>
          </cell>
          <cell r="M3388">
            <v>265000</v>
          </cell>
          <cell r="N3388">
            <v>0</v>
          </cell>
          <cell r="O3388">
            <v>0</v>
          </cell>
          <cell r="P3388">
            <v>265000</v>
          </cell>
          <cell r="Q3388">
            <v>0</v>
          </cell>
          <cell r="R3388">
            <v>265000</v>
          </cell>
          <cell r="S3388">
            <v>0</v>
          </cell>
          <cell r="T3388" t="str">
            <v>2018- - -01-274-27-ROSERAIE-FINA</v>
          </cell>
        </row>
        <row r="3389">
          <cell r="A3389" t="str">
            <v>21</v>
          </cell>
          <cell r="B3389" t="str">
            <v>D</v>
          </cell>
          <cell r="C3389" t="str">
            <v>R</v>
          </cell>
          <cell r="D3389" t="str">
            <v>I</v>
          </cell>
          <cell r="E3389" t="str">
            <v xml:space="preserve"> </v>
          </cell>
          <cell r="F3389" t="str">
            <v xml:space="preserve"> </v>
          </cell>
          <cell r="G3389" t="str">
            <v>01</v>
          </cell>
          <cell r="H3389" t="str">
            <v>274</v>
          </cell>
          <cell r="I3389" t="str">
            <v>27</v>
          </cell>
          <cell r="J3389" t="str">
            <v>ROSERAIE</v>
          </cell>
          <cell r="K3389" t="str">
            <v>FINA</v>
          </cell>
          <cell r="L3389" t="str">
            <v>2015</v>
          </cell>
          <cell r="M3389">
            <v>265000</v>
          </cell>
          <cell r="N3389">
            <v>0</v>
          </cell>
          <cell r="O3389">
            <v>0</v>
          </cell>
          <cell r="P3389">
            <v>265000</v>
          </cell>
          <cell r="Q3389">
            <v>0</v>
          </cell>
          <cell r="R3389">
            <v>265000</v>
          </cell>
          <cell r="S3389">
            <v>0</v>
          </cell>
          <cell r="T3389" t="str">
            <v>2018- - -01-274-27-ROSERAIE-FINA</v>
          </cell>
        </row>
        <row r="3390">
          <cell r="A3390" t="str">
            <v>21</v>
          </cell>
          <cell r="B3390" t="str">
            <v>D</v>
          </cell>
          <cell r="C3390" t="str">
            <v>R</v>
          </cell>
          <cell r="D3390" t="str">
            <v>I</v>
          </cell>
          <cell r="E3390" t="str">
            <v xml:space="preserve"> </v>
          </cell>
          <cell r="F3390" t="str">
            <v xml:space="preserve"> </v>
          </cell>
          <cell r="G3390" t="str">
            <v>01</v>
          </cell>
          <cell r="H3390" t="str">
            <v>274</v>
          </cell>
          <cell r="I3390" t="str">
            <v>27</v>
          </cell>
          <cell r="J3390" t="str">
            <v>ROSERAIE</v>
          </cell>
          <cell r="K3390" t="str">
            <v>FINA</v>
          </cell>
          <cell r="L3390" t="str">
            <v>2016</v>
          </cell>
          <cell r="M3390">
            <v>265000</v>
          </cell>
          <cell r="N3390">
            <v>0</v>
          </cell>
          <cell r="O3390">
            <v>0</v>
          </cell>
          <cell r="P3390">
            <v>265000</v>
          </cell>
          <cell r="Q3390">
            <v>0</v>
          </cell>
          <cell r="R3390">
            <v>265000</v>
          </cell>
          <cell r="S3390">
            <v>0</v>
          </cell>
          <cell r="T3390" t="str">
            <v>2018- - -01-274-27-ROSERAIE-FINA</v>
          </cell>
        </row>
        <row r="3391">
          <cell r="A3391" t="str">
            <v>21</v>
          </cell>
          <cell r="B3391" t="str">
            <v>D</v>
          </cell>
          <cell r="C3391" t="str">
            <v>R</v>
          </cell>
          <cell r="D3391" t="str">
            <v>I</v>
          </cell>
          <cell r="E3391" t="str">
            <v xml:space="preserve"> </v>
          </cell>
          <cell r="F3391" t="str">
            <v xml:space="preserve"> </v>
          </cell>
          <cell r="G3391" t="str">
            <v>01</v>
          </cell>
          <cell r="H3391" t="str">
            <v>274</v>
          </cell>
          <cell r="I3391" t="str">
            <v>27</v>
          </cell>
          <cell r="J3391" t="str">
            <v>ROSERAIE</v>
          </cell>
          <cell r="K3391" t="str">
            <v>FINA</v>
          </cell>
          <cell r="L3391" t="str">
            <v>2017</v>
          </cell>
          <cell r="M3391">
            <v>265000</v>
          </cell>
          <cell r="N3391">
            <v>0</v>
          </cell>
          <cell r="O3391">
            <v>0</v>
          </cell>
          <cell r="P3391">
            <v>265000</v>
          </cell>
          <cell r="Q3391">
            <v>0</v>
          </cell>
          <cell r="R3391">
            <v>265000</v>
          </cell>
          <cell r="S3391">
            <v>0</v>
          </cell>
          <cell r="T3391" t="str">
            <v>2018- - -01-274-27-ROSERAIE-FINA</v>
          </cell>
        </row>
        <row r="3392">
          <cell r="A3392" t="str">
            <v>21</v>
          </cell>
          <cell r="B3392" t="str">
            <v>D</v>
          </cell>
          <cell r="C3392" t="str">
            <v>R</v>
          </cell>
          <cell r="D3392" t="str">
            <v>I</v>
          </cell>
          <cell r="E3392" t="str">
            <v xml:space="preserve"> </v>
          </cell>
          <cell r="F3392" t="str">
            <v xml:space="preserve"> </v>
          </cell>
          <cell r="G3392" t="str">
            <v>01</v>
          </cell>
          <cell r="H3392" t="str">
            <v>274</v>
          </cell>
          <cell r="I3392" t="str">
            <v>27</v>
          </cell>
          <cell r="J3392" t="str">
            <v>ROSERAIE</v>
          </cell>
          <cell r="K3392" t="str">
            <v>FINA</v>
          </cell>
          <cell r="L3392" t="str">
            <v>2018</v>
          </cell>
          <cell r="M3392">
            <v>270000</v>
          </cell>
          <cell r="N3392">
            <v>0</v>
          </cell>
          <cell r="O3392">
            <v>0</v>
          </cell>
          <cell r="P3392">
            <v>270000</v>
          </cell>
          <cell r="Q3392">
            <v>0</v>
          </cell>
          <cell r="R3392">
            <v>265000</v>
          </cell>
          <cell r="S3392">
            <v>0</v>
          </cell>
          <cell r="T3392" t="str">
            <v>2018- - -01-274-27-ROSERAIE-FINA</v>
          </cell>
        </row>
        <row r="3393">
          <cell r="A3393" t="str">
            <v>21</v>
          </cell>
          <cell r="B3393" t="str">
            <v>D</v>
          </cell>
          <cell r="C3393" t="str">
            <v>R</v>
          </cell>
          <cell r="D3393" t="str">
            <v>I</v>
          </cell>
          <cell r="E3393" t="str">
            <v>FONC</v>
          </cell>
          <cell r="F3393" t="str">
            <v>12ST003</v>
          </cell>
          <cell r="G3393" t="str">
            <v>824</v>
          </cell>
          <cell r="H3393" t="str">
            <v>2764</v>
          </cell>
          <cell r="I3393" t="str">
            <v>27</v>
          </cell>
          <cell r="J3393" t="str">
            <v xml:space="preserve"> </v>
          </cell>
          <cell r="K3393" t="str">
            <v>FONC</v>
          </cell>
          <cell r="L3393" t="str">
            <v>2014</v>
          </cell>
          <cell r="M3393">
            <v>8400</v>
          </cell>
          <cell r="N3393">
            <v>0</v>
          </cell>
          <cell r="O3393">
            <v>0</v>
          </cell>
          <cell r="P3393">
            <v>8400</v>
          </cell>
          <cell r="Q3393">
            <v>0</v>
          </cell>
          <cell r="R3393">
            <v>8400</v>
          </cell>
          <cell r="S3393">
            <v>0</v>
          </cell>
          <cell r="T3393" t="str">
            <v>2018-FONC-12ST003-824-2764-27- -FONC</v>
          </cell>
        </row>
        <row r="3394">
          <cell r="A3394" t="str">
            <v>21</v>
          </cell>
          <cell r="B3394" t="str">
            <v>D</v>
          </cell>
          <cell r="C3394" t="str">
            <v>R</v>
          </cell>
          <cell r="D3394" t="str">
            <v>I</v>
          </cell>
          <cell r="E3394" t="str">
            <v>FONC</v>
          </cell>
          <cell r="F3394" t="str">
            <v>12ST003</v>
          </cell>
          <cell r="G3394" t="str">
            <v>824</v>
          </cell>
          <cell r="H3394" t="str">
            <v>2764</v>
          </cell>
          <cell r="I3394" t="str">
            <v>27</v>
          </cell>
          <cell r="J3394" t="str">
            <v xml:space="preserve"> </v>
          </cell>
          <cell r="K3394" t="str">
            <v>FONC</v>
          </cell>
          <cell r="L3394" t="str">
            <v>2015</v>
          </cell>
          <cell r="M3394">
            <v>8400</v>
          </cell>
          <cell r="N3394">
            <v>0</v>
          </cell>
          <cell r="O3394">
            <v>0</v>
          </cell>
          <cell r="P3394">
            <v>8400</v>
          </cell>
          <cell r="Q3394">
            <v>0</v>
          </cell>
          <cell r="R3394">
            <v>8400</v>
          </cell>
          <cell r="S3394">
            <v>0</v>
          </cell>
          <cell r="T3394" t="str">
            <v>2018-FONC-12ST003-824-2764-27- -FONC</v>
          </cell>
        </row>
        <row r="3395">
          <cell r="A3395" t="str">
            <v>21</v>
          </cell>
          <cell r="B3395" t="str">
            <v>D</v>
          </cell>
          <cell r="C3395" t="str">
            <v>R</v>
          </cell>
          <cell r="D3395" t="str">
            <v>I</v>
          </cell>
          <cell r="E3395" t="str">
            <v>FONC</v>
          </cell>
          <cell r="F3395" t="str">
            <v>12ST003</v>
          </cell>
          <cell r="G3395" t="str">
            <v>824</v>
          </cell>
          <cell r="H3395" t="str">
            <v>2764</v>
          </cell>
          <cell r="I3395" t="str">
            <v>27</v>
          </cell>
          <cell r="J3395" t="str">
            <v xml:space="preserve"> </v>
          </cell>
          <cell r="K3395" t="str">
            <v>FONC</v>
          </cell>
          <cell r="L3395" t="str">
            <v>2016</v>
          </cell>
          <cell r="M3395">
            <v>8400</v>
          </cell>
          <cell r="N3395">
            <v>0</v>
          </cell>
          <cell r="O3395">
            <v>0</v>
          </cell>
          <cell r="P3395">
            <v>8400</v>
          </cell>
          <cell r="Q3395">
            <v>0</v>
          </cell>
          <cell r="R3395">
            <v>8400</v>
          </cell>
          <cell r="S3395">
            <v>0</v>
          </cell>
          <cell r="T3395" t="str">
            <v>2018-FONC-12ST003-824-2764-27- -FONC</v>
          </cell>
        </row>
        <row r="3396">
          <cell r="A3396" t="str">
            <v>21</v>
          </cell>
          <cell r="B3396" t="str">
            <v>D</v>
          </cell>
          <cell r="C3396" t="str">
            <v>R</v>
          </cell>
          <cell r="D3396" t="str">
            <v>I</v>
          </cell>
          <cell r="E3396" t="str">
            <v>FONC</v>
          </cell>
          <cell r="F3396" t="str">
            <v>12ST003</v>
          </cell>
          <cell r="G3396" t="str">
            <v>824</v>
          </cell>
          <cell r="H3396" t="str">
            <v>2764</v>
          </cell>
          <cell r="I3396" t="str">
            <v>27</v>
          </cell>
          <cell r="J3396" t="str">
            <v xml:space="preserve"> </v>
          </cell>
          <cell r="K3396" t="str">
            <v>FONC</v>
          </cell>
          <cell r="L3396" t="str">
            <v>2017</v>
          </cell>
          <cell r="M3396">
            <v>8400</v>
          </cell>
          <cell r="N3396">
            <v>8500</v>
          </cell>
          <cell r="O3396">
            <v>0</v>
          </cell>
          <cell r="P3396">
            <v>16900</v>
          </cell>
          <cell r="Q3396">
            <v>0</v>
          </cell>
          <cell r="R3396">
            <v>8869.2099999999991</v>
          </cell>
          <cell r="S3396">
            <v>0</v>
          </cell>
          <cell r="T3396" t="str">
            <v>2018-FONC-12ST003-824-2764-27- -FONC</v>
          </cell>
        </row>
        <row r="3397">
          <cell r="A3397" t="str">
            <v>21</v>
          </cell>
          <cell r="B3397" t="str">
            <v>D</v>
          </cell>
          <cell r="C3397" t="str">
            <v>R</v>
          </cell>
          <cell r="D3397" t="str">
            <v>I</v>
          </cell>
          <cell r="E3397" t="str">
            <v>FONC</v>
          </cell>
          <cell r="F3397" t="str">
            <v>12ST003</v>
          </cell>
          <cell r="G3397" t="str">
            <v>824</v>
          </cell>
          <cell r="H3397" t="str">
            <v>2764</v>
          </cell>
          <cell r="I3397" t="str">
            <v>27</v>
          </cell>
          <cell r="J3397" t="str">
            <v xml:space="preserve"> </v>
          </cell>
          <cell r="K3397" t="str">
            <v>FONC</v>
          </cell>
          <cell r="L3397" t="str">
            <v>2018</v>
          </cell>
          <cell r="M3397">
            <v>4000</v>
          </cell>
          <cell r="N3397">
            <v>0</v>
          </cell>
          <cell r="O3397">
            <v>0</v>
          </cell>
          <cell r="P3397">
            <v>4000</v>
          </cell>
          <cell r="Q3397">
            <v>0</v>
          </cell>
          <cell r="R3397">
            <v>3148.48</v>
          </cell>
          <cell r="S3397">
            <v>0</v>
          </cell>
          <cell r="T3397" t="str">
            <v>2018-FONC-12ST003-824-2764-27- -FONC</v>
          </cell>
        </row>
        <row r="3398">
          <cell r="A3398" t="str">
            <v>21</v>
          </cell>
          <cell r="B3398" t="str">
            <v>R</v>
          </cell>
          <cell r="C3398" t="str">
            <v>R</v>
          </cell>
          <cell r="D3398" t="str">
            <v>I</v>
          </cell>
          <cell r="E3398" t="str">
            <v xml:space="preserve"> </v>
          </cell>
          <cell r="F3398" t="str">
            <v xml:space="preserve"> </v>
          </cell>
          <cell r="G3398" t="str">
            <v>01</v>
          </cell>
          <cell r="H3398" t="str">
            <v>274</v>
          </cell>
          <cell r="I3398" t="str">
            <v>27</v>
          </cell>
          <cell r="J3398" t="str">
            <v>PNE</v>
          </cell>
          <cell r="K3398" t="str">
            <v>FINA</v>
          </cell>
          <cell r="L3398" t="str">
            <v>2014</v>
          </cell>
          <cell r="M3398">
            <v>10000000</v>
          </cell>
          <cell r="N3398">
            <v>0</v>
          </cell>
          <cell r="O3398">
            <v>0</v>
          </cell>
          <cell r="P3398">
            <v>10000000</v>
          </cell>
          <cell r="Q3398">
            <v>0</v>
          </cell>
          <cell r="R3398">
            <v>10000000</v>
          </cell>
          <cell r="S3398">
            <v>0</v>
          </cell>
          <cell r="T3398" t="str">
            <v>2018- - -01-274-27-PNE-FINA</v>
          </cell>
        </row>
        <row r="3399">
          <cell r="A3399" t="str">
            <v>21</v>
          </cell>
          <cell r="B3399" t="str">
            <v>R</v>
          </cell>
          <cell r="C3399" t="str">
            <v>R</v>
          </cell>
          <cell r="D3399" t="str">
            <v>I</v>
          </cell>
          <cell r="E3399" t="str">
            <v xml:space="preserve"> </v>
          </cell>
          <cell r="F3399" t="str">
            <v xml:space="preserve"> </v>
          </cell>
          <cell r="G3399" t="str">
            <v>01</v>
          </cell>
          <cell r="H3399" t="str">
            <v>275</v>
          </cell>
          <cell r="I3399" t="str">
            <v>27</v>
          </cell>
          <cell r="J3399" t="str">
            <v xml:space="preserve"> </v>
          </cell>
          <cell r="K3399" t="str">
            <v>FONC</v>
          </cell>
          <cell r="L3399" t="str">
            <v>2014</v>
          </cell>
          <cell r="M3399">
            <v>0</v>
          </cell>
          <cell r="N3399">
            <v>0</v>
          </cell>
          <cell r="O3399">
            <v>0</v>
          </cell>
          <cell r="P3399">
            <v>0</v>
          </cell>
          <cell r="Q3399">
            <v>0</v>
          </cell>
          <cell r="R3399">
            <v>436</v>
          </cell>
          <cell r="S3399">
            <v>0</v>
          </cell>
          <cell r="T3399" t="str">
            <v>2018- - -01-275-27- -FONC</v>
          </cell>
        </row>
        <row r="3400">
          <cell r="A3400" t="str">
            <v>21</v>
          </cell>
          <cell r="B3400" t="str">
            <v>R</v>
          </cell>
          <cell r="C3400" t="str">
            <v>R</v>
          </cell>
          <cell r="D3400" t="str">
            <v>I</v>
          </cell>
          <cell r="E3400" t="str">
            <v xml:space="preserve"> </v>
          </cell>
          <cell r="F3400" t="str">
            <v xml:space="preserve"> </v>
          </cell>
          <cell r="G3400" t="str">
            <v>020</v>
          </cell>
          <cell r="H3400" t="str">
            <v>275</v>
          </cell>
          <cell r="I3400" t="str">
            <v>27</v>
          </cell>
          <cell r="J3400" t="str">
            <v xml:space="preserve"> </v>
          </cell>
          <cell r="K3400" t="str">
            <v>FINA</v>
          </cell>
          <cell r="L3400" t="str">
            <v>2014</v>
          </cell>
          <cell r="M3400">
            <v>0</v>
          </cell>
          <cell r="N3400">
            <v>0</v>
          </cell>
          <cell r="O3400">
            <v>0</v>
          </cell>
          <cell r="P3400">
            <v>0</v>
          </cell>
          <cell r="Q3400">
            <v>0</v>
          </cell>
          <cell r="R3400">
            <v>76.22</v>
          </cell>
          <cell r="S3400">
            <v>0</v>
          </cell>
          <cell r="T3400" t="str">
            <v>2018- - -020-275-27- -FINA</v>
          </cell>
        </row>
        <row r="3401">
          <cell r="A3401" t="str">
            <v>21</v>
          </cell>
          <cell r="B3401" t="str">
            <v>R</v>
          </cell>
          <cell r="C3401" t="str">
            <v>R</v>
          </cell>
          <cell r="D3401" t="str">
            <v>I</v>
          </cell>
          <cell r="E3401" t="str">
            <v xml:space="preserve"> </v>
          </cell>
          <cell r="F3401" t="str">
            <v>SAUMONS</v>
          </cell>
          <cell r="G3401" t="str">
            <v>824</v>
          </cell>
          <cell r="H3401" t="str">
            <v>274</v>
          </cell>
          <cell r="I3401" t="str">
            <v>27</v>
          </cell>
          <cell r="J3401" t="str">
            <v xml:space="preserve"> </v>
          </cell>
          <cell r="K3401" t="str">
            <v>FINA</v>
          </cell>
          <cell r="L3401" t="str">
            <v>2015</v>
          </cell>
          <cell r="M3401">
            <v>2340000</v>
          </cell>
          <cell r="N3401">
            <v>0</v>
          </cell>
          <cell r="O3401">
            <v>0</v>
          </cell>
          <cell r="P3401">
            <v>0</v>
          </cell>
          <cell r="Q3401">
            <v>0</v>
          </cell>
          <cell r="R3401">
            <v>0</v>
          </cell>
          <cell r="S3401">
            <v>0</v>
          </cell>
          <cell r="T3401" t="str">
            <v>2018- -SAUMONS-824-274-27- -FINA</v>
          </cell>
        </row>
        <row r="3402">
          <cell r="A3402" t="str">
            <v>21</v>
          </cell>
          <cell r="B3402" t="str">
            <v>D</v>
          </cell>
          <cell r="C3402" t="str">
            <v>R</v>
          </cell>
          <cell r="D3402" t="str">
            <v>I</v>
          </cell>
          <cell r="E3402" t="str">
            <v xml:space="preserve"> </v>
          </cell>
          <cell r="F3402" t="str">
            <v xml:space="preserve"> </v>
          </cell>
          <cell r="G3402" t="str">
            <v>020</v>
          </cell>
          <cell r="H3402" t="str">
            <v>458107</v>
          </cell>
          <cell r="I3402" t="str">
            <v>45</v>
          </cell>
          <cell r="J3402" t="str">
            <v xml:space="preserve"> </v>
          </cell>
          <cell r="K3402" t="str">
            <v>PADM</v>
          </cell>
          <cell r="L3402" t="str">
            <v>2016</v>
          </cell>
          <cell r="M3402">
            <v>800000</v>
          </cell>
          <cell r="N3402">
            <v>463400</v>
          </cell>
          <cell r="O3402">
            <v>0</v>
          </cell>
          <cell r="P3402">
            <v>1263400</v>
          </cell>
          <cell r="Q3402">
            <v>0</v>
          </cell>
          <cell r="R3402">
            <v>994277.68</v>
          </cell>
          <cell r="S3402">
            <v>0</v>
          </cell>
          <cell r="T3402" t="str">
            <v>2018- - -020-458107-45- -PADM</v>
          </cell>
        </row>
        <row r="3403">
          <cell r="A3403" t="str">
            <v>21</v>
          </cell>
          <cell r="B3403" t="str">
            <v>D</v>
          </cell>
          <cell r="C3403" t="str">
            <v>R</v>
          </cell>
          <cell r="D3403" t="str">
            <v>I</v>
          </cell>
          <cell r="E3403" t="str">
            <v xml:space="preserve"> </v>
          </cell>
          <cell r="F3403" t="str">
            <v xml:space="preserve"> </v>
          </cell>
          <cell r="G3403" t="str">
            <v>020</v>
          </cell>
          <cell r="H3403" t="str">
            <v>458107</v>
          </cell>
          <cell r="I3403" t="str">
            <v>45</v>
          </cell>
          <cell r="J3403" t="str">
            <v xml:space="preserve"> </v>
          </cell>
          <cell r="K3403" t="str">
            <v>PADM</v>
          </cell>
          <cell r="L3403" t="str">
            <v>2017</v>
          </cell>
          <cell r="M3403">
            <v>0</v>
          </cell>
          <cell r="N3403">
            <v>549000</v>
          </cell>
          <cell r="O3403">
            <v>205710.53</v>
          </cell>
          <cell r="P3403">
            <v>754710.53</v>
          </cell>
          <cell r="Q3403">
            <v>0</v>
          </cell>
          <cell r="R3403">
            <v>452328.6</v>
          </cell>
          <cell r="S3403">
            <v>0</v>
          </cell>
          <cell r="T3403" t="str">
            <v>2018- - -020-458107-45- -PADM</v>
          </cell>
        </row>
        <row r="3404">
          <cell r="A3404" t="str">
            <v>21</v>
          </cell>
          <cell r="B3404" t="str">
            <v>D</v>
          </cell>
          <cell r="C3404" t="str">
            <v>R</v>
          </cell>
          <cell r="D3404" t="str">
            <v>I</v>
          </cell>
          <cell r="E3404" t="str">
            <v xml:space="preserve"> </v>
          </cell>
          <cell r="F3404" t="str">
            <v xml:space="preserve"> </v>
          </cell>
          <cell r="G3404" t="str">
            <v>020</v>
          </cell>
          <cell r="H3404" t="str">
            <v>458107</v>
          </cell>
          <cell r="I3404" t="str">
            <v>45</v>
          </cell>
          <cell r="J3404" t="str">
            <v xml:space="preserve"> </v>
          </cell>
          <cell r="K3404" t="str">
            <v>PADM</v>
          </cell>
          <cell r="L3404" t="str">
            <v>2018</v>
          </cell>
          <cell r="M3404">
            <v>0</v>
          </cell>
          <cell r="N3404">
            <v>0</v>
          </cell>
          <cell r="O3404">
            <v>266527.82</v>
          </cell>
          <cell r="P3404">
            <v>266527.82</v>
          </cell>
          <cell r="Q3404">
            <v>0</v>
          </cell>
          <cell r="R3404">
            <v>171094.43</v>
          </cell>
          <cell r="S3404">
            <v>101333.84</v>
          </cell>
          <cell r="T3404" t="str">
            <v>2018- - -020-458107-45- -PADM</v>
          </cell>
        </row>
        <row r="3405">
          <cell r="A3405" t="str">
            <v>21</v>
          </cell>
          <cell r="B3405" t="str">
            <v>D</v>
          </cell>
          <cell r="C3405" t="str">
            <v>R</v>
          </cell>
          <cell r="D3405" t="str">
            <v>I</v>
          </cell>
          <cell r="E3405" t="str">
            <v xml:space="preserve"> </v>
          </cell>
          <cell r="F3405" t="str">
            <v xml:space="preserve"> </v>
          </cell>
          <cell r="G3405" t="str">
            <v>821</v>
          </cell>
          <cell r="H3405" t="str">
            <v>458104</v>
          </cell>
          <cell r="I3405" t="str">
            <v>45</v>
          </cell>
          <cell r="J3405" t="str">
            <v xml:space="preserve"> </v>
          </cell>
          <cell r="K3405" t="str">
            <v>EXTE</v>
          </cell>
          <cell r="L3405" t="str">
            <v>2015</v>
          </cell>
          <cell r="M3405">
            <v>0</v>
          </cell>
          <cell r="N3405">
            <v>12200</v>
          </cell>
          <cell r="O3405">
            <v>0</v>
          </cell>
          <cell r="P3405">
            <v>12200</v>
          </cell>
          <cell r="Q3405">
            <v>0</v>
          </cell>
          <cell r="R3405">
            <v>12091.2</v>
          </cell>
          <cell r="S3405">
            <v>0</v>
          </cell>
          <cell r="T3405" t="str">
            <v>2018- - -821-458104-45- -EXTE</v>
          </cell>
        </row>
        <row r="3406">
          <cell r="A3406" t="str">
            <v>21</v>
          </cell>
          <cell r="B3406" t="str">
            <v>D</v>
          </cell>
          <cell r="C3406" t="str">
            <v>R</v>
          </cell>
          <cell r="D3406" t="str">
            <v>I</v>
          </cell>
          <cell r="E3406" t="str">
            <v xml:space="preserve"> </v>
          </cell>
          <cell r="F3406" t="str">
            <v xml:space="preserve"> </v>
          </cell>
          <cell r="G3406" t="str">
            <v>821</v>
          </cell>
          <cell r="H3406" t="str">
            <v>458106</v>
          </cell>
          <cell r="I3406" t="str">
            <v>45</v>
          </cell>
          <cell r="J3406" t="str">
            <v xml:space="preserve"> </v>
          </cell>
          <cell r="K3406" t="str">
            <v>EXTE</v>
          </cell>
          <cell r="L3406" t="str">
            <v>2015</v>
          </cell>
          <cell r="M3406">
            <v>0</v>
          </cell>
          <cell r="N3406">
            <v>98000</v>
          </cell>
          <cell r="O3406">
            <v>0</v>
          </cell>
          <cell r="P3406">
            <v>98000</v>
          </cell>
          <cell r="Q3406">
            <v>0</v>
          </cell>
          <cell r="R3406">
            <v>15667.68</v>
          </cell>
          <cell r="S3406">
            <v>0</v>
          </cell>
          <cell r="T3406" t="str">
            <v>2018- - -821-458106-45- -EXTE</v>
          </cell>
        </row>
        <row r="3407">
          <cell r="A3407" t="str">
            <v>21</v>
          </cell>
          <cell r="B3407" t="str">
            <v>D</v>
          </cell>
          <cell r="C3407" t="str">
            <v>R</v>
          </cell>
          <cell r="D3407" t="str">
            <v>I</v>
          </cell>
          <cell r="E3407" t="str">
            <v xml:space="preserve"> </v>
          </cell>
          <cell r="F3407" t="str">
            <v xml:space="preserve"> </v>
          </cell>
          <cell r="G3407" t="str">
            <v>822</v>
          </cell>
          <cell r="H3407" t="str">
            <v>458101</v>
          </cell>
          <cell r="I3407" t="str">
            <v>45</v>
          </cell>
          <cell r="J3407" t="str">
            <v xml:space="preserve"> </v>
          </cell>
          <cell r="K3407" t="str">
            <v>AMEN</v>
          </cell>
          <cell r="L3407" t="str">
            <v>2014</v>
          </cell>
          <cell r="M3407">
            <v>0</v>
          </cell>
          <cell r="N3407">
            <v>0</v>
          </cell>
          <cell r="O3407">
            <v>1156.42</v>
          </cell>
          <cell r="P3407">
            <v>1156.42</v>
          </cell>
          <cell r="Q3407">
            <v>0</v>
          </cell>
          <cell r="R3407">
            <v>0</v>
          </cell>
          <cell r="S3407">
            <v>0</v>
          </cell>
          <cell r="T3407" t="str">
            <v>2018- - -822-458101-45- -AMEN</v>
          </cell>
        </row>
        <row r="3408">
          <cell r="A3408" t="str">
            <v>21</v>
          </cell>
          <cell r="B3408" t="str">
            <v>D</v>
          </cell>
          <cell r="C3408" t="str">
            <v>R</v>
          </cell>
          <cell r="D3408" t="str">
            <v>I</v>
          </cell>
          <cell r="E3408" t="str">
            <v xml:space="preserve"> </v>
          </cell>
          <cell r="F3408" t="str">
            <v xml:space="preserve"> </v>
          </cell>
          <cell r="G3408" t="str">
            <v>822</v>
          </cell>
          <cell r="H3408" t="str">
            <v>458101</v>
          </cell>
          <cell r="I3408" t="str">
            <v>45</v>
          </cell>
          <cell r="J3408" t="str">
            <v xml:space="preserve"> </v>
          </cell>
          <cell r="K3408" t="str">
            <v>AMEN</v>
          </cell>
          <cell r="L3408" t="str">
            <v>2017</v>
          </cell>
          <cell r="M3408">
            <v>0</v>
          </cell>
          <cell r="N3408">
            <v>143.44</v>
          </cell>
          <cell r="O3408">
            <v>0</v>
          </cell>
          <cell r="P3408">
            <v>143.44</v>
          </cell>
          <cell r="Q3408">
            <v>0</v>
          </cell>
          <cell r="R3408">
            <v>0</v>
          </cell>
          <cell r="S3408">
            <v>0</v>
          </cell>
          <cell r="T3408" t="str">
            <v>2018- - -822-458101-45- -AMEN</v>
          </cell>
        </row>
        <row r="3409">
          <cell r="A3409" t="str">
            <v>21</v>
          </cell>
          <cell r="B3409" t="str">
            <v>D</v>
          </cell>
          <cell r="C3409" t="str">
            <v>R</v>
          </cell>
          <cell r="D3409" t="str">
            <v>I</v>
          </cell>
          <cell r="E3409" t="str">
            <v xml:space="preserve"> </v>
          </cell>
          <cell r="F3409" t="str">
            <v xml:space="preserve"> </v>
          </cell>
          <cell r="G3409" t="str">
            <v>822</v>
          </cell>
          <cell r="H3409" t="str">
            <v>458103</v>
          </cell>
          <cell r="I3409" t="str">
            <v>45</v>
          </cell>
          <cell r="J3409" t="str">
            <v xml:space="preserve"> </v>
          </cell>
          <cell r="K3409" t="str">
            <v>EXTE</v>
          </cell>
          <cell r="L3409" t="str">
            <v>2014</v>
          </cell>
          <cell r="M3409">
            <v>0</v>
          </cell>
          <cell r="N3409">
            <v>0</v>
          </cell>
          <cell r="O3409">
            <v>3836.02</v>
          </cell>
          <cell r="P3409">
            <v>3836.02</v>
          </cell>
          <cell r="Q3409">
            <v>0</v>
          </cell>
          <cell r="R3409">
            <v>3493.26</v>
          </cell>
          <cell r="S3409">
            <v>0</v>
          </cell>
          <cell r="T3409" t="str">
            <v>2018- - -822-458103-45- -EXTE</v>
          </cell>
        </row>
        <row r="3410">
          <cell r="A3410" t="str">
            <v>21</v>
          </cell>
          <cell r="B3410" t="str">
            <v>D</v>
          </cell>
          <cell r="C3410" t="str">
            <v>R</v>
          </cell>
          <cell r="D3410" t="str">
            <v>I</v>
          </cell>
          <cell r="E3410" t="str">
            <v xml:space="preserve"> </v>
          </cell>
          <cell r="F3410" t="str">
            <v xml:space="preserve"> </v>
          </cell>
          <cell r="G3410" t="str">
            <v>822</v>
          </cell>
          <cell r="H3410" t="str">
            <v>458103</v>
          </cell>
          <cell r="I3410" t="str">
            <v>45</v>
          </cell>
          <cell r="J3410" t="str">
            <v xml:space="preserve"> </v>
          </cell>
          <cell r="K3410" t="str">
            <v>EXTE</v>
          </cell>
          <cell r="L3410" t="str">
            <v>2015</v>
          </cell>
          <cell r="M3410">
            <v>0</v>
          </cell>
          <cell r="N3410">
            <v>0</v>
          </cell>
          <cell r="O3410">
            <v>0</v>
          </cell>
          <cell r="P3410">
            <v>0</v>
          </cell>
          <cell r="Q3410">
            <v>0</v>
          </cell>
          <cell r="R3410">
            <v>998.96</v>
          </cell>
          <cell r="S3410">
            <v>0</v>
          </cell>
          <cell r="T3410" t="str">
            <v>2018- - -822-458103-45- -EXTE</v>
          </cell>
        </row>
        <row r="3411">
          <cell r="A3411" t="str">
            <v>21</v>
          </cell>
          <cell r="B3411" t="str">
            <v>D</v>
          </cell>
          <cell r="C3411" t="str">
            <v>R</v>
          </cell>
          <cell r="D3411" t="str">
            <v>I</v>
          </cell>
          <cell r="E3411" t="str">
            <v xml:space="preserve"> </v>
          </cell>
          <cell r="F3411" t="str">
            <v xml:space="preserve"> </v>
          </cell>
          <cell r="G3411" t="str">
            <v>822</v>
          </cell>
          <cell r="H3411" t="str">
            <v>458103</v>
          </cell>
          <cell r="I3411" t="str">
            <v>45</v>
          </cell>
          <cell r="J3411" t="str">
            <v xml:space="preserve"> </v>
          </cell>
          <cell r="K3411" t="str">
            <v>EXTE</v>
          </cell>
          <cell r="L3411" t="str">
            <v>2016</v>
          </cell>
          <cell r="M3411">
            <v>0</v>
          </cell>
          <cell r="N3411">
            <v>0</v>
          </cell>
          <cell r="O3411">
            <v>0</v>
          </cell>
          <cell r="P3411">
            <v>0</v>
          </cell>
          <cell r="Q3411">
            <v>0</v>
          </cell>
          <cell r="R3411">
            <v>11.79</v>
          </cell>
          <cell r="S3411">
            <v>0</v>
          </cell>
          <cell r="T3411" t="str">
            <v>2018- - -822-458103-45- -EXTE</v>
          </cell>
        </row>
        <row r="3412">
          <cell r="A3412" t="str">
            <v>21</v>
          </cell>
          <cell r="B3412" t="str">
            <v>D</v>
          </cell>
          <cell r="C3412" t="str">
            <v>R</v>
          </cell>
          <cell r="D3412" t="str">
            <v>I</v>
          </cell>
          <cell r="E3412" t="str">
            <v xml:space="preserve"> </v>
          </cell>
          <cell r="F3412" t="str">
            <v xml:space="preserve"> </v>
          </cell>
          <cell r="G3412" t="str">
            <v>822</v>
          </cell>
          <cell r="H3412" t="str">
            <v>458105</v>
          </cell>
          <cell r="I3412" t="str">
            <v>45</v>
          </cell>
          <cell r="J3412" t="str">
            <v xml:space="preserve"> </v>
          </cell>
          <cell r="K3412" t="str">
            <v>EXTE</v>
          </cell>
          <cell r="L3412" t="str">
            <v>2015</v>
          </cell>
          <cell r="M3412">
            <v>0</v>
          </cell>
          <cell r="N3412">
            <v>170000</v>
          </cell>
          <cell r="O3412">
            <v>0</v>
          </cell>
          <cell r="P3412">
            <v>170000</v>
          </cell>
          <cell r="Q3412">
            <v>0</v>
          </cell>
          <cell r="R3412">
            <v>155598.44</v>
          </cell>
          <cell r="S3412">
            <v>0</v>
          </cell>
          <cell r="T3412" t="str">
            <v>2018- - -822-458105-45- -EXTE</v>
          </cell>
        </row>
        <row r="3413">
          <cell r="A3413" t="str">
            <v>21</v>
          </cell>
          <cell r="B3413" t="str">
            <v>D</v>
          </cell>
          <cell r="C3413" t="str">
            <v>R</v>
          </cell>
          <cell r="D3413" t="str">
            <v>I</v>
          </cell>
          <cell r="E3413" t="str">
            <v xml:space="preserve"> </v>
          </cell>
          <cell r="F3413" t="str">
            <v xml:space="preserve"> </v>
          </cell>
          <cell r="G3413" t="str">
            <v>822</v>
          </cell>
          <cell r="H3413" t="str">
            <v>458105</v>
          </cell>
          <cell r="I3413" t="str">
            <v>45</v>
          </cell>
          <cell r="J3413" t="str">
            <v xml:space="preserve"> </v>
          </cell>
          <cell r="K3413" t="str">
            <v>EXTE</v>
          </cell>
          <cell r="L3413" t="str">
            <v>2016</v>
          </cell>
          <cell r="M3413">
            <v>0</v>
          </cell>
          <cell r="N3413">
            <v>12884.25</v>
          </cell>
          <cell r="O3413">
            <v>14401.56</v>
          </cell>
          <cell r="P3413">
            <v>27285.81</v>
          </cell>
          <cell r="Q3413">
            <v>0</v>
          </cell>
          <cell r="R3413">
            <v>90685.81</v>
          </cell>
          <cell r="S3413">
            <v>0</v>
          </cell>
          <cell r="T3413" t="str">
            <v>2018- - -822-458105-45- -EXTE</v>
          </cell>
        </row>
        <row r="3414">
          <cell r="A3414" t="str">
            <v>21</v>
          </cell>
          <cell r="B3414" t="str">
            <v>D</v>
          </cell>
          <cell r="C3414" t="str">
            <v>R</v>
          </cell>
          <cell r="D3414" t="str">
            <v>I</v>
          </cell>
          <cell r="E3414" t="str">
            <v xml:space="preserve"> </v>
          </cell>
          <cell r="F3414" t="str">
            <v xml:space="preserve"> </v>
          </cell>
          <cell r="G3414" t="str">
            <v>822</v>
          </cell>
          <cell r="H3414" t="str">
            <v>458106</v>
          </cell>
          <cell r="I3414" t="str">
            <v>45</v>
          </cell>
          <cell r="J3414" t="str">
            <v xml:space="preserve"> </v>
          </cell>
          <cell r="K3414" t="str">
            <v>EXTE</v>
          </cell>
          <cell r="L3414" t="str">
            <v>2015</v>
          </cell>
          <cell r="M3414">
            <v>0</v>
          </cell>
          <cell r="N3414">
            <v>16000</v>
          </cell>
          <cell r="O3414">
            <v>0</v>
          </cell>
          <cell r="P3414">
            <v>16000</v>
          </cell>
          <cell r="Q3414">
            <v>0</v>
          </cell>
          <cell r="R3414">
            <v>89536.38</v>
          </cell>
          <cell r="S3414">
            <v>0</v>
          </cell>
          <cell r="T3414" t="str">
            <v>2018- - -822-458106-45- -EXTE</v>
          </cell>
        </row>
        <row r="3415">
          <cell r="A3415" t="str">
            <v>21</v>
          </cell>
          <cell r="B3415" t="str">
            <v>R</v>
          </cell>
          <cell r="C3415" t="str">
            <v>R</v>
          </cell>
          <cell r="D3415" t="str">
            <v>I</v>
          </cell>
          <cell r="E3415" t="str">
            <v xml:space="preserve"> </v>
          </cell>
          <cell r="F3415" t="str">
            <v xml:space="preserve"> </v>
          </cell>
          <cell r="G3415" t="str">
            <v>020</v>
          </cell>
          <cell r="H3415" t="str">
            <v>458207</v>
          </cell>
          <cell r="I3415" t="str">
            <v>45</v>
          </cell>
          <cell r="J3415" t="str">
            <v xml:space="preserve"> </v>
          </cell>
          <cell r="K3415" t="str">
            <v>PADM</v>
          </cell>
          <cell r="L3415" t="str">
            <v>2016</v>
          </cell>
          <cell r="M3415">
            <v>800000</v>
          </cell>
          <cell r="N3415">
            <v>300000</v>
          </cell>
          <cell r="O3415">
            <v>0</v>
          </cell>
          <cell r="P3415">
            <v>1100000</v>
          </cell>
          <cell r="Q3415">
            <v>0</v>
          </cell>
          <cell r="R3415">
            <v>620802.82999999996</v>
          </cell>
          <cell r="S3415">
            <v>0</v>
          </cell>
          <cell r="T3415" t="str">
            <v>2018- - -020-458207-45- -PADM</v>
          </cell>
        </row>
        <row r="3416">
          <cell r="A3416" t="str">
            <v>21</v>
          </cell>
          <cell r="B3416" t="str">
            <v>R</v>
          </cell>
          <cell r="C3416" t="str">
            <v>R</v>
          </cell>
          <cell r="D3416" t="str">
            <v>I</v>
          </cell>
          <cell r="E3416" t="str">
            <v xml:space="preserve"> </v>
          </cell>
          <cell r="F3416" t="str">
            <v xml:space="preserve"> </v>
          </cell>
          <cell r="G3416" t="str">
            <v>020</v>
          </cell>
          <cell r="H3416" t="str">
            <v>458207</v>
          </cell>
          <cell r="I3416" t="str">
            <v>45</v>
          </cell>
          <cell r="J3416" t="str">
            <v xml:space="preserve"> </v>
          </cell>
          <cell r="K3416" t="str">
            <v>PADM</v>
          </cell>
          <cell r="L3416" t="str">
            <v>2017</v>
          </cell>
          <cell r="M3416">
            <v>0</v>
          </cell>
          <cell r="N3416">
            <v>492000</v>
          </cell>
          <cell r="O3416">
            <v>0</v>
          </cell>
          <cell r="P3416">
            <v>532620</v>
          </cell>
          <cell r="Q3416">
            <v>0</v>
          </cell>
          <cell r="R3416">
            <v>884574.16</v>
          </cell>
          <cell r="S3416">
            <v>0</v>
          </cell>
          <cell r="T3416" t="str">
            <v>2018- - -020-458207-45- -PADM</v>
          </cell>
        </row>
        <row r="3417">
          <cell r="A3417" t="str">
            <v>21</v>
          </cell>
          <cell r="B3417" t="str">
            <v>R</v>
          </cell>
          <cell r="C3417" t="str">
            <v>R</v>
          </cell>
          <cell r="D3417" t="str">
            <v>I</v>
          </cell>
          <cell r="E3417" t="str">
            <v xml:space="preserve"> </v>
          </cell>
          <cell r="F3417" t="str">
            <v xml:space="preserve"> </v>
          </cell>
          <cell r="G3417" t="str">
            <v>020</v>
          </cell>
          <cell r="H3417" t="str">
            <v>458207</v>
          </cell>
          <cell r="I3417" t="str">
            <v>45</v>
          </cell>
          <cell r="J3417" t="str">
            <v xml:space="preserve"> </v>
          </cell>
          <cell r="K3417" t="str">
            <v>PADM</v>
          </cell>
          <cell r="L3417" t="str">
            <v>2018</v>
          </cell>
          <cell r="M3417">
            <v>430000</v>
          </cell>
          <cell r="N3417">
            <v>0</v>
          </cell>
          <cell r="O3417">
            <v>0</v>
          </cell>
          <cell r="P3417">
            <v>430000</v>
          </cell>
          <cell r="Q3417">
            <v>0</v>
          </cell>
          <cell r="R3417">
            <v>0</v>
          </cell>
          <cell r="S3417">
            <v>0</v>
          </cell>
          <cell r="T3417" t="str">
            <v>2018- - -020-458207-45- -PADM</v>
          </cell>
        </row>
        <row r="3418">
          <cell r="A3418" t="str">
            <v>21</v>
          </cell>
          <cell r="B3418" t="str">
            <v>R</v>
          </cell>
          <cell r="C3418" t="str">
            <v>R</v>
          </cell>
          <cell r="D3418" t="str">
            <v>I</v>
          </cell>
          <cell r="E3418" t="str">
            <v xml:space="preserve"> </v>
          </cell>
          <cell r="F3418" t="str">
            <v xml:space="preserve"> </v>
          </cell>
          <cell r="G3418" t="str">
            <v>821</v>
          </cell>
          <cell r="H3418" t="str">
            <v>458204</v>
          </cell>
          <cell r="I3418" t="str">
            <v>45</v>
          </cell>
          <cell r="J3418" t="str">
            <v xml:space="preserve"> </v>
          </cell>
          <cell r="K3418" t="str">
            <v>EXTE</v>
          </cell>
          <cell r="L3418" t="str">
            <v>2015</v>
          </cell>
          <cell r="M3418">
            <v>0</v>
          </cell>
          <cell r="N3418">
            <v>12200</v>
          </cell>
          <cell r="O3418">
            <v>0</v>
          </cell>
          <cell r="P3418">
            <v>12200</v>
          </cell>
          <cell r="Q3418">
            <v>0</v>
          </cell>
          <cell r="R3418">
            <v>12091.2</v>
          </cell>
          <cell r="S3418">
            <v>0</v>
          </cell>
          <cell r="T3418" t="str">
            <v>2018- - -821-458204-45- -EXTE</v>
          </cell>
        </row>
        <row r="3419">
          <cell r="A3419" t="str">
            <v>21</v>
          </cell>
          <cell r="B3419" t="str">
            <v>R</v>
          </cell>
          <cell r="C3419" t="str">
            <v>R</v>
          </cell>
          <cell r="D3419" t="str">
            <v>I</v>
          </cell>
          <cell r="E3419" t="str">
            <v xml:space="preserve"> </v>
          </cell>
          <cell r="F3419" t="str">
            <v xml:space="preserve"> </v>
          </cell>
          <cell r="G3419" t="str">
            <v>821</v>
          </cell>
          <cell r="H3419" t="str">
            <v>458206</v>
          </cell>
          <cell r="I3419" t="str">
            <v>45</v>
          </cell>
          <cell r="J3419" t="str">
            <v xml:space="preserve"> </v>
          </cell>
          <cell r="K3419" t="str">
            <v>EXTE</v>
          </cell>
          <cell r="L3419" t="str">
            <v>2015</v>
          </cell>
          <cell r="M3419">
            <v>0</v>
          </cell>
          <cell r="N3419">
            <v>98000</v>
          </cell>
          <cell r="O3419">
            <v>0</v>
          </cell>
          <cell r="P3419">
            <v>98000</v>
          </cell>
          <cell r="Q3419">
            <v>0</v>
          </cell>
          <cell r="R3419">
            <v>89536.38</v>
          </cell>
          <cell r="S3419">
            <v>0</v>
          </cell>
          <cell r="T3419" t="str">
            <v>2018- - -821-458206-45- -EXTE</v>
          </cell>
        </row>
        <row r="3420">
          <cell r="A3420" t="str">
            <v>21</v>
          </cell>
          <cell r="B3420" t="str">
            <v>R</v>
          </cell>
          <cell r="C3420" t="str">
            <v>R</v>
          </cell>
          <cell r="D3420" t="str">
            <v>I</v>
          </cell>
          <cell r="E3420" t="str">
            <v xml:space="preserve"> </v>
          </cell>
          <cell r="F3420" t="str">
            <v xml:space="preserve"> </v>
          </cell>
          <cell r="G3420" t="str">
            <v>822</v>
          </cell>
          <cell r="H3420" t="str">
            <v>458203</v>
          </cell>
          <cell r="I3420" t="str">
            <v>45</v>
          </cell>
          <cell r="J3420" t="str">
            <v xml:space="preserve"> </v>
          </cell>
          <cell r="K3420" t="str">
            <v>EXTE</v>
          </cell>
          <cell r="L3420" t="str">
            <v>2016</v>
          </cell>
          <cell r="M3420">
            <v>0</v>
          </cell>
          <cell r="N3420">
            <v>7678.58</v>
          </cell>
          <cell r="O3420">
            <v>0</v>
          </cell>
          <cell r="P3420">
            <v>7678.58</v>
          </cell>
          <cell r="Q3420">
            <v>0</v>
          </cell>
          <cell r="R3420">
            <v>7678.58</v>
          </cell>
          <cell r="S3420">
            <v>0</v>
          </cell>
          <cell r="T3420" t="str">
            <v>2018- - -822-458203-45- -EXTE</v>
          </cell>
        </row>
        <row r="3421">
          <cell r="A3421" t="str">
            <v>21</v>
          </cell>
          <cell r="B3421" t="str">
            <v>R</v>
          </cell>
          <cell r="C3421" t="str">
            <v>R</v>
          </cell>
          <cell r="D3421" t="str">
            <v>I</v>
          </cell>
          <cell r="E3421" t="str">
            <v xml:space="preserve"> </v>
          </cell>
          <cell r="F3421" t="str">
            <v xml:space="preserve"> </v>
          </cell>
          <cell r="G3421" t="str">
            <v>822</v>
          </cell>
          <cell r="H3421" t="str">
            <v>458205</v>
          </cell>
          <cell r="I3421" t="str">
            <v>45</v>
          </cell>
          <cell r="J3421" t="str">
            <v xml:space="preserve"> </v>
          </cell>
          <cell r="K3421" t="str">
            <v>EXTE</v>
          </cell>
          <cell r="L3421" t="str">
            <v>2015</v>
          </cell>
          <cell r="M3421">
            <v>0</v>
          </cell>
          <cell r="N3421">
            <v>170000</v>
          </cell>
          <cell r="O3421">
            <v>0</v>
          </cell>
          <cell r="P3421">
            <v>170000</v>
          </cell>
          <cell r="Q3421">
            <v>0</v>
          </cell>
          <cell r="R3421">
            <v>0</v>
          </cell>
          <cell r="S3421">
            <v>0</v>
          </cell>
          <cell r="T3421" t="str">
            <v>2018- - -822-458205-45- -EXTE</v>
          </cell>
        </row>
        <row r="3422">
          <cell r="A3422" t="str">
            <v>21</v>
          </cell>
          <cell r="B3422" t="str">
            <v>R</v>
          </cell>
          <cell r="C3422" t="str">
            <v>R</v>
          </cell>
          <cell r="D3422" t="str">
            <v>I</v>
          </cell>
          <cell r="E3422" t="str">
            <v xml:space="preserve"> </v>
          </cell>
          <cell r="F3422" t="str">
            <v xml:space="preserve"> </v>
          </cell>
          <cell r="G3422" t="str">
            <v>822</v>
          </cell>
          <cell r="H3422" t="str">
            <v>458205</v>
          </cell>
          <cell r="I3422" t="str">
            <v>45</v>
          </cell>
          <cell r="J3422" t="str">
            <v xml:space="preserve"> </v>
          </cell>
          <cell r="K3422" t="str">
            <v>EXTE</v>
          </cell>
          <cell r="L3422" t="str">
            <v>2016</v>
          </cell>
          <cell r="M3422">
            <v>0</v>
          </cell>
          <cell r="N3422">
            <v>246284.25</v>
          </cell>
          <cell r="O3422">
            <v>0</v>
          </cell>
          <cell r="P3422">
            <v>246284.25</v>
          </cell>
          <cell r="Q3422">
            <v>0</v>
          </cell>
          <cell r="R3422">
            <v>246284.25</v>
          </cell>
          <cell r="S3422">
            <v>0</v>
          </cell>
          <cell r="T3422" t="str">
            <v>2018- - -822-458205-45- -EXTE</v>
          </cell>
        </row>
        <row r="3423">
          <cell r="A3423" t="str">
            <v>21</v>
          </cell>
          <cell r="B3423" t="str">
            <v>R</v>
          </cell>
          <cell r="C3423" t="str">
            <v>R</v>
          </cell>
          <cell r="D3423" t="str">
            <v>I</v>
          </cell>
          <cell r="E3423" t="str">
            <v xml:space="preserve"> </v>
          </cell>
          <cell r="F3423" t="str">
            <v xml:space="preserve"> </v>
          </cell>
          <cell r="G3423" t="str">
            <v>822</v>
          </cell>
          <cell r="H3423" t="str">
            <v>458206</v>
          </cell>
          <cell r="I3423" t="str">
            <v>45</v>
          </cell>
          <cell r="J3423" t="str">
            <v xml:space="preserve"> </v>
          </cell>
          <cell r="K3423" t="str">
            <v>EXTE</v>
          </cell>
          <cell r="L3423" t="str">
            <v>2015</v>
          </cell>
          <cell r="M3423">
            <v>0</v>
          </cell>
          <cell r="N3423">
            <v>16000</v>
          </cell>
          <cell r="O3423">
            <v>0</v>
          </cell>
          <cell r="P3423">
            <v>16000</v>
          </cell>
          <cell r="Q3423">
            <v>0</v>
          </cell>
          <cell r="R3423">
            <v>15667.68</v>
          </cell>
          <cell r="S3423">
            <v>0</v>
          </cell>
          <cell r="T3423" t="str">
            <v>2018- - -822-458206-45- -EXTE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>
        <row r="3">
          <cell r="H3" t="str">
            <v>ABORD CATH</v>
          </cell>
        </row>
        <row r="4">
          <cell r="H4" t="str">
            <v>AIRE JEUX</v>
          </cell>
        </row>
        <row r="5">
          <cell r="H5" t="str">
            <v>AMEN SERVICES</v>
          </cell>
        </row>
        <row r="6">
          <cell r="H6" t="str">
            <v>AMEN SERVICES</v>
          </cell>
        </row>
        <row r="7">
          <cell r="H7" t="str">
            <v>ART PAT</v>
          </cell>
        </row>
        <row r="8">
          <cell r="H8" t="str">
            <v>AUTRES INSTAL</v>
          </cell>
        </row>
        <row r="9">
          <cell r="H9" t="str">
            <v>BAT ADTECH</v>
          </cell>
        </row>
        <row r="10">
          <cell r="H10" t="str">
            <v>BAT CULT</v>
          </cell>
        </row>
        <row r="11">
          <cell r="H11" t="str">
            <v>BAT DEM</v>
          </cell>
        </row>
        <row r="12">
          <cell r="H12" t="str">
            <v>BAT ECO</v>
          </cell>
        </row>
        <row r="13">
          <cell r="H13" t="str">
            <v>BAT LOC</v>
          </cell>
        </row>
        <row r="14">
          <cell r="H14" t="str">
            <v>BAT SCO</v>
          </cell>
        </row>
        <row r="15">
          <cell r="H15" t="str">
            <v>BAT S-CULT</v>
          </cell>
        </row>
        <row r="16">
          <cell r="H16" t="str">
            <v>BAT SECU</v>
          </cell>
        </row>
        <row r="17">
          <cell r="H17" t="str">
            <v>BAT SOCIAU</v>
          </cell>
        </row>
        <row r="18">
          <cell r="H18" t="str">
            <v>BAT SPORT</v>
          </cell>
        </row>
        <row r="19">
          <cell r="H19" t="str">
            <v>BIBL</v>
          </cell>
        </row>
        <row r="20">
          <cell r="H20" t="str">
            <v>CEL</v>
          </cell>
        </row>
        <row r="21">
          <cell r="H21" t="str">
            <v>CIRCUL</v>
          </cell>
        </row>
        <row r="22">
          <cell r="H22" t="str">
            <v>CMDC</v>
          </cell>
        </row>
        <row r="23">
          <cell r="H23" t="str">
            <v>DEVOIR MEM</v>
          </cell>
        </row>
        <row r="24">
          <cell r="H24" t="str">
            <v>DSI</v>
          </cell>
        </row>
        <row r="25">
          <cell r="H25" t="str">
            <v>ENF RESEAU</v>
          </cell>
        </row>
        <row r="26">
          <cell r="H26" t="str">
            <v>EV</v>
          </cell>
        </row>
        <row r="27">
          <cell r="H27" t="str">
            <v>EVEN</v>
          </cell>
        </row>
        <row r="28">
          <cell r="H28" t="str">
            <v>FONC</v>
          </cell>
        </row>
        <row r="29">
          <cell r="H29" t="str">
            <v>FORA</v>
          </cell>
        </row>
        <row r="30">
          <cell r="H30" t="str">
            <v>HYPER CENTRE</v>
          </cell>
        </row>
        <row r="31">
          <cell r="H31" t="str">
            <v>ILLUM</v>
          </cell>
        </row>
        <row r="32">
          <cell r="H32" t="str">
            <v>MOB URB</v>
          </cell>
        </row>
        <row r="33">
          <cell r="H33" t="str">
            <v>MONU HISTO</v>
          </cell>
        </row>
        <row r="34">
          <cell r="H34" t="str">
            <v>MOY GEN</v>
          </cell>
        </row>
        <row r="35">
          <cell r="H35" t="str">
            <v>MOY TECH</v>
          </cell>
        </row>
        <row r="36">
          <cell r="H36" t="str">
            <v>OFF</v>
          </cell>
        </row>
        <row r="37">
          <cell r="H37" t="str">
            <v>OUV ART</v>
          </cell>
        </row>
        <row r="38">
          <cell r="H38" t="str">
            <v>PADM</v>
          </cell>
        </row>
        <row r="39">
          <cell r="H39" t="str">
            <v>PADM-INFRA</v>
          </cell>
        </row>
        <row r="40">
          <cell r="H40" t="str">
            <v>PICA</v>
          </cell>
        </row>
        <row r="41">
          <cell r="H41" t="str">
            <v>PMR</v>
          </cell>
        </row>
        <row r="42">
          <cell r="H42" t="str">
            <v>PORTE GUIL</v>
          </cell>
        </row>
        <row r="43">
          <cell r="H43" t="str">
            <v>PROG CCE</v>
          </cell>
        </row>
        <row r="44">
          <cell r="H44" t="str">
            <v>SAINT AIGNAN</v>
          </cell>
        </row>
        <row r="45">
          <cell r="H45" t="str">
            <v>SAINT PIERRE</v>
          </cell>
        </row>
        <row r="46">
          <cell r="H46" t="str">
            <v>SIG</v>
          </cell>
        </row>
        <row r="47">
          <cell r="H47" t="str">
            <v>SPL - AMEN</v>
          </cell>
        </row>
        <row r="48">
          <cell r="H48" t="str">
            <v>SUBV EQUIP</v>
          </cell>
        </row>
        <row r="49">
          <cell r="H49" t="str">
            <v>SYNDICAT</v>
          </cell>
        </row>
        <row r="50">
          <cell r="H50" t="str">
            <v>THEATRE</v>
          </cell>
        </row>
        <row r="51">
          <cell r="H51" t="str">
            <v>TX CULTU</v>
          </cell>
        </row>
        <row r="52">
          <cell r="H52" t="str">
            <v>TX ECOLE</v>
          </cell>
        </row>
        <row r="53">
          <cell r="H53" t="str">
            <v>VOIRIE</v>
          </cell>
        </row>
        <row r="54">
          <cell r="H54" t="str">
            <v>VOIRIE // ECLAIR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X120"/>
  <sheetViews>
    <sheetView workbookViewId="0">
      <selection activeCell="E121" sqref="E121"/>
    </sheetView>
  </sheetViews>
  <sheetFormatPr baseColWidth="10" defaultRowHeight="15" outlineLevelRow="1" x14ac:dyDescent="0.3"/>
  <sheetData>
    <row r="3" spans="2:24" ht="25.5" hidden="1" outlineLevel="1" x14ac:dyDescent="0.3">
      <c r="C3" s="358" t="s">
        <v>37</v>
      </c>
      <c r="D3" s="358"/>
      <c r="E3" s="358"/>
      <c r="F3" s="358"/>
      <c r="G3" s="272" t="s">
        <v>154</v>
      </c>
      <c r="H3" s="272" t="s">
        <v>155</v>
      </c>
      <c r="I3" s="272" t="s">
        <v>156</v>
      </c>
      <c r="J3" s="273" t="s">
        <v>157</v>
      </c>
    </row>
    <row r="4" spans="2:24" hidden="1" outlineLevel="1" x14ac:dyDescent="0.3">
      <c r="B4" s="359" t="s">
        <v>160</v>
      </c>
      <c r="C4" s="116">
        <v>21</v>
      </c>
      <c r="D4" s="300" t="s">
        <v>93</v>
      </c>
      <c r="E4" s="116"/>
      <c r="F4" s="144">
        <v>20</v>
      </c>
      <c r="G4" s="274" t="e">
        <f>SUMIFS(#REF!,#REF!,$D4,#REF!,$F4,#REF!,$C4)-'BUDGET PRINCIPAL'!#REF!</f>
        <v>#REF!</v>
      </c>
      <c r="H4" s="274" t="e">
        <f>SUMIFS(#REF!,#REF!,$D4,#REF!,$F4,#REF!,$C4)-'BUDGET PRINCIPAL'!#REF!</f>
        <v>#REF!</v>
      </c>
      <c r="I4" s="274" t="e">
        <f>SUMIFS(#REF!,#REF!,$D4,#REF!,$F4,#REF!,$C4)-'BUDGET PRINCIPAL'!#REF!</f>
        <v>#REF!</v>
      </c>
      <c r="J4" s="274" t="e">
        <f>SUMIFS(#REF!,#REF!,$D4,#REF!,$F4,#REF!,$C4)-'BUDGET PRINCIPAL'!#REF!</f>
        <v>#REF!</v>
      </c>
    </row>
    <row r="5" spans="2:24" hidden="1" outlineLevel="1" x14ac:dyDescent="0.3">
      <c r="B5" s="359"/>
      <c r="C5" s="116">
        <f>$C$4</f>
        <v>21</v>
      </c>
      <c r="D5" s="300" t="s">
        <v>93</v>
      </c>
      <c r="E5" s="116"/>
      <c r="F5" s="144">
        <v>21</v>
      </c>
      <c r="G5" s="274" t="e">
        <f>SUMIFS(#REF!,#REF!,$D5,#REF!,$F5,#REF!,$C5)-'BUDGET PRINCIPAL'!#REF!</f>
        <v>#REF!</v>
      </c>
      <c r="H5" s="274" t="e">
        <f>SUMIFS(#REF!,#REF!,$D5,#REF!,$F5,#REF!,$C5)-'BUDGET PRINCIPAL'!#REF!</f>
        <v>#REF!</v>
      </c>
      <c r="I5" s="274" t="e">
        <f>SUMIFS(#REF!,#REF!,$D5,#REF!,$F5,#REF!,$C5)-'BUDGET PRINCIPAL'!#REF!</f>
        <v>#REF!</v>
      </c>
      <c r="J5" s="274" t="e">
        <f>SUMIFS(#REF!,#REF!,$D5,#REF!,$F5,#REF!,$C5)-'BUDGET PRINCIPAL'!#REF!</f>
        <v>#REF!</v>
      </c>
    </row>
    <row r="6" spans="2:24" hidden="1" outlineLevel="1" x14ac:dyDescent="0.3">
      <c r="B6" s="359"/>
      <c r="C6" s="116">
        <f t="shared" ref="C6:C17" si="0">$C$4</f>
        <v>21</v>
      </c>
      <c r="D6" s="300" t="s">
        <v>93</v>
      </c>
      <c r="E6" s="288"/>
      <c r="F6" s="306">
        <v>23</v>
      </c>
      <c r="G6" s="274" t="e">
        <f>SUMIFS(#REF!,#REF!,$D6,#REF!,$F6,#REF!,$C6)-'BUDGET PRINCIPAL'!#REF!</f>
        <v>#REF!</v>
      </c>
      <c r="H6" s="274" t="e">
        <f>SUMIFS(#REF!,#REF!,$D6,#REF!,$F6,#REF!,$C6)-'BUDGET PRINCIPAL'!#REF!</f>
        <v>#REF!</v>
      </c>
      <c r="I6" s="274" t="e">
        <f>SUMIFS(#REF!,#REF!,$D6,#REF!,$F6,#REF!,$C6)-'BUDGET PRINCIPAL'!#REF!</f>
        <v>#REF!</v>
      </c>
      <c r="J6" s="274" t="e">
        <f>SUMIFS(#REF!,#REF!,$D6,#REF!,$F6,#REF!,$C6)-'BUDGET PRINCIPAL'!#REF!</f>
        <v>#REF!</v>
      </c>
    </row>
    <row r="7" spans="2:24" hidden="1" outlineLevel="1" x14ac:dyDescent="0.3">
      <c r="B7" s="359"/>
      <c r="C7" s="116">
        <f t="shared" si="0"/>
        <v>21</v>
      </c>
      <c r="D7" s="300" t="s">
        <v>93</v>
      </c>
      <c r="E7" s="116"/>
      <c r="F7" s="306">
        <v>204</v>
      </c>
      <c r="G7" s="274" t="e">
        <f>SUMIFS(#REF!,#REF!,$D7,#REF!,$F7,#REF!,$C7)-'BUDGET PRINCIPAL'!#REF!</f>
        <v>#REF!</v>
      </c>
      <c r="H7" s="274" t="e">
        <f>SUMIFS(#REF!,#REF!,$D7,#REF!,$F7,#REF!,$C7)-'BUDGET PRINCIPAL'!#REF!</f>
        <v>#REF!</v>
      </c>
      <c r="I7" s="274" t="e">
        <f>SUMIFS(#REF!,#REF!,$D7,#REF!,$F7,#REF!,$C7)-'BUDGET PRINCIPAL'!#REF!</f>
        <v>#REF!</v>
      </c>
      <c r="J7" s="274" t="e">
        <f>SUMIFS(#REF!,#REF!,$D7,#REF!,$F7,#REF!,$C7)-'BUDGET PRINCIPAL'!#REF!</f>
        <v>#REF!</v>
      </c>
    </row>
    <row r="8" spans="2:24" hidden="1" outlineLevel="1" x14ac:dyDescent="0.3">
      <c r="B8" s="359"/>
      <c r="C8" s="116">
        <f t="shared" si="0"/>
        <v>21</v>
      </c>
      <c r="D8" s="300" t="s">
        <v>93</v>
      </c>
      <c r="E8" s="288"/>
      <c r="F8" s="306">
        <v>26</v>
      </c>
      <c r="G8" s="274" t="e">
        <f>SUMIFS(#REF!,#REF!,$D8,#REF!,$F8,#REF!,$C8)-'BUDGET PRINCIPAL'!#REF!</f>
        <v>#REF!</v>
      </c>
      <c r="H8" s="274" t="e">
        <f>SUMIFS(#REF!,#REF!,$D8,#REF!,$F8,#REF!,$C8)-'BUDGET PRINCIPAL'!#REF!</f>
        <v>#REF!</v>
      </c>
      <c r="I8" s="274" t="e">
        <f>SUMIFS(#REF!,#REF!,$D8,#REF!,$F8,#REF!,$C8)-'BUDGET PRINCIPAL'!#REF!</f>
        <v>#REF!</v>
      </c>
      <c r="J8" s="274" t="e">
        <f>SUMIFS(#REF!,#REF!,$D8,#REF!,$F8,#REF!,$C8)-'BUDGET PRINCIPAL'!#REF!</f>
        <v>#REF!</v>
      </c>
    </row>
    <row r="9" spans="2:24" hidden="1" outlineLevel="1" x14ac:dyDescent="0.3">
      <c r="B9" s="359"/>
      <c r="C9" s="116">
        <f t="shared" si="0"/>
        <v>21</v>
      </c>
      <c r="D9" s="300" t="s">
        <v>93</v>
      </c>
      <c r="E9" s="288"/>
      <c r="F9" s="306">
        <v>27</v>
      </c>
      <c r="G9" s="274" t="e">
        <f>SUMIFS(#REF!,#REF!,$D9,#REF!,$F9,#REF!,$C9)-'BUDGET PRINCIPAL'!#REF!</f>
        <v>#REF!</v>
      </c>
      <c r="H9" s="274" t="e">
        <f>SUMIFS(#REF!,#REF!,$D9,#REF!,$F9,#REF!,$C9)-'BUDGET PRINCIPAL'!#REF!</f>
        <v>#REF!</v>
      </c>
      <c r="I9" s="274" t="e">
        <f>SUMIFS(#REF!,#REF!,$D9,#REF!,$F9,#REF!,$C9)-'BUDGET PRINCIPAL'!#REF!</f>
        <v>#REF!</v>
      </c>
      <c r="J9" s="274" t="e">
        <f>SUMIFS(#REF!,#REF!,$D9,#REF!,$F9,#REF!,$C9)-'BUDGET PRINCIPAL'!#REF!</f>
        <v>#REF!</v>
      </c>
    </row>
    <row r="10" spans="2:24" hidden="1" outlineLevel="1" x14ac:dyDescent="0.3">
      <c r="B10" s="359"/>
      <c r="C10" s="116">
        <f t="shared" si="0"/>
        <v>21</v>
      </c>
      <c r="D10" s="300" t="s">
        <v>93</v>
      </c>
      <c r="E10" s="288">
        <v>165</v>
      </c>
      <c r="F10" s="306">
        <v>16</v>
      </c>
      <c r="G10" s="274" t="e">
        <f>SUMIFS(#REF!,#REF!,$D10,#REF!,$F10,#REF!,$E10,#REF!,$C10)-'BUDGET PRINCIPAL'!#REF!</f>
        <v>#REF!</v>
      </c>
      <c r="H10" s="274" t="e">
        <f>SUMIFS(#REF!,#REF!,$D10,#REF!,$F10,#REF!,$E10,#REF!,$C10)-'BUDGET PRINCIPAL'!#REF!</f>
        <v>#REF!</v>
      </c>
      <c r="I10" s="274" t="e">
        <f>SUMIFS(#REF!,#REF!,$D10,#REF!,$F10,#REF!,$E10,#REF!,$C10)-'BUDGET PRINCIPAL'!#REF!</f>
        <v>#REF!</v>
      </c>
      <c r="J10" s="274" t="e">
        <f>SUMIFS(#REF!,#REF!,$D10,#REF!,$F10,#REF!,$E10,#REF!,$C10)-'BUDGET PRINCIPAL'!#REF!</f>
        <v>#REF!</v>
      </c>
    </row>
    <row r="11" spans="2:24" hidden="1" outlineLevel="1" x14ac:dyDescent="0.3">
      <c r="B11" s="359"/>
      <c r="C11" s="116">
        <f t="shared" si="0"/>
        <v>21</v>
      </c>
      <c r="D11" s="300" t="s">
        <v>93</v>
      </c>
      <c r="E11" s="357" t="s">
        <v>183</v>
      </c>
      <c r="F11" s="307" t="s">
        <v>69</v>
      </c>
      <c r="G11" s="274" t="e">
        <f>SUMIFS(#REF!,#REF!,$D11,#REF!,$F11,#REF!,$C11)-'BUDGET PRINCIPAL'!#REF!</f>
        <v>#REF!</v>
      </c>
      <c r="H11" s="274" t="e">
        <f>SUMIFS(#REF!,#REF!,$D11,#REF!,$F11,#REF!,$C11)-'BUDGET PRINCIPAL'!#REF!</f>
        <v>#REF!</v>
      </c>
      <c r="I11" s="274" t="e">
        <f>SUMIFS(#REF!,#REF!,$D11,#REF!,$F11,#REF!,$C11,#REF!,$E11)-'BUDGET PRINCIPAL'!#REF!</f>
        <v>#REF!</v>
      </c>
      <c r="J11" s="274" t="e">
        <f>SUMIFS(#REF!,#REF!,$D11,#REF!,$F11,#REF!,$C11)-'BUDGET PRINCIPAL'!#REF!</f>
        <v>#REF!</v>
      </c>
    </row>
    <row r="12" spans="2:24" hidden="1" outlineLevel="1" x14ac:dyDescent="0.3">
      <c r="B12" s="359"/>
      <c r="C12" s="301">
        <f t="shared" si="0"/>
        <v>21</v>
      </c>
      <c r="D12" s="302" t="s">
        <v>95</v>
      </c>
      <c r="E12" s="301"/>
      <c r="F12" s="303">
        <v>13</v>
      </c>
      <c r="G12" s="304" t="e">
        <f>SUMIFS(#REF!,#REF!,$D12,#REF!,$F12,#REF!,$C12)-'BUDGET PRINCIPAL'!#REF!</f>
        <v>#REF!</v>
      </c>
      <c r="H12" s="304" t="e">
        <f>SUMIFS(#REF!,#REF!,$D12,#REF!,$F12,#REF!,$C12)-'BUDGET PRINCIPAL'!#REF!</f>
        <v>#REF!</v>
      </c>
      <c r="I12" s="304" t="e">
        <f>SUMIFS(#REF!,#REF!,$D12,#REF!,$F12,#REF!,$C12)-'BUDGET PRINCIPAL'!#REF!</f>
        <v>#REF!</v>
      </c>
      <c r="J12" s="304" t="e">
        <f>SUMIFS(#REF!,#REF!,$D12,#REF!,$F12,#REF!,$C12)-'BUDGET PRINCIPAL'!#REF!</f>
        <v>#REF!</v>
      </c>
      <c r="K12" s="167" t="s">
        <v>94</v>
      </c>
      <c r="L12" s="168"/>
      <c r="N12" s="169"/>
      <c r="O12" s="83"/>
      <c r="P12" s="83"/>
      <c r="Q12" s="83"/>
      <c r="R12" s="83"/>
      <c r="S12" s="83"/>
      <c r="T12" s="83"/>
      <c r="U12" s="83"/>
      <c r="V12" s="83"/>
      <c r="W12" s="83"/>
      <c r="X12" s="83"/>
    </row>
    <row r="13" spans="2:24" hidden="1" outlineLevel="1" x14ac:dyDescent="0.3">
      <c r="B13" s="359"/>
      <c r="C13" s="301">
        <f t="shared" si="0"/>
        <v>21</v>
      </c>
      <c r="D13" s="302" t="s">
        <v>95</v>
      </c>
      <c r="E13" s="301">
        <v>165</v>
      </c>
      <c r="F13" s="303">
        <v>16</v>
      </c>
      <c r="G13" s="304" t="e">
        <f>SUMIFS(#REF!,#REF!,$D13,#REF!,$F13,#REF!,$E13,#REF!,$C13)-'BUDGET PRINCIPAL'!#REF!</f>
        <v>#REF!</v>
      </c>
      <c r="H13" s="304" t="e">
        <f>SUMIFS(#REF!,#REF!,$D13,#REF!,$F13,#REF!,$E13,#REF!,$C13)-'BUDGET PRINCIPAL'!#REF!</f>
        <v>#REF!</v>
      </c>
      <c r="I13" s="304" t="e">
        <f>SUMIFS(#REF!,#REF!,$D13,#REF!,$F13,#REF!,$E13,#REF!,$C13)-'BUDGET PRINCIPAL'!#REF!</f>
        <v>#REF!</v>
      </c>
      <c r="J13" s="304" t="e">
        <f>SUMIFS(#REF!,#REF!,$D13,#REF!,$F13,#REF!,$E13,#REF!,$C13)-'BUDGET PRINCIPAL'!#REF!</f>
        <v>#REF!</v>
      </c>
      <c r="K13" s="167" t="s">
        <v>94</v>
      </c>
      <c r="L13" s="168"/>
      <c r="N13" s="169"/>
      <c r="O13" s="83"/>
      <c r="P13" s="83"/>
      <c r="Q13" s="83"/>
      <c r="R13" s="83"/>
      <c r="S13" s="83"/>
      <c r="T13" s="83"/>
      <c r="U13" s="83"/>
      <c r="V13" s="83"/>
      <c r="W13" s="83"/>
      <c r="X13" s="83"/>
    </row>
    <row r="14" spans="2:24" hidden="1" outlineLevel="1" x14ac:dyDescent="0.3">
      <c r="B14" s="359"/>
      <c r="C14" s="301">
        <f t="shared" si="0"/>
        <v>21</v>
      </c>
      <c r="D14" s="302" t="s">
        <v>95</v>
      </c>
      <c r="E14" s="301" t="s">
        <v>159</v>
      </c>
      <c r="F14" s="303">
        <v>10</v>
      </c>
      <c r="G14" s="304" t="e">
        <f>SUMIFS(#REF!,#REF!,$D14,#REF!,$F14,#REF!,$E14,#REF!,$C14)-'BUDGET PRINCIPAL'!#REF!</f>
        <v>#REF!</v>
      </c>
      <c r="H14" s="304" t="e">
        <f>SUMIFS(#REF!,#REF!,$D14,#REF!,$F14,#REF!,$E14,#REF!,$C14)-'BUDGET PRINCIPAL'!#REF!</f>
        <v>#REF!</v>
      </c>
      <c r="I14" s="304" t="e">
        <f>SUMIFS(#REF!,#REF!,$D14,#REF!,$F14,#REF!,$E14,#REF!,$C14)-'BUDGET PRINCIPAL'!#REF!</f>
        <v>#REF!</v>
      </c>
      <c r="J14" s="304" t="e">
        <f>SUMIFS(#REF!,#REF!,$D14,#REF!,$F14,#REF!,$E14,#REF!,$C14)-'BUDGET PRINCIPAL'!#REF!</f>
        <v>#REF!</v>
      </c>
      <c r="K14" s="167" t="s">
        <v>94</v>
      </c>
      <c r="L14" s="168"/>
      <c r="N14" s="169"/>
      <c r="O14" s="83"/>
      <c r="P14" s="83"/>
      <c r="Q14" s="83"/>
      <c r="R14" s="83"/>
      <c r="S14" s="83"/>
      <c r="T14" s="83"/>
      <c r="U14" s="83"/>
      <c r="V14" s="83"/>
      <c r="W14" s="83"/>
      <c r="X14" s="83"/>
    </row>
    <row r="15" spans="2:24" hidden="1" outlineLevel="1" x14ac:dyDescent="0.3">
      <c r="B15" s="359"/>
      <c r="C15" s="301">
        <f t="shared" si="0"/>
        <v>21</v>
      </c>
      <c r="D15" s="302" t="s">
        <v>95</v>
      </c>
      <c r="E15" s="301"/>
      <c r="F15" s="303">
        <v>27</v>
      </c>
      <c r="G15" s="304" t="e">
        <f>SUMIFS(#REF!,#REF!,$D15,#REF!,$F15,#REF!,$C15)-'BUDGET PRINCIPAL'!#REF!</f>
        <v>#REF!</v>
      </c>
      <c r="H15" s="304" t="e">
        <f>SUMIFS(#REF!,#REF!,$D15,#REF!,$F15,#REF!,$C15)-'BUDGET PRINCIPAL'!#REF!</f>
        <v>#REF!</v>
      </c>
      <c r="I15" s="304" t="e">
        <f>SUMIFS(#REF!,#REF!,$D15,#REF!,$F15,#REF!,$C15)-'BUDGET PRINCIPAL'!#REF!</f>
        <v>#REF!</v>
      </c>
      <c r="J15" s="304" t="e">
        <f>SUMIFS(#REF!,#REF!,$D15,#REF!,$F15,#REF!,$C15)-'BUDGET PRINCIPAL'!#REF!</f>
        <v>#REF!</v>
      </c>
      <c r="K15" s="167" t="s">
        <v>94</v>
      </c>
      <c r="L15" s="168"/>
      <c r="N15" s="169"/>
      <c r="O15" s="83"/>
      <c r="P15" s="83"/>
      <c r="Q15" s="83"/>
      <c r="R15" s="83"/>
      <c r="S15" s="83"/>
      <c r="T15" s="83"/>
      <c r="U15" s="83"/>
      <c r="V15" s="83"/>
      <c r="W15" s="83"/>
      <c r="X15" s="83"/>
    </row>
    <row r="16" spans="2:24" hidden="1" outlineLevel="1" x14ac:dyDescent="0.3">
      <c r="B16" s="359"/>
      <c r="C16" s="301">
        <f t="shared" si="0"/>
        <v>21</v>
      </c>
      <c r="D16" s="302" t="s">
        <v>95</v>
      </c>
      <c r="E16" s="301"/>
      <c r="F16" s="305" t="s">
        <v>55</v>
      </c>
      <c r="G16" s="304" t="e">
        <f>SUMIFS(#REF!,#REF!,$D16,#REF!,$F16,#REF!,$C16)-'BUDGET PRINCIPAL'!#REF!</f>
        <v>#REF!</v>
      </c>
      <c r="H16" s="304" t="e">
        <f>SUMIFS(#REF!,#REF!,$D16,#REF!,$F16,#REF!,$C16)-'BUDGET PRINCIPAL'!#REF!</f>
        <v>#REF!</v>
      </c>
      <c r="I16" s="304" t="e">
        <f>SUMIFS(#REF!,#REF!,$D16,#REF!,$F16,#REF!,$C16)-'BUDGET PRINCIPAL'!#REF!</f>
        <v>#REF!</v>
      </c>
      <c r="J16" s="304" t="e">
        <f>SUMIFS(#REF!,#REF!,$D16,#REF!,$F16,#REF!,$C16)-'BUDGET PRINCIPAL'!#REF!</f>
        <v>#REF!</v>
      </c>
      <c r="K16" s="167" t="s">
        <v>94</v>
      </c>
      <c r="L16" s="168"/>
      <c r="N16" s="169"/>
      <c r="O16" s="83"/>
      <c r="P16" s="83"/>
      <c r="Q16" s="83"/>
      <c r="R16" s="83"/>
      <c r="S16" s="83"/>
      <c r="T16" s="83"/>
      <c r="U16" s="83"/>
      <c r="V16" s="83"/>
      <c r="W16" s="83"/>
      <c r="X16" s="83"/>
    </row>
    <row r="17" spans="1:24" hidden="1" outlineLevel="1" x14ac:dyDescent="0.3">
      <c r="B17" s="359"/>
      <c r="C17" s="301">
        <f t="shared" si="0"/>
        <v>21</v>
      </c>
      <c r="D17" s="302" t="s">
        <v>95</v>
      </c>
      <c r="E17" s="301" t="s">
        <v>121</v>
      </c>
      <c r="F17" s="303" t="s">
        <v>78</v>
      </c>
      <c r="G17" s="304" t="e">
        <f>SUMIFS(#REF!,#REF!,$D17,#REF!,$F17,#REF!,$E17,#REF!,$C17)-'BUDGET PRINCIPAL'!#REF!</f>
        <v>#REF!</v>
      </c>
      <c r="H17" s="304" t="e">
        <f>SUMIFS(#REF!,#REF!,$D17,#REF!,$F17,#REF!,$E17,#REF!,$C17)-'BUDGET PRINCIPAL'!#REF!</f>
        <v>#REF!</v>
      </c>
      <c r="I17" s="304" t="e">
        <f>SUMIFS(#REF!,#REF!,$D17,#REF!,$F17,#REF!,$E17,#REF!,$C17)-'BUDGET PRINCIPAL'!#REF!</f>
        <v>#REF!</v>
      </c>
      <c r="J17" s="304" t="e">
        <f>SUMIFS(#REF!,#REF!,$D17,#REF!,$F17,#REF!,$E17,#REF!,$C17)-'BUDGET PRINCIPAL'!#REF!</f>
        <v>#REF!</v>
      </c>
      <c r="K17" s="167" t="s">
        <v>94</v>
      </c>
      <c r="L17" s="168"/>
      <c r="N17" s="169"/>
      <c r="O17" s="83"/>
      <c r="P17" s="83"/>
      <c r="Q17" s="83"/>
      <c r="R17" s="83"/>
      <c r="S17" s="83"/>
      <c r="T17" s="83"/>
      <c r="U17" s="83"/>
      <c r="V17" s="83"/>
      <c r="W17" s="83"/>
      <c r="X17" s="83"/>
    </row>
    <row r="18" spans="1:24" collapsed="1" x14ac:dyDescent="0.3">
      <c r="A18" t="s">
        <v>160</v>
      </c>
      <c r="B18" s="308"/>
      <c r="C18" s="309"/>
      <c r="D18" s="310"/>
      <c r="E18" s="309"/>
      <c r="F18" s="311"/>
      <c r="G18" s="312"/>
      <c r="H18" s="312"/>
      <c r="I18" s="312"/>
      <c r="J18" s="312"/>
      <c r="K18" s="167"/>
      <c r="L18" s="168"/>
      <c r="N18" s="169"/>
      <c r="O18" s="83"/>
      <c r="P18" s="83"/>
      <c r="Q18" s="83"/>
      <c r="R18" s="83"/>
      <c r="S18" s="83"/>
      <c r="T18" s="83"/>
      <c r="U18" s="83"/>
      <c r="V18" s="83"/>
      <c r="W18" s="83"/>
      <c r="X18" s="83"/>
    </row>
    <row r="19" spans="1:24" x14ac:dyDescent="0.3">
      <c r="G19" s="299"/>
      <c r="H19" s="299"/>
      <c r="I19" s="299"/>
      <c r="J19" s="299"/>
    </row>
    <row r="20" spans="1:24" ht="25.5" hidden="1" outlineLevel="1" x14ac:dyDescent="0.3">
      <c r="C20" s="358" t="s">
        <v>37</v>
      </c>
      <c r="D20" s="358"/>
      <c r="E20" s="358"/>
      <c r="F20" s="358"/>
      <c r="G20" s="272" t="s">
        <v>154</v>
      </c>
      <c r="H20" s="272" t="s">
        <v>155</v>
      </c>
      <c r="I20" s="272" t="s">
        <v>156</v>
      </c>
      <c r="J20" s="273" t="s">
        <v>157</v>
      </c>
    </row>
    <row r="21" spans="1:24" hidden="1" outlineLevel="1" x14ac:dyDescent="0.3">
      <c r="B21" s="359" t="s">
        <v>161</v>
      </c>
      <c r="C21" s="116">
        <v>22</v>
      </c>
      <c r="D21" s="300" t="s">
        <v>93</v>
      </c>
      <c r="E21" s="116"/>
      <c r="F21" s="144">
        <v>20</v>
      </c>
      <c r="G21" s="274" t="e">
        <f>SUMIFS(#REF!,#REF!,$D21,#REF!,$F21,#REF!,$C21)-#REF!</f>
        <v>#REF!</v>
      </c>
      <c r="H21" s="274" t="e">
        <f>SUMIFS(#REF!,#REF!,$D21,#REF!,$F21,#REF!,$C21)-#REF!</f>
        <v>#REF!</v>
      </c>
      <c r="I21" s="274" t="e">
        <f>SUMIFS(#REF!,#REF!,$D21,#REF!,$F21,#REF!,$C21)-#REF!</f>
        <v>#REF!</v>
      </c>
      <c r="J21" s="274" t="e">
        <f>SUMIFS(#REF!,#REF!,$D21,#REF!,$F21,#REF!,$C21)-#REF!</f>
        <v>#REF!</v>
      </c>
    </row>
    <row r="22" spans="1:24" hidden="1" outlineLevel="1" x14ac:dyDescent="0.3">
      <c r="B22" s="359"/>
      <c r="C22" s="116">
        <f>$C$21</f>
        <v>22</v>
      </c>
      <c r="D22" s="300" t="s">
        <v>93</v>
      </c>
      <c r="E22" s="116"/>
      <c r="F22" s="144">
        <v>21</v>
      </c>
      <c r="G22" s="274" t="e">
        <f>SUMIFS(#REF!,#REF!,$D22,#REF!,$F22,#REF!,$C22)-#REF!</f>
        <v>#REF!</v>
      </c>
      <c r="H22" s="274" t="e">
        <f>SUMIFS(#REF!,#REF!,$D22,#REF!,$F22,#REF!,$C22)-#REF!</f>
        <v>#REF!</v>
      </c>
      <c r="I22" s="274" t="e">
        <f>SUMIFS(#REF!,#REF!,$D22,#REF!,$F22,#REF!,$C22)-#REF!</f>
        <v>#REF!</v>
      </c>
      <c r="J22" s="274" t="e">
        <f>SUMIFS(#REF!,#REF!,$D22,#REF!,$F22,#REF!,$C22)-#REF!</f>
        <v>#REF!</v>
      </c>
    </row>
    <row r="23" spans="1:24" hidden="1" outlineLevel="1" x14ac:dyDescent="0.3">
      <c r="B23" s="359"/>
      <c r="C23" s="116">
        <f t="shared" ref="C23:C34" si="1">$C$21</f>
        <v>22</v>
      </c>
      <c r="D23" s="300" t="s">
        <v>93</v>
      </c>
      <c r="E23" s="288"/>
      <c r="F23" s="306">
        <v>23</v>
      </c>
      <c r="G23" s="274" t="e">
        <f>SUMIFS(#REF!,#REF!,$D23,#REF!,$F23,#REF!,$C23)-#REF!</f>
        <v>#REF!</v>
      </c>
      <c r="H23" s="274" t="e">
        <f>SUMIFS(#REF!,#REF!,$D23,#REF!,$F23,#REF!,$C23)-#REF!</f>
        <v>#REF!</v>
      </c>
      <c r="I23" s="274" t="e">
        <f>SUMIFS(#REF!,#REF!,$D23,#REF!,$F23,#REF!,$C23)-#REF!</f>
        <v>#REF!</v>
      </c>
      <c r="J23" s="274" t="e">
        <f>SUMIFS(#REF!,#REF!,$D23,#REF!,$F23,#REF!,$C23)-#REF!</f>
        <v>#REF!</v>
      </c>
    </row>
    <row r="24" spans="1:24" hidden="1" outlineLevel="1" x14ac:dyDescent="0.3">
      <c r="B24" s="359"/>
      <c r="C24" s="116">
        <f t="shared" si="1"/>
        <v>22</v>
      </c>
      <c r="D24" s="300" t="s">
        <v>93</v>
      </c>
      <c r="E24" s="116"/>
      <c r="F24" s="306">
        <v>204</v>
      </c>
      <c r="G24" s="274" t="e">
        <f>SUMIFS(#REF!,#REF!,$D24,#REF!,$F24,#REF!,$C24)-#REF!</f>
        <v>#REF!</v>
      </c>
      <c r="H24" s="274" t="e">
        <f>SUMIFS(#REF!,#REF!,$D24,#REF!,$F24,#REF!,$C24)-#REF!</f>
        <v>#REF!</v>
      </c>
      <c r="I24" s="274" t="e">
        <f>SUMIFS(#REF!,#REF!,$D24,#REF!,$F24,#REF!,$C24)-#REF!</f>
        <v>#REF!</v>
      </c>
      <c r="J24" s="274" t="e">
        <f>SUMIFS(#REF!,#REF!,$D24,#REF!,$F24,#REF!,$C24)-#REF!</f>
        <v>#REF!</v>
      </c>
    </row>
    <row r="25" spans="1:24" hidden="1" outlineLevel="1" x14ac:dyDescent="0.3">
      <c r="B25" s="359"/>
      <c r="C25" s="116">
        <f t="shared" si="1"/>
        <v>22</v>
      </c>
      <c r="D25" s="300" t="s">
        <v>93</v>
      </c>
      <c r="E25" s="288"/>
      <c r="F25" s="306">
        <v>26</v>
      </c>
      <c r="G25" s="274" t="e">
        <f>SUMIFS(#REF!,#REF!,$D25,#REF!,$F25,#REF!,$C25)-#REF!</f>
        <v>#REF!</v>
      </c>
      <c r="H25" s="274" t="e">
        <f>SUMIFS(#REF!,#REF!,$D25,#REF!,$F25,#REF!,$C25)-#REF!</f>
        <v>#REF!</v>
      </c>
      <c r="I25" s="274" t="e">
        <f>SUMIFS(#REF!,#REF!,$D25,#REF!,$F25,#REF!,$C25)-#REF!</f>
        <v>#REF!</v>
      </c>
      <c r="J25" s="274" t="e">
        <f>SUMIFS(#REF!,#REF!,$D25,#REF!,$F25,#REF!,$C25)-#REF!</f>
        <v>#REF!</v>
      </c>
    </row>
    <row r="26" spans="1:24" hidden="1" outlineLevel="1" x14ac:dyDescent="0.3">
      <c r="B26" s="359"/>
      <c r="C26" s="116">
        <f t="shared" si="1"/>
        <v>22</v>
      </c>
      <c r="D26" s="300" t="s">
        <v>93</v>
      </c>
      <c r="E26" s="288"/>
      <c r="F26" s="306">
        <v>27</v>
      </c>
      <c r="G26" s="274" t="e">
        <f>SUMIFS(#REF!,#REF!,$D26,#REF!,$F26,#REF!,$C26)-#REF!</f>
        <v>#REF!</v>
      </c>
      <c r="H26" s="274" t="e">
        <f>SUMIFS(#REF!,#REF!,$D26,#REF!,$F26,#REF!,$C26)-#REF!</f>
        <v>#REF!</v>
      </c>
      <c r="I26" s="274" t="e">
        <f>SUMIFS(#REF!,#REF!,$D26,#REF!,$F26,#REF!,$C26)-#REF!</f>
        <v>#REF!</v>
      </c>
      <c r="J26" s="274" t="e">
        <f>SUMIFS(#REF!,#REF!,$D26,#REF!,$F26,#REF!,$C26)-#REF!</f>
        <v>#REF!</v>
      </c>
    </row>
    <row r="27" spans="1:24" hidden="1" outlineLevel="1" x14ac:dyDescent="0.3">
      <c r="B27" s="359"/>
      <c r="C27" s="116">
        <f t="shared" si="1"/>
        <v>22</v>
      </c>
      <c r="D27" s="300" t="s">
        <v>93</v>
      </c>
      <c r="E27" s="288">
        <v>165</v>
      </c>
      <c r="F27" s="306">
        <v>16</v>
      </c>
      <c r="G27" s="274" t="e">
        <f>SUMIFS(#REF!,#REF!,$D27,#REF!,$F27,#REF!,$C27,#REF!,$E27)-#REF!</f>
        <v>#REF!</v>
      </c>
      <c r="H27" s="274" t="e">
        <f>SUMIFS(#REF!,#REF!,$D27,#REF!,$F27,#REF!,$C27,#REF!,$E27)-#REF!</f>
        <v>#REF!</v>
      </c>
      <c r="I27" s="274" t="e">
        <f>SUMIFS(#REF!,#REF!,$D27,#REF!,$F27,#REF!,$C27,#REF!,$E27)-#REF!</f>
        <v>#REF!</v>
      </c>
      <c r="J27" s="274" t="e">
        <f>SUMIFS(#REF!,#REF!,$D27,#REF!,$F27,#REF!,$C27,#REF!,$E27)-#REF!</f>
        <v>#REF!</v>
      </c>
    </row>
    <row r="28" spans="1:24" hidden="1" outlineLevel="1" x14ac:dyDescent="0.3">
      <c r="B28" s="359"/>
      <c r="C28" s="116">
        <f t="shared" si="1"/>
        <v>22</v>
      </c>
      <c r="D28" s="300" t="s">
        <v>93</v>
      </c>
      <c r="E28" s="288"/>
      <c r="F28" s="307" t="s">
        <v>69</v>
      </c>
      <c r="G28" s="274" t="e">
        <f>SUMIFS(#REF!,#REF!,$D28,#REF!,$F28,#REF!,$C28)-#REF!</f>
        <v>#REF!</v>
      </c>
      <c r="H28" s="274" t="e">
        <f>SUMIFS(#REF!,#REF!,$D28,#REF!,$F28,#REF!,$C28)-#REF!</f>
        <v>#REF!</v>
      </c>
      <c r="I28" s="274" t="e">
        <f>SUMIFS(#REF!,#REF!,$D28,#REF!,$F28,#REF!,$C28)-#REF!</f>
        <v>#REF!</v>
      </c>
      <c r="J28" s="274" t="e">
        <f>SUMIFS(#REF!,#REF!,$D28,#REF!,$F28,#REF!,$C28)-#REF!</f>
        <v>#REF!</v>
      </c>
    </row>
    <row r="29" spans="1:24" hidden="1" outlineLevel="1" x14ac:dyDescent="0.3">
      <c r="B29" s="359"/>
      <c r="C29" s="301">
        <f t="shared" si="1"/>
        <v>22</v>
      </c>
      <c r="D29" s="302" t="s">
        <v>95</v>
      </c>
      <c r="E29" s="301"/>
      <c r="F29" s="303">
        <v>13</v>
      </c>
      <c r="G29" s="304" t="e">
        <f>SUMIFS(#REF!,#REF!,$D29,#REF!,$F29,#REF!,$C29)-#REF!</f>
        <v>#REF!</v>
      </c>
      <c r="H29" s="304" t="e">
        <f>SUMIFS(#REF!,#REF!,$D29,#REF!,$F29,#REF!,$C29)-#REF!</f>
        <v>#REF!</v>
      </c>
      <c r="I29" s="304" t="e">
        <f>SUMIFS(#REF!,#REF!,$D29,#REF!,$F29,#REF!,$C29)-#REF!</f>
        <v>#REF!</v>
      </c>
      <c r="J29" s="304" t="e">
        <f>SUMIFS(#REF!,#REF!,$D29,#REF!,$F29,#REF!,$C29)-#REF!</f>
        <v>#REF!</v>
      </c>
    </row>
    <row r="30" spans="1:24" hidden="1" outlineLevel="1" x14ac:dyDescent="0.3">
      <c r="B30" s="359"/>
      <c r="C30" s="301">
        <f t="shared" si="1"/>
        <v>22</v>
      </c>
      <c r="D30" s="302" t="s">
        <v>95</v>
      </c>
      <c r="E30" s="301">
        <v>165</v>
      </c>
      <c r="F30" s="303">
        <v>16</v>
      </c>
      <c r="G30" s="304" t="e">
        <f>SUMIFS(#REF!,#REF!,$D30,#REF!,$F30,#REF!,$C30,#REF!,$E30)-#REF!</f>
        <v>#REF!</v>
      </c>
      <c r="H30" s="304" t="e">
        <f>SUMIFS(#REF!,#REF!,$D30,#REF!,$F30,#REF!,$C30,#REF!,$E30)-#REF!</f>
        <v>#REF!</v>
      </c>
      <c r="I30" s="304" t="e">
        <f>SUMIFS(#REF!,#REF!,$D30,#REF!,$F30,#REF!,$C30,#REF!,$E30)-#REF!</f>
        <v>#REF!</v>
      </c>
      <c r="J30" s="304" t="e">
        <f>SUMIFS(#REF!,#REF!,$D30,#REF!,$F30,#REF!,$C30,#REF!,$E30)-#REF!</f>
        <v>#REF!</v>
      </c>
    </row>
    <row r="31" spans="1:24" hidden="1" outlineLevel="1" x14ac:dyDescent="0.3">
      <c r="B31" s="359"/>
      <c r="C31" s="301">
        <f t="shared" si="1"/>
        <v>22</v>
      </c>
      <c r="D31" s="302" t="s">
        <v>95</v>
      </c>
      <c r="E31" s="301" t="s">
        <v>159</v>
      </c>
      <c r="F31" s="303">
        <v>10</v>
      </c>
      <c r="G31" s="304" t="e">
        <f>SUMIFS(#REF!,#REF!,$D31,#REF!,$F31,#REF!,$C31,#REF!,$E31)-#REF!</f>
        <v>#REF!</v>
      </c>
      <c r="H31" s="304" t="e">
        <f>SUMIFS(#REF!,#REF!,$D31,#REF!,$F31,#REF!,$C31,#REF!,$E31)-#REF!</f>
        <v>#REF!</v>
      </c>
      <c r="I31" s="304" t="e">
        <f>SUMIFS(#REF!,#REF!,$D31,#REF!,$F31,#REF!,$C31,#REF!,$E31)-#REF!</f>
        <v>#REF!</v>
      </c>
      <c r="J31" s="304" t="e">
        <f>SUMIFS(#REF!,#REF!,$D31,#REF!,$F31,#REF!,$C31,#REF!,$E31)-#REF!</f>
        <v>#REF!</v>
      </c>
    </row>
    <row r="32" spans="1:24" hidden="1" outlineLevel="1" x14ac:dyDescent="0.3">
      <c r="B32" s="359"/>
      <c r="C32" s="301">
        <f t="shared" si="1"/>
        <v>22</v>
      </c>
      <c r="D32" s="302" t="s">
        <v>95</v>
      </c>
      <c r="E32" s="301"/>
      <c r="F32" s="303">
        <v>27</v>
      </c>
      <c r="G32" s="304" t="e">
        <f>SUMIFS(#REF!,#REF!,$D32,#REF!,$F32,#REF!,$C32)-#REF!</f>
        <v>#REF!</v>
      </c>
      <c r="H32" s="304" t="e">
        <f>SUMIFS(#REF!,#REF!,$D32,#REF!,$F32,#REF!,$C32)-#REF!</f>
        <v>#REF!</v>
      </c>
      <c r="I32" s="304" t="e">
        <f>SUMIFS(#REF!,#REF!,$D32,#REF!,$F32,#REF!,$C32)-#REF!</f>
        <v>#REF!</v>
      </c>
      <c r="J32" s="304" t="e">
        <f>SUMIFS(#REF!,#REF!,$D32,#REF!,$F32,#REF!,$C32)-#REF!</f>
        <v>#REF!</v>
      </c>
    </row>
    <row r="33" spans="1:10" hidden="1" outlineLevel="1" x14ac:dyDescent="0.3">
      <c r="B33" s="359"/>
      <c r="C33" s="301">
        <f t="shared" si="1"/>
        <v>22</v>
      </c>
      <c r="D33" s="302" t="s">
        <v>95</v>
      </c>
      <c r="E33" s="301"/>
      <c r="F33" s="305" t="s">
        <v>55</v>
      </c>
      <c r="G33" s="304" t="e">
        <f>SUMIFS(#REF!,#REF!,$D33,#REF!,$F33,#REF!,$C33)-#REF!</f>
        <v>#REF!</v>
      </c>
      <c r="H33" s="304" t="e">
        <f>SUMIFS(#REF!,#REF!,$D33,#REF!,$F33,#REF!,$C33)-#REF!</f>
        <v>#REF!</v>
      </c>
      <c r="I33" s="304" t="e">
        <f>SUMIFS(#REF!,#REF!,$D33,#REF!,$F33,#REF!,$C33)-#REF!</f>
        <v>#REF!</v>
      </c>
      <c r="J33" s="304" t="e">
        <f>SUMIFS(#REF!,#REF!,$D33,#REF!,$F33,#REF!,$C33)-#REF!</f>
        <v>#REF!</v>
      </c>
    </row>
    <row r="34" spans="1:10" hidden="1" outlineLevel="1" x14ac:dyDescent="0.3">
      <c r="B34" s="359"/>
      <c r="C34" s="301">
        <f t="shared" si="1"/>
        <v>22</v>
      </c>
      <c r="D34" s="302" t="s">
        <v>95</v>
      </c>
      <c r="E34" s="301" t="s">
        <v>121</v>
      </c>
      <c r="F34" s="303" t="s">
        <v>78</v>
      </c>
      <c r="G34" s="304" t="e">
        <f>SUMIFS(#REF!,#REF!,$D34,#REF!,$F34,#REF!,$C34,#REF!,$E34)-#REF!</f>
        <v>#REF!</v>
      </c>
      <c r="H34" s="304" t="e">
        <f>SUMIFS(#REF!,#REF!,$D34,#REF!,$F34,#REF!,$C34,#REF!,$E34)-#REF!</f>
        <v>#REF!</v>
      </c>
      <c r="I34" s="304" t="e">
        <f>SUMIFS(#REF!,#REF!,$D34,#REF!,$F34,#REF!,$C34,#REF!,$E34)-#REF!</f>
        <v>#REF!</v>
      </c>
      <c r="J34" s="304" t="e">
        <f>SUMIFS(#REF!,#REF!,$D34,#REF!,$F34,#REF!,$C34,#REF!,$E34)-#REF!</f>
        <v>#REF!</v>
      </c>
    </row>
    <row r="35" spans="1:10" collapsed="1" x14ac:dyDescent="0.3">
      <c r="A35" t="s">
        <v>161</v>
      </c>
      <c r="B35" s="308"/>
      <c r="C35" s="313"/>
      <c r="D35" s="310"/>
      <c r="E35" s="309"/>
      <c r="F35" s="311"/>
      <c r="G35" s="312"/>
      <c r="H35" s="312"/>
      <c r="I35" s="312"/>
      <c r="J35" s="312"/>
    </row>
    <row r="37" spans="1:10" ht="25.5" hidden="1" outlineLevel="1" x14ac:dyDescent="0.3">
      <c r="C37" s="358" t="s">
        <v>37</v>
      </c>
      <c r="D37" s="358"/>
      <c r="E37" s="358"/>
      <c r="F37" s="358"/>
      <c r="G37" s="272" t="s">
        <v>154</v>
      </c>
      <c r="H37" s="272" t="s">
        <v>155</v>
      </c>
      <c r="I37" s="272" t="s">
        <v>156</v>
      </c>
      <c r="J37" s="273" t="s">
        <v>157</v>
      </c>
    </row>
    <row r="38" spans="1:10" hidden="1" outlineLevel="1" x14ac:dyDescent="0.3">
      <c r="B38" s="359" t="s">
        <v>162</v>
      </c>
      <c r="C38" s="116">
        <v>23</v>
      </c>
      <c r="D38" s="300" t="s">
        <v>93</v>
      </c>
      <c r="E38" s="116"/>
      <c r="F38" s="144">
        <v>20</v>
      </c>
      <c r="G38" s="274" t="e">
        <f>SUMIFS(#REF!,#REF!,$D38,#REF!,$F38,#REF!,$C38)-#REF!</f>
        <v>#REF!</v>
      </c>
      <c r="H38" s="274" t="e">
        <f>SUMIFS(#REF!,#REF!,$D38,#REF!,$F38,#REF!,$C38)-#REF!</f>
        <v>#REF!</v>
      </c>
      <c r="I38" s="274" t="e">
        <f>SUMIFS(#REF!,#REF!,$D38,#REF!,$F38,#REF!,$C38)-#REF!</f>
        <v>#REF!</v>
      </c>
      <c r="J38" s="274" t="e">
        <f>SUMIFS(#REF!,#REF!,$D38,#REF!,$F38,#REF!,$C38)-#REF!</f>
        <v>#REF!</v>
      </c>
    </row>
    <row r="39" spans="1:10" hidden="1" outlineLevel="1" x14ac:dyDescent="0.3">
      <c r="B39" s="359"/>
      <c r="C39" s="116">
        <f>$C$38</f>
        <v>23</v>
      </c>
      <c r="D39" s="300" t="s">
        <v>93</v>
      </c>
      <c r="E39" s="116"/>
      <c r="F39" s="144">
        <v>21</v>
      </c>
      <c r="G39" s="274" t="e">
        <f>SUMIFS(#REF!,#REF!,$D39,#REF!,$F39,#REF!,$C39)-#REF!</f>
        <v>#REF!</v>
      </c>
      <c r="H39" s="274" t="e">
        <f>SUMIFS(#REF!,#REF!,$D39,#REF!,$F39,#REF!,$C39)-#REF!</f>
        <v>#REF!</v>
      </c>
      <c r="I39" s="274" t="e">
        <f>SUMIFS(#REF!,#REF!,$D39,#REF!,$F39,#REF!,$C39)-#REF!</f>
        <v>#REF!</v>
      </c>
      <c r="J39" s="274" t="e">
        <f>SUMIFS(#REF!,#REF!,$D39,#REF!,$F39,#REF!,$C39)-#REF!</f>
        <v>#REF!</v>
      </c>
    </row>
    <row r="40" spans="1:10" hidden="1" outlineLevel="1" x14ac:dyDescent="0.3">
      <c r="B40" s="359"/>
      <c r="C40" s="116">
        <f t="shared" ref="C40:C51" si="2">$C$38</f>
        <v>23</v>
      </c>
      <c r="D40" s="300" t="s">
        <v>93</v>
      </c>
      <c r="E40" s="288"/>
      <c r="F40" s="306">
        <v>23</v>
      </c>
      <c r="G40" s="274" t="e">
        <f>SUMIFS(#REF!,#REF!,$D40,#REF!,$F40,#REF!,$C40)-#REF!</f>
        <v>#REF!</v>
      </c>
      <c r="H40" s="274" t="e">
        <f>SUMIFS(#REF!,#REF!,$D40,#REF!,$F40,#REF!,$C40)-#REF!</f>
        <v>#REF!</v>
      </c>
      <c r="I40" s="274" t="e">
        <f>SUMIFS(#REF!,#REF!,$D40,#REF!,$F40,#REF!,$C40)-#REF!</f>
        <v>#REF!</v>
      </c>
      <c r="J40" s="274" t="e">
        <f>SUMIFS(#REF!,#REF!,$D40,#REF!,$F40,#REF!,$C40)-#REF!</f>
        <v>#REF!</v>
      </c>
    </row>
    <row r="41" spans="1:10" hidden="1" outlineLevel="1" x14ac:dyDescent="0.3">
      <c r="B41" s="359"/>
      <c r="C41" s="116">
        <f t="shared" si="2"/>
        <v>23</v>
      </c>
      <c r="D41" s="300" t="s">
        <v>93</v>
      </c>
      <c r="E41" s="116"/>
      <c r="F41" s="306">
        <v>204</v>
      </c>
      <c r="G41" s="274" t="e">
        <f>SUMIFS(#REF!,#REF!,$D41,#REF!,$F41,#REF!,$C41)-#REF!</f>
        <v>#REF!</v>
      </c>
      <c r="H41" s="274" t="e">
        <f>SUMIFS(#REF!,#REF!,$D41,#REF!,$F41,#REF!,$C41)-#REF!</f>
        <v>#REF!</v>
      </c>
      <c r="I41" s="274" t="e">
        <f>SUMIFS(#REF!,#REF!,$D41,#REF!,$F41,#REF!,$C41)-#REF!</f>
        <v>#REF!</v>
      </c>
      <c r="J41" s="274" t="e">
        <f>SUMIFS(#REF!,#REF!,$D41,#REF!,$F41,#REF!,$C41)-#REF!</f>
        <v>#REF!</v>
      </c>
    </row>
    <row r="42" spans="1:10" hidden="1" outlineLevel="1" x14ac:dyDescent="0.3">
      <c r="B42" s="359"/>
      <c r="C42" s="116">
        <f t="shared" si="2"/>
        <v>23</v>
      </c>
      <c r="D42" s="300" t="s">
        <v>93</v>
      </c>
      <c r="E42" s="288"/>
      <c r="F42" s="306">
        <v>26</v>
      </c>
      <c r="G42" s="274" t="e">
        <f>SUMIFS(#REF!,#REF!,$D42,#REF!,$F42,#REF!,$C42)-#REF!</f>
        <v>#REF!</v>
      </c>
      <c r="H42" s="274" t="e">
        <f>SUMIFS(#REF!,#REF!,$D42,#REF!,$F42,#REF!,$C42)-#REF!</f>
        <v>#REF!</v>
      </c>
      <c r="I42" s="274" t="e">
        <f>SUMIFS(#REF!,#REF!,$D42,#REF!,$F42,#REF!,$C42)-#REF!</f>
        <v>#REF!</v>
      </c>
      <c r="J42" s="274" t="e">
        <f>SUMIFS(#REF!,#REF!,$D42,#REF!,$F42,#REF!,$C42)-#REF!</f>
        <v>#REF!</v>
      </c>
    </row>
    <row r="43" spans="1:10" hidden="1" outlineLevel="1" x14ac:dyDescent="0.3">
      <c r="B43" s="359"/>
      <c r="C43" s="116">
        <f t="shared" si="2"/>
        <v>23</v>
      </c>
      <c r="D43" s="300" t="s">
        <v>93</v>
      </c>
      <c r="E43" s="288"/>
      <c r="F43" s="306">
        <v>27</v>
      </c>
      <c r="G43" s="274" t="e">
        <f>SUMIFS(#REF!,#REF!,$D43,#REF!,$F43,#REF!,$C43)-#REF!</f>
        <v>#REF!</v>
      </c>
      <c r="H43" s="274" t="e">
        <f>SUMIFS(#REF!,#REF!,$D43,#REF!,$F43,#REF!,$C43)-#REF!</f>
        <v>#REF!</v>
      </c>
      <c r="I43" s="274" t="e">
        <f>SUMIFS(#REF!,#REF!,$D43,#REF!,$F43,#REF!,$C43)-#REF!</f>
        <v>#REF!</v>
      </c>
      <c r="J43" s="274" t="e">
        <f>SUMIFS(#REF!,#REF!,$D43,#REF!,$F43,#REF!,$C43)-#REF!</f>
        <v>#REF!</v>
      </c>
    </row>
    <row r="44" spans="1:10" hidden="1" outlineLevel="1" x14ac:dyDescent="0.3">
      <c r="B44" s="359"/>
      <c r="C44" s="116">
        <f t="shared" si="2"/>
        <v>23</v>
      </c>
      <c r="D44" s="300" t="s">
        <v>93</v>
      </c>
      <c r="E44" s="288">
        <v>165</v>
      </c>
      <c r="F44" s="306">
        <v>16</v>
      </c>
      <c r="G44" s="274" t="e">
        <f>SUMIFS(#REF!,#REF!,$D44,#REF!,$F44,#REF!,$C44,#REF!,$E44)-#REF!</f>
        <v>#REF!</v>
      </c>
      <c r="H44" s="274" t="e">
        <f>SUMIFS(#REF!,#REF!,$D44,#REF!,$F44,#REF!,$C44,#REF!,$E44)-#REF!</f>
        <v>#REF!</v>
      </c>
      <c r="I44" s="274" t="e">
        <f>SUMIFS(#REF!,#REF!,$D44,#REF!,$F44,#REF!,$C44,#REF!,$E44)-#REF!</f>
        <v>#REF!</v>
      </c>
      <c r="J44" s="274" t="e">
        <f>SUMIFS(#REF!,#REF!,$D44,#REF!,$F44,#REF!,$C44,#REF!,$E44)-#REF!</f>
        <v>#REF!</v>
      </c>
    </row>
    <row r="45" spans="1:10" hidden="1" outlineLevel="1" x14ac:dyDescent="0.3">
      <c r="B45" s="359"/>
      <c r="C45" s="116">
        <f t="shared" si="2"/>
        <v>23</v>
      </c>
      <c r="D45" s="300" t="s">
        <v>93</v>
      </c>
      <c r="E45" s="288"/>
      <c r="F45" s="307" t="s">
        <v>69</v>
      </c>
      <c r="G45" s="274" t="e">
        <f>SUMIFS(#REF!,#REF!,$D45,#REF!,$F45,#REF!,$C45)-#REF!</f>
        <v>#REF!</v>
      </c>
      <c r="H45" s="274" t="e">
        <f>SUMIFS(#REF!,#REF!,$D45,#REF!,$F45,#REF!,$C45)-#REF!</f>
        <v>#REF!</v>
      </c>
      <c r="I45" s="274" t="e">
        <f>SUMIFS(#REF!,#REF!,$D45,#REF!,$F45,#REF!,$C45)-#REF!</f>
        <v>#REF!</v>
      </c>
      <c r="J45" s="274" t="e">
        <f>SUMIFS(#REF!,#REF!,$D45,#REF!,$F45,#REF!,$C45)-#REF!</f>
        <v>#REF!</v>
      </c>
    </row>
    <row r="46" spans="1:10" hidden="1" outlineLevel="1" x14ac:dyDescent="0.3">
      <c r="B46" s="359"/>
      <c r="C46" s="116">
        <f t="shared" si="2"/>
        <v>23</v>
      </c>
      <c r="D46" s="302" t="s">
        <v>95</v>
      </c>
      <c r="E46" s="301"/>
      <c r="F46" s="303">
        <v>13</v>
      </c>
      <c r="G46" s="304" t="e">
        <f>SUMIFS(#REF!,#REF!,$D46,#REF!,$F46,#REF!,$C46)-'BUDGET PRINCIPAL'!#REF!</f>
        <v>#REF!</v>
      </c>
      <c r="H46" s="304" t="e">
        <f>SUMIFS(#REF!,#REF!,$D46,#REF!,$F46,#REF!,$C46)-'BUDGET PRINCIPAL'!#REF!</f>
        <v>#REF!</v>
      </c>
      <c r="I46" s="304" t="e">
        <f>SUMIFS(#REF!,#REF!,$D46,#REF!,$F46,#REF!,$C46)-'BUDGET PRINCIPAL'!#REF!</f>
        <v>#REF!</v>
      </c>
      <c r="J46" s="304" t="e">
        <f>SUMIFS(#REF!,#REF!,$D46,#REF!,$F46,#REF!,$C46)-'BUDGET PRINCIPAL'!#REF!</f>
        <v>#REF!</v>
      </c>
    </row>
    <row r="47" spans="1:10" hidden="1" outlineLevel="1" x14ac:dyDescent="0.3">
      <c r="B47" s="359"/>
      <c r="C47" s="116">
        <f t="shared" si="2"/>
        <v>23</v>
      </c>
      <c r="D47" s="302" t="s">
        <v>95</v>
      </c>
      <c r="E47" s="301">
        <v>165</v>
      </c>
      <c r="F47" s="303">
        <v>16</v>
      </c>
      <c r="G47" s="304" t="e">
        <f>SUMIFS(#REF!,#REF!,$D47,#REF!,$F47,#REF!,$E47,#REF!,$C47)-'BUDGET PRINCIPAL'!#REF!</f>
        <v>#REF!</v>
      </c>
      <c r="H47" s="304" t="e">
        <f>SUMIFS(#REF!,#REF!,$D47,#REF!,$F47,#REF!,$E47,#REF!,$C47)-'BUDGET PRINCIPAL'!#REF!</f>
        <v>#REF!</v>
      </c>
      <c r="I47" s="304" t="e">
        <f>SUMIFS(#REF!,#REF!,$D47,#REF!,$F47,#REF!,$E47,#REF!,$C47)-'BUDGET PRINCIPAL'!#REF!</f>
        <v>#REF!</v>
      </c>
      <c r="J47" s="304" t="e">
        <f>SUMIFS(#REF!,#REF!,$D47,#REF!,$F47,#REF!,$E47,#REF!,$C47)-'BUDGET PRINCIPAL'!#REF!</f>
        <v>#REF!</v>
      </c>
    </row>
    <row r="48" spans="1:10" hidden="1" outlineLevel="1" x14ac:dyDescent="0.3">
      <c r="B48" s="359"/>
      <c r="C48" s="116">
        <f t="shared" si="2"/>
        <v>23</v>
      </c>
      <c r="D48" s="302" t="s">
        <v>95</v>
      </c>
      <c r="E48" s="301" t="s">
        <v>159</v>
      </c>
      <c r="F48" s="303">
        <v>10</v>
      </c>
      <c r="G48" s="304" t="e">
        <f>SUMIFS(#REF!,#REF!,$D48,#REF!,$F48,#REF!,$E48,#REF!,$C48)-'BUDGET PRINCIPAL'!#REF!</f>
        <v>#REF!</v>
      </c>
      <c r="H48" s="304" t="e">
        <f>SUMIFS(#REF!,#REF!,$D48,#REF!,$F48,#REF!,$E48,#REF!,$C48)-'BUDGET PRINCIPAL'!#REF!</f>
        <v>#REF!</v>
      </c>
      <c r="I48" s="304" t="e">
        <f>SUMIFS(#REF!,#REF!,$D48,#REF!,$F48,#REF!,$E48,#REF!,$C48)-'BUDGET PRINCIPAL'!#REF!</f>
        <v>#REF!</v>
      </c>
      <c r="J48" s="304" t="e">
        <f>SUMIFS(#REF!,#REF!,$D48,#REF!,$F48,#REF!,$E48,#REF!,$C48)-'BUDGET PRINCIPAL'!#REF!</f>
        <v>#REF!</v>
      </c>
    </row>
    <row r="49" spans="1:10" hidden="1" outlineLevel="1" x14ac:dyDescent="0.3">
      <c r="B49" s="359"/>
      <c r="C49" s="116">
        <f t="shared" si="2"/>
        <v>23</v>
      </c>
      <c r="D49" s="302" t="s">
        <v>95</v>
      </c>
      <c r="E49" s="301"/>
      <c r="F49" s="303">
        <v>27</v>
      </c>
      <c r="G49" s="304" t="e">
        <f>SUMIFS(#REF!,#REF!,$D49,#REF!,$F49,#REF!,$C49)-'BUDGET PRINCIPAL'!#REF!</f>
        <v>#REF!</v>
      </c>
      <c r="H49" s="304" t="e">
        <f>SUMIFS(#REF!,#REF!,$D49,#REF!,$F49,#REF!,$C49)-'BUDGET PRINCIPAL'!#REF!</f>
        <v>#REF!</v>
      </c>
      <c r="I49" s="304" t="e">
        <f>SUMIFS(#REF!,#REF!,$D49,#REF!,$F49,#REF!,$C49)-'BUDGET PRINCIPAL'!#REF!</f>
        <v>#REF!</v>
      </c>
      <c r="J49" s="304" t="e">
        <f>SUMIFS(#REF!,#REF!,$D49,#REF!,$F49,#REF!,$C49)-'BUDGET PRINCIPAL'!#REF!</f>
        <v>#REF!</v>
      </c>
    </row>
    <row r="50" spans="1:10" hidden="1" outlineLevel="1" x14ac:dyDescent="0.3">
      <c r="B50" s="359"/>
      <c r="C50" s="116">
        <f t="shared" si="2"/>
        <v>23</v>
      </c>
      <c r="D50" s="302" t="s">
        <v>95</v>
      </c>
      <c r="E50" s="301"/>
      <c r="F50" s="305" t="s">
        <v>55</v>
      </c>
      <c r="G50" s="304" t="e">
        <f>SUMIFS(#REF!,#REF!,$D50,#REF!,$F50,#REF!,$C50)-'BUDGET PRINCIPAL'!#REF!</f>
        <v>#REF!</v>
      </c>
      <c r="H50" s="304" t="e">
        <f>SUMIFS(#REF!,#REF!,$D50,#REF!,$F50,#REF!,$C50)-'BUDGET PRINCIPAL'!#REF!</f>
        <v>#REF!</v>
      </c>
      <c r="I50" s="304" t="e">
        <f>SUMIFS(#REF!,#REF!,$D50,#REF!,$F50,#REF!,$C50)-'BUDGET PRINCIPAL'!#REF!</f>
        <v>#REF!</v>
      </c>
      <c r="J50" s="304" t="e">
        <f>SUMIFS(#REF!,#REF!,$D50,#REF!,$F50,#REF!,$C50)-'BUDGET PRINCIPAL'!#REF!</f>
        <v>#REF!</v>
      </c>
    </row>
    <row r="51" spans="1:10" hidden="1" outlineLevel="1" x14ac:dyDescent="0.3">
      <c r="B51" s="359"/>
      <c r="C51" s="116">
        <f t="shared" si="2"/>
        <v>23</v>
      </c>
      <c r="D51" s="302" t="s">
        <v>95</v>
      </c>
      <c r="E51" s="301" t="s">
        <v>121</v>
      </c>
      <c r="F51" s="303" t="s">
        <v>78</v>
      </c>
      <c r="G51" s="304" t="e">
        <f>SUMIFS(#REF!,#REF!,$D51,#REF!,$F51,#REF!,$E51,#REF!,$C51)-'BUDGET PRINCIPAL'!#REF!</f>
        <v>#REF!</v>
      </c>
      <c r="H51" s="304" t="e">
        <f>SUMIFS(#REF!,#REF!,$D51,#REF!,$F51,#REF!,$E51,#REF!,$C51)-'BUDGET PRINCIPAL'!#REF!</f>
        <v>#REF!</v>
      </c>
      <c r="I51" s="304" t="e">
        <f>SUMIFS(#REF!,#REF!,$D51,#REF!,$F51,#REF!,$E51,#REF!,$C51)-'BUDGET PRINCIPAL'!#REF!</f>
        <v>#REF!</v>
      </c>
      <c r="J51" s="304" t="e">
        <f>SUMIFS(#REF!,#REF!,$D51,#REF!,$F51,#REF!,$E51,#REF!,$C51)-'BUDGET PRINCIPAL'!#REF!</f>
        <v>#REF!</v>
      </c>
    </row>
    <row r="52" spans="1:10" collapsed="1" x14ac:dyDescent="0.3">
      <c r="A52" t="str">
        <f>B38</f>
        <v>Parking Souterrains</v>
      </c>
      <c r="B52" s="308"/>
      <c r="C52" s="313"/>
      <c r="D52" s="310"/>
      <c r="E52" s="309"/>
      <c r="F52" s="311"/>
      <c r="G52" s="312"/>
      <c r="H52" s="312"/>
      <c r="I52" s="312"/>
      <c r="J52" s="312"/>
    </row>
    <row r="54" spans="1:10" ht="25.5" hidden="1" outlineLevel="1" x14ac:dyDescent="0.3">
      <c r="C54" s="358" t="s">
        <v>37</v>
      </c>
      <c r="D54" s="358"/>
      <c r="E54" s="358"/>
      <c r="F54" s="358"/>
      <c r="G54" s="272" t="s">
        <v>154</v>
      </c>
      <c r="H54" s="272" t="s">
        <v>155</v>
      </c>
      <c r="I54" s="272" t="s">
        <v>156</v>
      </c>
      <c r="J54" s="273" t="s">
        <v>157</v>
      </c>
    </row>
    <row r="55" spans="1:10" hidden="1" outlineLevel="1" x14ac:dyDescent="0.3">
      <c r="B55" s="359" t="s">
        <v>163</v>
      </c>
      <c r="C55" s="116">
        <v>24</v>
      </c>
      <c r="D55" s="300" t="s">
        <v>93</v>
      </c>
      <c r="E55" s="116"/>
      <c r="F55" s="144">
        <v>20</v>
      </c>
      <c r="G55" s="274" t="e">
        <f>SUMIFS(#REF!,#REF!,$D55,#REF!,$F55,#REF!,$C55)-#REF!</f>
        <v>#REF!</v>
      </c>
      <c r="H55" s="274" t="e">
        <f>SUMIFS(#REF!,#REF!,$D55,#REF!,$F55,#REF!,$C55)-'BUDGET PRINCIPAL'!#REF!</f>
        <v>#REF!</v>
      </c>
      <c r="I55" s="274" t="e">
        <f>SUMIFS(#REF!,#REF!,$D55,#REF!,$F55,#REF!,$C55)-'BUDGET PRINCIPAL'!#REF!</f>
        <v>#REF!</v>
      </c>
      <c r="J55" s="274" t="e">
        <f>SUMIFS(#REF!,#REF!,$D55,#REF!,$F55,#REF!,$C55)-'BUDGET PRINCIPAL'!#REF!</f>
        <v>#REF!</v>
      </c>
    </row>
    <row r="56" spans="1:10" hidden="1" outlineLevel="1" x14ac:dyDescent="0.3">
      <c r="B56" s="359"/>
      <c r="C56" s="116">
        <f>$C$55</f>
        <v>24</v>
      </c>
      <c r="D56" s="300" t="s">
        <v>93</v>
      </c>
      <c r="E56" s="116"/>
      <c r="F56" s="144">
        <v>21</v>
      </c>
      <c r="G56" s="274" t="e">
        <f>SUMIFS(#REF!,#REF!,$D56,#REF!,$F56,#REF!,$C56)-'BUDGET PRINCIPAL'!#REF!</f>
        <v>#REF!</v>
      </c>
      <c r="H56" s="274" t="e">
        <f>SUMIFS(#REF!,#REF!,$D56,#REF!,$F56,#REF!,$C56)-'BUDGET PRINCIPAL'!#REF!</f>
        <v>#REF!</v>
      </c>
      <c r="I56" s="274" t="e">
        <f>SUMIFS(#REF!,#REF!,$D56,#REF!,$F56,#REF!,$C56)-'BUDGET PRINCIPAL'!#REF!</f>
        <v>#REF!</v>
      </c>
      <c r="J56" s="274" t="e">
        <f>SUMIFS(#REF!,#REF!,$D56,#REF!,$F56,#REF!,$C56)-'BUDGET PRINCIPAL'!#REF!</f>
        <v>#REF!</v>
      </c>
    </row>
    <row r="57" spans="1:10" hidden="1" outlineLevel="1" x14ac:dyDescent="0.3">
      <c r="B57" s="359"/>
      <c r="C57" s="116">
        <f t="shared" ref="C57:C68" si="3">$C$55</f>
        <v>24</v>
      </c>
      <c r="D57" s="300" t="s">
        <v>93</v>
      </c>
      <c r="E57" s="288"/>
      <c r="F57" s="306">
        <v>23</v>
      </c>
      <c r="G57" s="274" t="e">
        <f>SUMIFS(#REF!,#REF!,$D57,#REF!,$F57,#REF!,$C57)-'BUDGET PRINCIPAL'!#REF!</f>
        <v>#REF!</v>
      </c>
      <c r="H57" s="274" t="e">
        <f>SUMIFS(#REF!,#REF!,$D57,#REF!,$F57,#REF!,$C57)-'BUDGET PRINCIPAL'!#REF!</f>
        <v>#REF!</v>
      </c>
      <c r="I57" s="274" t="e">
        <f>SUMIFS(#REF!,#REF!,$D57,#REF!,$F57,#REF!,$C57)-'BUDGET PRINCIPAL'!#REF!</f>
        <v>#REF!</v>
      </c>
      <c r="J57" s="274" t="e">
        <f>SUMIFS(#REF!,#REF!,$D57,#REF!,$F57,#REF!,$C57)-'BUDGET PRINCIPAL'!#REF!</f>
        <v>#REF!</v>
      </c>
    </row>
    <row r="58" spans="1:10" hidden="1" outlineLevel="1" x14ac:dyDescent="0.3">
      <c r="B58" s="359"/>
      <c r="C58" s="116">
        <f t="shared" si="3"/>
        <v>24</v>
      </c>
      <c r="D58" s="300" t="s">
        <v>93</v>
      </c>
      <c r="E58" s="116"/>
      <c r="F58" s="306">
        <v>204</v>
      </c>
      <c r="G58" s="274" t="e">
        <f>SUMIFS(#REF!,#REF!,$D58,#REF!,$F58,#REF!,$C58)-'BUDGET PRINCIPAL'!#REF!</f>
        <v>#REF!</v>
      </c>
      <c r="H58" s="274" t="e">
        <f>SUMIFS(#REF!,#REF!,$D58,#REF!,$F58,#REF!,$C58)-'BUDGET PRINCIPAL'!#REF!</f>
        <v>#REF!</v>
      </c>
      <c r="I58" s="274" t="e">
        <f>SUMIFS(#REF!,#REF!,$D58,#REF!,$F58,#REF!,$C58)-'BUDGET PRINCIPAL'!#REF!</f>
        <v>#REF!</v>
      </c>
      <c r="J58" s="274" t="e">
        <f>SUMIFS(#REF!,#REF!,$D58,#REF!,$F58,#REF!,$C58)-'BUDGET PRINCIPAL'!#REF!</f>
        <v>#REF!</v>
      </c>
    </row>
    <row r="59" spans="1:10" hidden="1" outlineLevel="1" x14ac:dyDescent="0.3">
      <c r="B59" s="359"/>
      <c r="C59" s="116">
        <f t="shared" si="3"/>
        <v>24</v>
      </c>
      <c r="D59" s="300" t="s">
        <v>93</v>
      </c>
      <c r="E59" s="288"/>
      <c r="F59" s="306">
        <v>26</v>
      </c>
      <c r="G59" s="274" t="e">
        <f>SUMIFS(#REF!,#REF!,$D59,#REF!,$F59,#REF!,$C59)-'BUDGET PRINCIPAL'!#REF!</f>
        <v>#REF!</v>
      </c>
      <c r="H59" s="274" t="e">
        <f>SUMIFS(#REF!,#REF!,$D59,#REF!,$F59,#REF!,$C59)-'BUDGET PRINCIPAL'!#REF!</f>
        <v>#REF!</v>
      </c>
      <c r="I59" s="274" t="e">
        <f>SUMIFS(#REF!,#REF!,$D59,#REF!,$F59,#REF!,$C59)-'BUDGET PRINCIPAL'!#REF!</f>
        <v>#REF!</v>
      </c>
      <c r="J59" s="274" t="e">
        <f>SUMIFS(#REF!,#REF!,$D59,#REF!,$F59,#REF!,$C59)-'BUDGET PRINCIPAL'!#REF!</f>
        <v>#REF!</v>
      </c>
    </row>
    <row r="60" spans="1:10" hidden="1" outlineLevel="1" x14ac:dyDescent="0.3">
      <c r="B60" s="359"/>
      <c r="C60" s="116">
        <f t="shared" si="3"/>
        <v>24</v>
      </c>
      <c r="D60" s="300" t="s">
        <v>93</v>
      </c>
      <c r="E60" s="288"/>
      <c r="F60" s="306">
        <v>27</v>
      </c>
      <c r="G60" s="274" t="e">
        <f>SUMIFS(#REF!,#REF!,$D60,#REF!,$F60,#REF!,$C60)-'BUDGET PRINCIPAL'!#REF!</f>
        <v>#REF!</v>
      </c>
      <c r="H60" s="274" t="e">
        <f>SUMIFS(#REF!,#REF!,$D60,#REF!,$F60,#REF!,$C60)-'BUDGET PRINCIPAL'!#REF!</f>
        <v>#REF!</v>
      </c>
      <c r="I60" s="274" t="e">
        <f>SUMIFS(#REF!,#REF!,$D60,#REF!,$F60,#REF!,$C60)-'BUDGET PRINCIPAL'!#REF!</f>
        <v>#REF!</v>
      </c>
      <c r="J60" s="274" t="e">
        <f>SUMIFS(#REF!,#REF!,$D60,#REF!,$F60,#REF!,$C60)-'BUDGET PRINCIPAL'!#REF!</f>
        <v>#REF!</v>
      </c>
    </row>
    <row r="61" spans="1:10" hidden="1" outlineLevel="1" x14ac:dyDescent="0.3">
      <c r="B61" s="359"/>
      <c r="C61" s="116">
        <f t="shared" si="3"/>
        <v>24</v>
      </c>
      <c r="D61" s="300" t="s">
        <v>93</v>
      </c>
      <c r="E61" s="288">
        <v>165</v>
      </c>
      <c r="F61" s="306">
        <v>16</v>
      </c>
      <c r="G61" s="274" t="e">
        <f>SUMIFS(#REF!,#REF!,$D61,#REF!,$F61,#REF!,$E61,#REF!,$C61)-'BUDGET PRINCIPAL'!#REF!</f>
        <v>#REF!</v>
      </c>
      <c r="H61" s="274" t="e">
        <f>SUMIFS(#REF!,#REF!,$D61,#REF!,$F61,#REF!,$E61,#REF!,$C61)-'BUDGET PRINCIPAL'!#REF!</f>
        <v>#REF!</v>
      </c>
      <c r="I61" s="274" t="e">
        <f>SUMIFS(#REF!,#REF!,$D61,#REF!,$F61,#REF!,$E61,#REF!,$C61)-'BUDGET PRINCIPAL'!#REF!</f>
        <v>#REF!</v>
      </c>
      <c r="J61" s="274" t="e">
        <f>SUMIFS(#REF!,#REF!,$D61,#REF!,$F61,#REF!,$E61,#REF!,$C61)-'BUDGET PRINCIPAL'!#REF!</f>
        <v>#REF!</v>
      </c>
    </row>
    <row r="62" spans="1:10" hidden="1" outlineLevel="1" x14ac:dyDescent="0.3">
      <c r="B62" s="359"/>
      <c r="C62" s="116">
        <f t="shared" si="3"/>
        <v>24</v>
      </c>
      <c r="D62" s="300" t="s">
        <v>93</v>
      </c>
      <c r="E62" s="288"/>
      <c r="F62" s="307" t="s">
        <v>69</v>
      </c>
      <c r="G62" s="274" t="e">
        <f>SUMIFS(#REF!,#REF!,$D62,#REF!,$F62,#REF!,$C62)-'BUDGET PRINCIPAL'!#REF!</f>
        <v>#REF!</v>
      </c>
      <c r="H62" s="274" t="e">
        <f>SUMIFS(#REF!,#REF!,$D62,#REF!,$F62,#REF!,$C62)-'BUDGET PRINCIPAL'!#REF!</f>
        <v>#REF!</v>
      </c>
      <c r="I62" s="274" t="e">
        <f>SUMIFS(#REF!,#REF!,$D62,#REF!,$F62,#REF!,$C62)-'BUDGET PRINCIPAL'!#REF!</f>
        <v>#REF!</v>
      </c>
      <c r="J62" s="274" t="e">
        <f>SUMIFS(#REF!,#REF!,$D62,#REF!,$F62,#REF!,$C62)-'BUDGET PRINCIPAL'!#REF!</f>
        <v>#REF!</v>
      </c>
    </row>
    <row r="63" spans="1:10" hidden="1" outlineLevel="1" x14ac:dyDescent="0.3">
      <c r="B63" s="359"/>
      <c r="C63" s="116">
        <f t="shared" si="3"/>
        <v>24</v>
      </c>
      <c r="D63" s="302" t="s">
        <v>95</v>
      </c>
      <c r="E63" s="301"/>
      <c r="F63" s="303">
        <v>13</v>
      </c>
      <c r="G63" s="304" t="e">
        <f>SUMIFS(#REF!,#REF!,$D63,#REF!,$F63,#REF!,$C63)-'BUDGET PRINCIPAL'!O81</f>
        <v>#REF!</v>
      </c>
      <c r="H63" s="304" t="e">
        <f>SUMIFS(#REF!,#REF!,$D63,#REF!,$F63,#REF!,$C63)-'BUDGET PRINCIPAL'!X81</f>
        <v>#REF!</v>
      </c>
      <c r="I63" s="304" t="e">
        <f>SUMIFS(#REF!,#REF!,$D63,#REF!,$F63,#REF!,$C63)-'BUDGET PRINCIPAL'!Y81</f>
        <v>#REF!</v>
      </c>
      <c r="J63" s="304" t="e">
        <f>SUMIFS(#REF!,#REF!,$D63,#REF!,$F63,#REF!,$C63)-'BUDGET PRINCIPAL'!Z81</f>
        <v>#REF!</v>
      </c>
    </row>
    <row r="64" spans="1:10" hidden="1" outlineLevel="1" x14ac:dyDescent="0.3">
      <c r="B64" s="359"/>
      <c r="C64" s="116">
        <f t="shared" si="3"/>
        <v>24</v>
      </c>
      <c r="D64" s="302" t="s">
        <v>95</v>
      </c>
      <c r="E64" s="301">
        <v>165</v>
      </c>
      <c r="F64" s="303">
        <v>16</v>
      </c>
      <c r="G64" s="304" t="e">
        <f>SUMIFS(#REF!,#REF!,$D64,#REF!,$F64,#REF!,$E64,#REF!,$C64)-'BUDGET PRINCIPAL'!O82</f>
        <v>#REF!</v>
      </c>
      <c r="H64" s="304" t="e">
        <f>SUMIFS(#REF!,#REF!,$D64,#REF!,$F64,#REF!,$E64,#REF!,$C64)-'BUDGET PRINCIPAL'!X82</f>
        <v>#REF!</v>
      </c>
      <c r="I64" s="304" t="e">
        <f>SUMIFS(#REF!,#REF!,$D64,#REF!,$F64,#REF!,$E64,#REF!,$C64)-'BUDGET PRINCIPAL'!Y82</f>
        <v>#REF!</v>
      </c>
      <c r="J64" s="304" t="e">
        <f>SUMIFS(#REF!,#REF!,$D64,#REF!,$F64,#REF!,$E64,#REF!,$C64)-'BUDGET PRINCIPAL'!Z82</f>
        <v>#REF!</v>
      </c>
    </row>
    <row r="65" spans="1:10" hidden="1" outlineLevel="1" x14ac:dyDescent="0.3">
      <c r="B65" s="359"/>
      <c r="C65" s="116">
        <f t="shared" si="3"/>
        <v>24</v>
      </c>
      <c r="D65" s="302" t="s">
        <v>95</v>
      </c>
      <c r="E65" s="301" t="s">
        <v>159</v>
      </c>
      <c r="F65" s="303">
        <v>10</v>
      </c>
      <c r="G65" s="304" t="e">
        <f>SUMIFS(#REF!,#REF!,$D65,#REF!,$F65,#REF!,$E65,#REF!,$C65)-'BUDGET PRINCIPAL'!O83</f>
        <v>#REF!</v>
      </c>
      <c r="H65" s="304" t="e">
        <f>SUMIFS(#REF!,#REF!,$D65,#REF!,$F65,#REF!,$E65,#REF!,$C65)-'BUDGET PRINCIPAL'!X83</f>
        <v>#REF!</v>
      </c>
      <c r="I65" s="304" t="e">
        <f>SUMIFS(#REF!,#REF!,$D65,#REF!,$F65,#REF!,$E65,#REF!,$C65)-'BUDGET PRINCIPAL'!Y83</f>
        <v>#REF!</v>
      </c>
      <c r="J65" s="304" t="e">
        <f>SUMIFS(#REF!,#REF!,$D65,#REF!,$F65,#REF!,$E65,#REF!,$C65)-'BUDGET PRINCIPAL'!Z83</f>
        <v>#REF!</v>
      </c>
    </row>
    <row r="66" spans="1:10" hidden="1" outlineLevel="1" x14ac:dyDescent="0.3">
      <c r="B66" s="359"/>
      <c r="C66" s="116">
        <f t="shared" si="3"/>
        <v>24</v>
      </c>
      <c r="D66" s="302" t="s">
        <v>95</v>
      </c>
      <c r="E66" s="301"/>
      <c r="F66" s="303">
        <v>27</v>
      </c>
      <c r="G66" s="304" t="e">
        <f>SUMIFS(#REF!,#REF!,$D66,#REF!,$F66,#REF!,$C66)-'BUDGET PRINCIPAL'!O84</f>
        <v>#REF!</v>
      </c>
      <c r="H66" s="304" t="e">
        <f>SUMIFS(#REF!,#REF!,$D66,#REF!,$F66,#REF!,$C66)-'BUDGET PRINCIPAL'!X84</f>
        <v>#REF!</v>
      </c>
      <c r="I66" s="304" t="e">
        <f>SUMIFS(#REF!,#REF!,$D66,#REF!,$F66,#REF!,$C66)-'BUDGET PRINCIPAL'!Y84</f>
        <v>#REF!</v>
      </c>
      <c r="J66" s="304" t="e">
        <f>SUMIFS(#REF!,#REF!,$D66,#REF!,$F66,#REF!,$C66)-'BUDGET PRINCIPAL'!Z84</f>
        <v>#REF!</v>
      </c>
    </row>
    <row r="67" spans="1:10" hidden="1" outlineLevel="1" x14ac:dyDescent="0.3">
      <c r="B67" s="359"/>
      <c r="C67" s="116">
        <f t="shared" si="3"/>
        <v>24</v>
      </c>
      <c r="D67" s="302" t="s">
        <v>95</v>
      </c>
      <c r="E67" s="301"/>
      <c r="F67" s="305" t="s">
        <v>55</v>
      </c>
      <c r="G67" s="304" t="e">
        <f>SUMIFS(#REF!,#REF!,$D67,#REF!,$F67,#REF!,$C67)-'BUDGET PRINCIPAL'!O85</f>
        <v>#REF!</v>
      </c>
      <c r="H67" s="304" t="e">
        <f>SUMIFS(#REF!,#REF!,$D67,#REF!,$F67,#REF!,$C67)-'BUDGET PRINCIPAL'!X85</f>
        <v>#REF!</v>
      </c>
      <c r="I67" s="304" t="e">
        <f>SUMIFS(#REF!,#REF!,$D67,#REF!,$F67,#REF!,$C67)-'BUDGET PRINCIPAL'!Y85</f>
        <v>#REF!</v>
      </c>
      <c r="J67" s="304" t="e">
        <f>SUMIFS(#REF!,#REF!,$D67,#REF!,$F67,#REF!,$C67)-'BUDGET PRINCIPAL'!Z85</f>
        <v>#REF!</v>
      </c>
    </row>
    <row r="68" spans="1:10" hidden="1" outlineLevel="1" x14ac:dyDescent="0.3">
      <c r="B68" s="359"/>
      <c r="C68" s="116">
        <f t="shared" si="3"/>
        <v>24</v>
      </c>
      <c r="D68" s="302" t="s">
        <v>95</v>
      </c>
      <c r="E68" s="301" t="s">
        <v>121</v>
      </c>
      <c r="F68" s="303" t="s">
        <v>78</v>
      </c>
      <c r="G68" s="304" t="e">
        <f>SUMIFS(#REF!,#REF!,$D68,#REF!,$F68,#REF!,$E68,#REF!,$C68)-'BUDGET PRINCIPAL'!O86</f>
        <v>#REF!</v>
      </c>
      <c r="H68" s="304" t="e">
        <f>SUMIFS(#REF!,#REF!,$D68,#REF!,$F68,#REF!,$E68,#REF!,$C68)-'BUDGET PRINCIPAL'!X86</f>
        <v>#REF!</v>
      </c>
      <c r="I68" s="304" t="e">
        <f>SUMIFS(#REF!,#REF!,$D68,#REF!,$F68,#REF!,$E68,#REF!,$C68)-'BUDGET PRINCIPAL'!Y86</f>
        <v>#REF!</v>
      </c>
      <c r="J68" s="304" t="e">
        <f>SUMIFS(#REF!,#REF!,$D68,#REF!,$F68,#REF!,$E68,#REF!,$C68)-'BUDGET PRINCIPAL'!Z86</f>
        <v>#REF!</v>
      </c>
    </row>
    <row r="69" spans="1:10" collapsed="1" x14ac:dyDescent="0.3">
      <c r="A69" t="str">
        <f>B55</f>
        <v>Activites soumises à TVA</v>
      </c>
      <c r="B69" s="308"/>
      <c r="C69" s="313"/>
      <c r="D69" s="310"/>
      <c r="E69" s="309"/>
      <c r="F69" s="311"/>
      <c r="G69" s="312"/>
      <c r="H69" s="312"/>
      <c r="I69" s="312"/>
      <c r="J69" s="312"/>
    </row>
    <row r="71" spans="1:10" ht="25.5" hidden="1" outlineLevel="1" x14ac:dyDescent="0.3">
      <c r="C71" s="358" t="s">
        <v>37</v>
      </c>
      <c r="D71" s="358"/>
      <c r="E71" s="358"/>
      <c r="F71" s="358"/>
      <c r="G71" s="272" t="s">
        <v>154</v>
      </c>
      <c r="H71" s="272" t="s">
        <v>155</v>
      </c>
      <c r="I71" s="272" t="s">
        <v>156</v>
      </c>
      <c r="J71" s="273" t="s">
        <v>157</v>
      </c>
    </row>
    <row r="72" spans="1:10" hidden="1" outlineLevel="1" x14ac:dyDescent="0.3">
      <c r="B72" s="359" t="s">
        <v>164</v>
      </c>
      <c r="C72" s="116">
        <v>25</v>
      </c>
      <c r="D72" s="300" t="s">
        <v>93</v>
      </c>
      <c r="E72" s="116"/>
      <c r="F72" s="144">
        <v>20</v>
      </c>
      <c r="G72" s="274" t="e">
        <f>SUMIFS(#REF!,#REF!,$D72,#REF!,$F72,#REF!,$C72)-'BUDGET PRINCIPAL'!O82</f>
        <v>#REF!</v>
      </c>
      <c r="H72" s="274" t="e">
        <f>SUMIFS(#REF!,#REF!,$D72,#REF!,$F72,#REF!,$C72)-'BUDGET PRINCIPAL'!X82</f>
        <v>#REF!</v>
      </c>
      <c r="I72" s="274" t="e">
        <f>SUMIFS(#REF!,#REF!,$D72,#REF!,$F72,#REF!,$C72)-'BUDGET PRINCIPAL'!Y82</f>
        <v>#REF!</v>
      </c>
      <c r="J72" s="274" t="e">
        <f>SUMIFS(#REF!,#REF!,$D72,#REF!,$F72,#REF!,$C72)-'BUDGET PRINCIPAL'!Z82</f>
        <v>#REF!</v>
      </c>
    </row>
    <row r="73" spans="1:10" hidden="1" outlineLevel="1" x14ac:dyDescent="0.3">
      <c r="B73" s="359"/>
      <c r="C73" s="116">
        <f>$C$72</f>
        <v>25</v>
      </c>
      <c r="D73" s="300" t="s">
        <v>93</v>
      </c>
      <c r="E73" s="116"/>
      <c r="F73" s="144">
        <v>21</v>
      </c>
      <c r="G73" s="274" t="e">
        <f>SUMIFS(#REF!,#REF!,$D73,#REF!,$F73,#REF!,$C73)-'BUDGET PRINCIPAL'!O83</f>
        <v>#REF!</v>
      </c>
      <c r="H73" s="274" t="e">
        <f>SUMIFS(#REF!,#REF!,$D73,#REF!,$F73,#REF!,$C73)-'BUDGET PRINCIPAL'!X83</f>
        <v>#REF!</v>
      </c>
      <c r="I73" s="274" t="e">
        <f>SUMIFS(#REF!,#REF!,$D73,#REF!,$F73,#REF!,$C73)-'BUDGET PRINCIPAL'!Y83</f>
        <v>#REF!</v>
      </c>
      <c r="J73" s="274" t="e">
        <f>SUMIFS(#REF!,#REF!,$D73,#REF!,$F73,#REF!,$C73)-'BUDGET PRINCIPAL'!Z83</f>
        <v>#REF!</v>
      </c>
    </row>
    <row r="74" spans="1:10" hidden="1" outlineLevel="1" x14ac:dyDescent="0.3">
      <c r="B74" s="359"/>
      <c r="C74" s="116">
        <f t="shared" ref="C74:C85" si="4">$C$72</f>
        <v>25</v>
      </c>
      <c r="D74" s="300" t="s">
        <v>93</v>
      </c>
      <c r="E74" s="288"/>
      <c r="F74" s="306">
        <v>23</v>
      </c>
      <c r="G74" s="274" t="e">
        <f>SUMIFS(#REF!,#REF!,$D74,#REF!,$F74,#REF!,$C74)-'BUDGET PRINCIPAL'!O84</f>
        <v>#REF!</v>
      </c>
      <c r="H74" s="274" t="e">
        <f>SUMIFS(#REF!,#REF!,$D74,#REF!,$F74,#REF!,$C74)-'BUDGET PRINCIPAL'!X84</f>
        <v>#REF!</v>
      </c>
      <c r="I74" s="274" t="e">
        <f>SUMIFS(#REF!,#REF!,$D74,#REF!,$F74,#REF!,$C74)-'BUDGET PRINCIPAL'!Y84</f>
        <v>#REF!</v>
      </c>
      <c r="J74" s="274" t="e">
        <f>SUMIFS(#REF!,#REF!,$D74,#REF!,$F74,#REF!,$C74)-'BUDGET PRINCIPAL'!Z84</f>
        <v>#REF!</v>
      </c>
    </row>
    <row r="75" spans="1:10" hidden="1" outlineLevel="1" x14ac:dyDescent="0.3">
      <c r="B75" s="359"/>
      <c r="C75" s="116">
        <f t="shared" si="4"/>
        <v>25</v>
      </c>
      <c r="D75" s="300" t="s">
        <v>93</v>
      </c>
      <c r="E75" s="116"/>
      <c r="F75" s="306">
        <v>204</v>
      </c>
      <c r="G75" s="274" t="e">
        <f>SUMIFS(#REF!,#REF!,$D75,#REF!,$F75,#REF!,$C75)-'BUDGET PRINCIPAL'!O85</f>
        <v>#REF!</v>
      </c>
      <c r="H75" s="274" t="e">
        <f>SUMIFS(#REF!,#REF!,$D75,#REF!,$F75,#REF!,$C75)-'BUDGET PRINCIPAL'!X85</f>
        <v>#REF!</v>
      </c>
      <c r="I75" s="274" t="e">
        <f>SUMIFS(#REF!,#REF!,$D75,#REF!,$F75,#REF!,$C75)-'BUDGET PRINCIPAL'!Y85</f>
        <v>#REF!</v>
      </c>
      <c r="J75" s="274" t="e">
        <f>SUMIFS(#REF!,#REF!,$D75,#REF!,$F75,#REF!,$C75)-'BUDGET PRINCIPAL'!Z85</f>
        <v>#REF!</v>
      </c>
    </row>
    <row r="76" spans="1:10" hidden="1" outlineLevel="1" x14ac:dyDescent="0.3">
      <c r="B76" s="359"/>
      <c r="C76" s="116">
        <f t="shared" si="4"/>
        <v>25</v>
      </c>
      <c r="D76" s="300" t="s">
        <v>93</v>
      </c>
      <c r="E76" s="288"/>
      <c r="F76" s="306">
        <v>26</v>
      </c>
      <c r="G76" s="274" t="e">
        <f>SUMIFS(#REF!,#REF!,$D76,#REF!,$F76,#REF!,$C76)-'BUDGET PRINCIPAL'!O86</f>
        <v>#REF!</v>
      </c>
      <c r="H76" s="274" t="e">
        <f>SUMIFS(#REF!,#REF!,$D76,#REF!,$F76,#REF!,$C76)-'BUDGET PRINCIPAL'!X86</f>
        <v>#REF!</v>
      </c>
      <c r="I76" s="274" t="e">
        <f>SUMIFS(#REF!,#REF!,$D76,#REF!,$F76,#REF!,$C76)-'BUDGET PRINCIPAL'!Y86</f>
        <v>#REF!</v>
      </c>
      <c r="J76" s="274" t="e">
        <f>SUMIFS(#REF!,#REF!,$D76,#REF!,$F76,#REF!,$C76)-'BUDGET PRINCIPAL'!Z86</f>
        <v>#REF!</v>
      </c>
    </row>
    <row r="77" spans="1:10" hidden="1" outlineLevel="1" x14ac:dyDescent="0.3">
      <c r="B77" s="359"/>
      <c r="C77" s="116">
        <f t="shared" si="4"/>
        <v>25</v>
      </c>
      <c r="D77" s="300" t="s">
        <v>93</v>
      </c>
      <c r="E77" s="288"/>
      <c r="F77" s="306">
        <v>27</v>
      </c>
      <c r="G77" s="274" t="e">
        <f>SUMIFS(#REF!,#REF!,$D77,#REF!,$F77,#REF!,$C77)-'BUDGET PRINCIPAL'!O87</f>
        <v>#REF!</v>
      </c>
      <c r="H77" s="274" t="e">
        <f>SUMIFS(#REF!,#REF!,$D77,#REF!,$F77,#REF!,$C77)-'BUDGET PRINCIPAL'!X87</f>
        <v>#REF!</v>
      </c>
      <c r="I77" s="274" t="e">
        <f>SUMIFS(#REF!,#REF!,$D77,#REF!,$F77,#REF!,$C77)-'BUDGET PRINCIPAL'!Y87</f>
        <v>#REF!</v>
      </c>
      <c r="J77" s="274" t="e">
        <f>SUMIFS(#REF!,#REF!,$D77,#REF!,$F77,#REF!,$C77)-'BUDGET PRINCIPAL'!Z87</f>
        <v>#REF!</v>
      </c>
    </row>
    <row r="78" spans="1:10" hidden="1" outlineLevel="1" x14ac:dyDescent="0.3">
      <c r="B78" s="359"/>
      <c r="C78" s="116">
        <f t="shared" si="4"/>
        <v>25</v>
      </c>
      <c r="D78" s="300" t="s">
        <v>93</v>
      </c>
      <c r="E78" s="288">
        <v>165</v>
      </c>
      <c r="F78" s="306">
        <v>16</v>
      </c>
      <c r="G78" s="274" t="e">
        <f>SUMIFS(#REF!,#REF!,$D78,#REF!,$F78,#REF!,$E78,#REF!,$C78)-'BUDGET PRINCIPAL'!O89</f>
        <v>#REF!</v>
      </c>
      <c r="H78" s="274" t="e">
        <f>SUMIFS(#REF!,#REF!,$D78,#REF!,$F78,#REF!,$E78,#REF!,$C78)-'BUDGET PRINCIPAL'!X89</f>
        <v>#REF!</v>
      </c>
      <c r="I78" s="274" t="e">
        <f>SUMIFS(#REF!,#REF!,$D78,#REF!,$F78,#REF!,$E78,#REF!,$C78)-'BUDGET PRINCIPAL'!Y89</f>
        <v>#REF!</v>
      </c>
      <c r="J78" s="274" t="e">
        <f>SUMIFS(#REF!,#REF!,$D78,#REF!,$F78,#REF!,$E78,#REF!,$C78)-'BUDGET PRINCIPAL'!Z89</f>
        <v>#REF!</v>
      </c>
    </row>
    <row r="79" spans="1:10" hidden="1" outlineLevel="1" x14ac:dyDescent="0.3">
      <c r="B79" s="359"/>
      <c r="C79" s="116">
        <f t="shared" si="4"/>
        <v>25</v>
      </c>
      <c r="D79" s="300" t="s">
        <v>93</v>
      </c>
      <c r="E79" s="288"/>
      <c r="F79" s="307" t="s">
        <v>69</v>
      </c>
      <c r="G79" s="274" t="e">
        <f>SUMIFS(#REF!,#REF!,$D79,#REF!,$F79,#REF!,$C79)-'BUDGET PRINCIPAL'!O90</f>
        <v>#REF!</v>
      </c>
      <c r="H79" s="274" t="e">
        <f>SUMIFS(#REF!,#REF!,$D79,#REF!,$F79,#REF!,$C79)-'BUDGET PRINCIPAL'!X90</f>
        <v>#REF!</v>
      </c>
      <c r="I79" s="274" t="e">
        <f>SUMIFS(#REF!,#REF!,$D79,#REF!,$F79,#REF!,$C79)-'BUDGET PRINCIPAL'!Y90</f>
        <v>#REF!</v>
      </c>
      <c r="J79" s="274" t="e">
        <f>SUMIFS(#REF!,#REF!,$D79,#REF!,$F79,#REF!,$C79)-'BUDGET PRINCIPAL'!Z90</f>
        <v>#REF!</v>
      </c>
    </row>
    <row r="80" spans="1:10" hidden="1" outlineLevel="1" x14ac:dyDescent="0.3">
      <c r="B80" s="359"/>
      <c r="C80" s="116">
        <f t="shared" si="4"/>
        <v>25</v>
      </c>
      <c r="D80" s="302" t="s">
        <v>95</v>
      </c>
      <c r="E80" s="301"/>
      <c r="F80" s="303">
        <v>13</v>
      </c>
      <c r="G80" s="304" t="e">
        <f>SUMIFS(#REF!,#REF!,$D80,#REF!,$F80,#REF!,$C80)-'BUDGET PRINCIPAL'!O97</f>
        <v>#REF!</v>
      </c>
      <c r="H80" s="304" t="e">
        <f>SUMIFS(#REF!,#REF!,$D80,#REF!,$F80,#REF!,$C80)-'BUDGET PRINCIPAL'!X97</f>
        <v>#REF!</v>
      </c>
      <c r="I80" s="304" t="e">
        <f>SUMIFS(#REF!,#REF!,$D80,#REF!,$F80,#REF!,$C80)-'BUDGET PRINCIPAL'!Y97</f>
        <v>#REF!</v>
      </c>
      <c r="J80" s="304" t="e">
        <f>SUMIFS(#REF!,#REF!,$D80,#REF!,$F80,#REF!,$C80)-'BUDGET PRINCIPAL'!Z97</f>
        <v>#REF!</v>
      </c>
    </row>
    <row r="81" spans="1:10" hidden="1" outlineLevel="1" x14ac:dyDescent="0.3">
      <c r="B81" s="359"/>
      <c r="C81" s="116">
        <f t="shared" si="4"/>
        <v>25</v>
      </c>
      <c r="D81" s="302" t="s">
        <v>95</v>
      </c>
      <c r="E81" s="301">
        <v>165</v>
      </c>
      <c r="F81" s="303">
        <v>16</v>
      </c>
      <c r="G81" s="304" t="e">
        <f>SUMIFS(#REF!,#REF!,$D81,#REF!,$F81,#REF!,$E81,#REF!,$C81)-'BUDGET PRINCIPAL'!O98</f>
        <v>#REF!</v>
      </c>
      <c r="H81" s="304" t="e">
        <f>SUMIFS(#REF!,#REF!,$D81,#REF!,$F81,#REF!,$E81,#REF!,$C81)-'BUDGET PRINCIPAL'!X98</f>
        <v>#REF!</v>
      </c>
      <c r="I81" s="304" t="e">
        <f>SUMIFS(#REF!,#REF!,$D81,#REF!,$F81,#REF!,$E81,#REF!,$C81)-'BUDGET PRINCIPAL'!Y98</f>
        <v>#REF!</v>
      </c>
      <c r="J81" s="304" t="e">
        <f>SUMIFS(#REF!,#REF!,$D81,#REF!,$F81,#REF!,$E81,#REF!,$C81)-'BUDGET PRINCIPAL'!Z98</f>
        <v>#REF!</v>
      </c>
    </row>
    <row r="82" spans="1:10" hidden="1" outlineLevel="1" x14ac:dyDescent="0.3">
      <c r="B82" s="359"/>
      <c r="C82" s="116">
        <f t="shared" si="4"/>
        <v>25</v>
      </c>
      <c r="D82" s="302" t="s">
        <v>95</v>
      </c>
      <c r="E82" s="301" t="s">
        <v>159</v>
      </c>
      <c r="F82" s="303">
        <v>10</v>
      </c>
      <c r="G82" s="304" t="e">
        <f>SUMIFS(#REF!,#REF!,$D82,#REF!,$F82,#REF!,$E82,#REF!,$C82)-'BUDGET PRINCIPAL'!O99</f>
        <v>#REF!</v>
      </c>
      <c r="H82" s="304" t="e">
        <f>SUMIFS(#REF!,#REF!,$D82,#REF!,$F82,#REF!,$E82,#REF!,$C82)-'BUDGET PRINCIPAL'!X99</f>
        <v>#REF!</v>
      </c>
      <c r="I82" s="304" t="e">
        <f>SUMIFS(#REF!,#REF!,$D82,#REF!,$F82,#REF!,$E82,#REF!,$C82)-'BUDGET PRINCIPAL'!Y99</f>
        <v>#REF!</v>
      </c>
      <c r="J82" s="304" t="e">
        <f>SUMIFS(#REF!,#REF!,$D82,#REF!,$F82,#REF!,$E82,#REF!,$C82)-'BUDGET PRINCIPAL'!Z99</f>
        <v>#REF!</v>
      </c>
    </row>
    <row r="83" spans="1:10" hidden="1" outlineLevel="1" x14ac:dyDescent="0.3">
      <c r="B83" s="359"/>
      <c r="C83" s="116">
        <f t="shared" si="4"/>
        <v>25</v>
      </c>
      <c r="D83" s="302" t="s">
        <v>95</v>
      </c>
      <c r="E83" s="301"/>
      <c r="F83" s="303">
        <v>27</v>
      </c>
      <c r="G83" s="304" t="e">
        <f>SUMIFS(#REF!,#REF!,$D83,#REF!,$F83,#REF!,$C83)-'BUDGET PRINCIPAL'!O100</f>
        <v>#REF!</v>
      </c>
      <c r="H83" s="304" t="e">
        <f>SUMIFS(#REF!,#REF!,$D83,#REF!,$F83,#REF!,$C83)-'BUDGET PRINCIPAL'!X100</f>
        <v>#REF!</v>
      </c>
      <c r="I83" s="304" t="e">
        <f>SUMIFS(#REF!,#REF!,$D83,#REF!,$F83,#REF!,$C83)-'BUDGET PRINCIPAL'!Y100</f>
        <v>#REF!</v>
      </c>
      <c r="J83" s="304" t="e">
        <f>SUMIFS(#REF!,#REF!,$D83,#REF!,$F83,#REF!,$C83)-'BUDGET PRINCIPAL'!Z100</f>
        <v>#REF!</v>
      </c>
    </row>
    <row r="84" spans="1:10" hidden="1" outlineLevel="1" x14ac:dyDescent="0.3">
      <c r="B84" s="359"/>
      <c r="C84" s="116">
        <f t="shared" si="4"/>
        <v>25</v>
      </c>
      <c r="D84" s="302" t="s">
        <v>95</v>
      </c>
      <c r="E84" s="301"/>
      <c r="F84" s="305" t="s">
        <v>55</v>
      </c>
      <c r="G84" s="304" t="e">
        <f>SUMIFS(#REF!,#REF!,$D84,#REF!,$F84,#REF!,$C84)-'BUDGET PRINCIPAL'!O101</f>
        <v>#REF!</v>
      </c>
      <c r="H84" s="304" t="e">
        <f>SUMIFS(#REF!,#REF!,$D84,#REF!,$F84,#REF!,$C84)-'BUDGET PRINCIPAL'!X101</f>
        <v>#REF!</v>
      </c>
      <c r="I84" s="304" t="e">
        <f>SUMIFS(#REF!,#REF!,$D84,#REF!,$F84,#REF!,$C84)-'BUDGET PRINCIPAL'!Y101</f>
        <v>#REF!</v>
      </c>
      <c r="J84" s="304" t="e">
        <f>SUMIFS(#REF!,#REF!,$D84,#REF!,$F84,#REF!,$C84)-'BUDGET PRINCIPAL'!Z101</f>
        <v>#REF!</v>
      </c>
    </row>
    <row r="85" spans="1:10" hidden="1" outlineLevel="1" x14ac:dyDescent="0.3">
      <c r="B85" s="359"/>
      <c r="C85" s="116">
        <f t="shared" si="4"/>
        <v>25</v>
      </c>
      <c r="D85" s="302" t="s">
        <v>95</v>
      </c>
      <c r="E85" s="301" t="s">
        <v>121</v>
      </c>
      <c r="F85" s="303" t="s">
        <v>78</v>
      </c>
      <c r="G85" s="304" t="e">
        <f>SUMIFS(#REF!,#REF!,$D85,#REF!,$F85,#REF!,$E85,#REF!,$C85)-'BUDGET PRINCIPAL'!O102</f>
        <v>#REF!</v>
      </c>
      <c r="H85" s="304" t="e">
        <f>SUMIFS(#REF!,#REF!,$D85,#REF!,$F85,#REF!,$E85,#REF!,$C85)-'BUDGET PRINCIPAL'!X102</f>
        <v>#REF!</v>
      </c>
      <c r="I85" s="304" t="e">
        <f>SUMIFS(#REF!,#REF!,$D85,#REF!,$F85,#REF!,$E85,#REF!,$C85)-'BUDGET PRINCIPAL'!Y102</f>
        <v>#REF!</v>
      </c>
      <c r="J85" s="304" t="e">
        <f>SUMIFS(#REF!,#REF!,$D85,#REF!,$F85,#REF!,$E85,#REF!,$C85)-'BUDGET PRINCIPAL'!Z102</f>
        <v>#REF!</v>
      </c>
    </row>
    <row r="86" spans="1:10" collapsed="1" x14ac:dyDescent="0.3">
      <c r="A86" t="str">
        <f>B72</f>
        <v>Restauration</v>
      </c>
      <c r="B86" s="308"/>
      <c r="C86" s="313"/>
      <c r="D86" s="310"/>
      <c r="E86" s="309"/>
      <c r="F86" s="311"/>
      <c r="G86" s="312"/>
      <c r="H86" s="312"/>
      <c r="I86" s="312"/>
      <c r="J86" s="312"/>
    </row>
    <row r="88" spans="1:10" ht="25.5" hidden="1" outlineLevel="1" x14ac:dyDescent="0.3">
      <c r="C88" s="358" t="s">
        <v>37</v>
      </c>
      <c r="D88" s="358"/>
      <c r="E88" s="358"/>
      <c r="F88" s="358"/>
      <c r="G88" s="272" t="s">
        <v>154</v>
      </c>
      <c r="H88" s="272" t="s">
        <v>155</v>
      </c>
      <c r="I88" s="272" t="s">
        <v>156</v>
      </c>
      <c r="J88" s="273" t="s">
        <v>157</v>
      </c>
    </row>
    <row r="89" spans="1:10" hidden="1" outlineLevel="1" x14ac:dyDescent="0.3">
      <c r="B89" s="359" t="s">
        <v>165</v>
      </c>
      <c r="C89" s="116">
        <v>26</v>
      </c>
      <c r="D89" s="300" t="s">
        <v>93</v>
      </c>
      <c r="E89" s="116"/>
      <c r="F89" s="144">
        <v>20</v>
      </c>
      <c r="G89" s="274" t="e">
        <f>SUMIFS(#REF!,#REF!,$D89,#REF!,$F89,#REF!,$C89)-'BUDGET PRINCIPAL'!O98</f>
        <v>#REF!</v>
      </c>
      <c r="H89" s="274" t="e">
        <f>SUMIFS(#REF!,#REF!,$D89,#REF!,$F89,#REF!,$C89)-'BUDGET PRINCIPAL'!X98</f>
        <v>#REF!</v>
      </c>
      <c r="I89" s="274" t="e">
        <f>SUMIFS(#REF!,#REF!,$D89,#REF!,$F89,#REF!,$C89)-'BUDGET PRINCIPAL'!Y98</f>
        <v>#REF!</v>
      </c>
      <c r="J89" s="274" t="e">
        <f>SUMIFS(#REF!,#REF!,$D89,#REF!,$F89,#REF!,$C89)-'BUDGET PRINCIPAL'!Z98</f>
        <v>#REF!</v>
      </c>
    </row>
    <row r="90" spans="1:10" hidden="1" outlineLevel="1" x14ac:dyDescent="0.3">
      <c r="B90" s="359"/>
      <c r="C90" s="116">
        <f>$C$89</f>
        <v>26</v>
      </c>
      <c r="D90" s="300" t="s">
        <v>93</v>
      </c>
      <c r="E90" s="116"/>
      <c r="F90" s="144">
        <v>21</v>
      </c>
      <c r="G90" s="274" t="e">
        <f>SUMIFS(#REF!,#REF!,$D90,#REF!,$F90,#REF!,$C90)-'BUDGET PRINCIPAL'!O99</f>
        <v>#REF!</v>
      </c>
      <c r="H90" s="274" t="e">
        <f>SUMIFS(#REF!,#REF!,$D90,#REF!,$F90,#REF!,$C90)-'BUDGET PRINCIPAL'!X99</f>
        <v>#REF!</v>
      </c>
      <c r="I90" s="274" t="e">
        <f>SUMIFS(#REF!,#REF!,$D90,#REF!,$F90,#REF!,$C90)-'BUDGET PRINCIPAL'!Y99</f>
        <v>#REF!</v>
      </c>
      <c r="J90" s="274" t="e">
        <f>SUMIFS(#REF!,#REF!,$D90,#REF!,$F90,#REF!,$C90)-'BUDGET PRINCIPAL'!Z99</f>
        <v>#REF!</v>
      </c>
    </row>
    <row r="91" spans="1:10" hidden="1" outlineLevel="1" x14ac:dyDescent="0.3">
      <c r="B91" s="359"/>
      <c r="C91" s="116">
        <f t="shared" ref="C91:C102" si="5">$C$89</f>
        <v>26</v>
      </c>
      <c r="D91" s="300" t="s">
        <v>93</v>
      </c>
      <c r="E91" s="288"/>
      <c r="F91" s="306">
        <v>23</v>
      </c>
      <c r="G91" s="274" t="e">
        <f>SUMIFS(#REF!,#REF!,$D91,#REF!,$F91,#REF!,$C91)-'BUDGET PRINCIPAL'!O100</f>
        <v>#REF!</v>
      </c>
      <c r="H91" s="274" t="e">
        <f>SUMIFS(#REF!,#REF!,$D91,#REF!,$F91,#REF!,$C91)-'BUDGET PRINCIPAL'!X100</f>
        <v>#REF!</v>
      </c>
      <c r="I91" s="274" t="e">
        <f>SUMIFS(#REF!,#REF!,$D91,#REF!,$F91,#REF!,$C91)-'BUDGET PRINCIPAL'!Y100</f>
        <v>#REF!</v>
      </c>
      <c r="J91" s="274" t="e">
        <f>SUMIFS(#REF!,#REF!,$D91,#REF!,$F91,#REF!,$C91)-'BUDGET PRINCIPAL'!Z100</f>
        <v>#REF!</v>
      </c>
    </row>
    <row r="92" spans="1:10" hidden="1" outlineLevel="1" x14ac:dyDescent="0.3">
      <c r="B92" s="359"/>
      <c r="C92" s="116">
        <f t="shared" si="5"/>
        <v>26</v>
      </c>
      <c r="D92" s="300" t="s">
        <v>93</v>
      </c>
      <c r="E92" s="116"/>
      <c r="F92" s="306">
        <v>204</v>
      </c>
      <c r="G92" s="274" t="e">
        <f>SUMIFS(#REF!,#REF!,$D92,#REF!,$F92,#REF!,$C92)-'BUDGET PRINCIPAL'!O101</f>
        <v>#REF!</v>
      </c>
      <c r="H92" s="274" t="e">
        <f>SUMIFS(#REF!,#REF!,$D92,#REF!,$F92,#REF!,$C92)-'BUDGET PRINCIPAL'!X101</f>
        <v>#REF!</v>
      </c>
      <c r="I92" s="274" t="e">
        <f>SUMIFS(#REF!,#REF!,$D92,#REF!,$F92,#REF!,$C92)-'BUDGET PRINCIPAL'!Y101</f>
        <v>#REF!</v>
      </c>
      <c r="J92" s="274" t="e">
        <f>SUMIFS(#REF!,#REF!,$D92,#REF!,$F92,#REF!,$C92)-'BUDGET PRINCIPAL'!Z101</f>
        <v>#REF!</v>
      </c>
    </row>
    <row r="93" spans="1:10" hidden="1" outlineLevel="1" x14ac:dyDescent="0.3">
      <c r="B93" s="359"/>
      <c r="C93" s="116">
        <f t="shared" si="5"/>
        <v>26</v>
      </c>
      <c r="D93" s="300" t="s">
        <v>93</v>
      </c>
      <c r="E93" s="288"/>
      <c r="F93" s="306">
        <v>26</v>
      </c>
      <c r="G93" s="274" t="e">
        <f>SUMIFS(#REF!,#REF!,$D93,#REF!,$F93,#REF!,$C93)-'BUDGET PRINCIPAL'!O102</f>
        <v>#REF!</v>
      </c>
      <c r="H93" s="274" t="e">
        <f>SUMIFS(#REF!,#REF!,$D93,#REF!,$F93,#REF!,$C93)-'BUDGET PRINCIPAL'!X102</f>
        <v>#REF!</v>
      </c>
      <c r="I93" s="274" t="e">
        <f>SUMIFS(#REF!,#REF!,$D93,#REF!,$F93,#REF!,$C93)-'BUDGET PRINCIPAL'!Y102</f>
        <v>#REF!</v>
      </c>
      <c r="J93" s="274" t="e">
        <f>SUMIFS(#REF!,#REF!,$D93,#REF!,$F93,#REF!,$C93)-'BUDGET PRINCIPAL'!Z102</f>
        <v>#REF!</v>
      </c>
    </row>
    <row r="94" spans="1:10" hidden="1" outlineLevel="1" x14ac:dyDescent="0.3">
      <c r="B94" s="359"/>
      <c r="C94" s="116">
        <f t="shared" si="5"/>
        <v>26</v>
      </c>
      <c r="D94" s="300" t="s">
        <v>93</v>
      </c>
      <c r="E94" s="288"/>
      <c r="F94" s="306">
        <v>27</v>
      </c>
      <c r="G94" s="274" t="e">
        <f>SUMIFS(#REF!,#REF!,$D94,#REF!,$F94,#REF!,$C94)-'BUDGET PRINCIPAL'!O103</f>
        <v>#REF!</v>
      </c>
      <c r="H94" s="274" t="e">
        <f>SUMIFS(#REF!,#REF!,$D94,#REF!,$F94,#REF!,$C94)-'BUDGET PRINCIPAL'!X103</f>
        <v>#REF!</v>
      </c>
      <c r="I94" s="274" t="e">
        <f>SUMIFS(#REF!,#REF!,$D94,#REF!,$F94,#REF!,$C94)-'BUDGET PRINCIPAL'!Y103</f>
        <v>#REF!</v>
      </c>
      <c r="J94" s="274" t="e">
        <f>SUMIFS(#REF!,#REF!,$D94,#REF!,$F94,#REF!,$C94)-'BUDGET PRINCIPAL'!Z103</f>
        <v>#REF!</v>
      </c>
    </row>
    <row r="95" spans="1:10" hidden="1" outlineLevel="1" x14ac:dyDescent="0.3">
      <c r="B95" s="359"/>
      <c r="C95" s="116">
        <f t="shared" si="5"/>
        <v>26</v>
      </c>
      <c r="D95" s="300" t="s">
        <v>93</v>
      </c>
      <c r="E95" s="288">
        <v>165</v>
      </c>
      <c r="F95" s="306">
        <v>16</v>
      </c>
      <c r="G95" s="274" t="e">
        <f>SUMIFS(#REF!,#REF!,$D95,#REF!,$F95,#REF!,$E95,#REF!,$C95)-'BUDGET PRINCIPAL'!O105</f>
        <v>#REF!</v>
      </c>
      <c r="H95" s="274" t="e">
        <f>SUMIFS(#REF!,#REF!,$D95,#REF!,$F95,#REF!,$E95,#REF!,$C95)-'BUDGET PRINCIPAL'!X105</f>
        <v>#REF!</v>
      </c>
      <c r="I95" s="274" t="e">
        <f>SUMIFS(#REF!,#REF!,$D95,#REF!,$F95,#REF!,$E95,#REF!,$C95)-'BUDGET PRINCIPAL'!Y105</f>
        <v>#REF!</v>
      </c>
      <c r="J95" s="274" t="e">
        <f>SUMIFS(#REF!,#REF!,$D95,#REF!,$F95,#REF!,$E95,#REF!,$C95)-'BUDGET PRINCIPAL'!Z105</f>
        <v>#REF!</v>
      </c>
    </row>
    <row r="96" spans="1:10" hidden="1" outlineLevel="1" x14ac:dyDescent="0.3">
      <c r="B96" s="359"/>
      <c r="C96" s="116">
        <f t="shared" si="5"/>
        <v>26</v>
      </c>
      <c r="D96" s="300" t="s">
        <v>93</v>
      </c>
      <c r="E96" s="288"/>
      <c r="F96" s="307" t="s">
        <v>69</v>
      </c>
      <c r="G96" s="274" t="e">
        <f>SUMIFS(#REF!,#REF!,$D96,#REF!,$F96,#REF!,$C96)-'BUDGET PRINCIPAL'!O106</f>
        <v>#REF!</v>
      </c>
      <c r="H96" s="274" t="e">
        <f>SUMIFS(#REF!,#REF!,$D96,#REF!,$F96,#REF!,$C96)-'BUDGET PRINCIPAL'!X106</f>
        <v>#REF!</v>
      </c>
      <c r="I96" s="274" t="e">
        <f>SUMIFS(#REF!,#REF!,$D96,#REF!,$F96,#REF!,$C96)-'BUDGET PRINCIPAL'!Y106</f>
        <v>#REF!</v>
      </c>
      <c r="J96" s="274" t="e">
        <f>SUMIFS(#REF!,#REF!,$D96,#REF!,$F96,#REF!,$C96)-'BUDGET PRINCIPAL'!Z106</f>
        <v>#REF!</v>
      </c>
    </row>
    <row r="97" spans="1:10" hidden="1" outlineLevel="1" x14ac:dyDescent="0.3">
      <c r="B97" s="359"/>
      <c r="C97" s="116">
        <f t="shared" si="5"/>
        <v>26</v>
      </c>
      <c r="D97" s="302" t="s">
        <v>95</v>
      </c>
      <c r="E97" s="301"/>
      <c r="F97" s="303">
        <v>13</v>
      </c>
      <c r="G97" s="304" t="e">
        <f>SUMIFS(#REF!,#REF!,$D97,#REF!,$F97,#REF!,$C97)-'BUDGET PRINCIPAL'!O113</f>
        <v>#REF!</v>
      </c>
      <c r="H97" s="304" t="e">
        <f>SUMIFS(#REF!,#REF!,$D97,#REF!,$F97,#REF!,$C97)-'BUDGET PRINCIPAL'!X113</f>
        <v>#REF!</v>
      </c>
      <c r="I97" s="304" t="e">
        <f>SUMIFS(#REF!,#REF!,$D97,#REF!,$F97,#REF!,$C97)-'BUDGET PRINCIPAL'!Y113</f>
        <v>#REF!</v>
      </c>
      <c r="J97" s="304" t="e">
        <f>SUMIFS(#REF!,#REF!,$D97,#REF!,$F97,#REF!,$C97)-'BUDGET PRINCIPAL'!Z113</f>
        <v>#REF!</v>
      </c>
    </row>
    <row r="98" spans="1:10" hidden="1" outlineLevel="1" x14ac:dyDescent="0.3">
      <c r="B98" s="359"/>
      <c r="C98" s="116">
        <f t="shared" si="5"/>
        <v>26</v>
      </c>
      <c r="D98" s="302" t="s">
        <v>95</v>
      </c>
      <c r="E98" s="301">
        <v>165</v>
      </c>
      <c r="F98" s="303">
        <v>16</v>
      </c>
      <c r="G98" s="304" t="e">
        <f>SUMIFS(#REF!,#REF!,$D98,#REF!,$F98,#REF!,$E98,#REF!,$C98)-'BUDGET PRINCIPAL'!O114</f>
        <v>#REF!</v>
      </c>
      <c r="H98" s="304" t="e">
        <f>SUMIFS(#REF!,#REF!,$D98,#REF!,$F98,#REF!,$E98,#REF!,$C98)-'BUDGET PRINCIPAL'!X114</f>
        <v>#REF!</v>
      </c>
      <c r="I98" s="304" t="e">
        <f>SUMIFS(#REF!,#REF!,$D98,#REF!,$F98,#REF!,$E98,#REF!,$C98)-'BUDGET PRINCIPAL'!Y114</f>
        <v>#REF!</v>
      </c>
      <c r="J98" s="304" t="e">
        <f>SUMIFS(#REF!,#REF!,$D98,#REF!,$F98,#REF!,$E98,#REF!,$C98)-'BUDGET PRINCIPAL'!Z114</f>
        <v>#REF!</v>
      </c>
    </row>
    <row r="99" spans="1:10" hidden="1" outlineLevel="1" x14ac:dyDescent="0.3">
      <c r="B99" s="359"/>
      <c r="C99" s="116">
        <f t="shared" si="5"/>
        <v>26</v>
      </c>
      <c r="D99" s="302" t="s">
        <v>95</v>
      </c>
      <c r="E99" s="301" t="s">
        <v>159</v>
      </c>
      <c r="F99" s="303">
        <v>10</v>
      </c>
      <c r="G99" s="304" t="e">
        <f>SUMIFS(#REF!,#REF!,$D99,#REF!,$F99,#REF!,$E99,#REF!,$C99)-'BUDGET PRINCIPAL'!O115</f>
        <v>#REF!</v>
      </c>
      <c r="H99" s="304" t="e">
        <f>SUMIFS(#REF!,#REF!,$D99,#REF!,$F99,#REF!,$E99,#REF!,$C99)-'BUDGET PRINCIPAL'!X115</f>
        <v>#REF!</v>
      </c>
      <c r="I99" s="304" t="e">
        <f>SUMIFS(#REF!,#REF!,$D99,#REF!,$F99,#REF!,$E99,#REF!,$C99)-'BUDGET PRINCIPAL'!Y115</f>
        <v>#REF!</v>
      </c>
      <c r="J99" s="304" t="e">
        <f>SUMIFS(#REF!,#REF!,$D99,#REF!,$F99,#REF!,$E99,#REF!,$C99)-'BUDGET PRINCIPAL'!Z115</f>
        <v>#REF!</v>
      </c>
    </row>
    <row r="100" spans="1:10" hidden="1" outlineLevel="1" x14ac:dyDescent="0.3">
      <c r="B100" s="359"/>
      <c r="C100" s="116">
        <f t="shared" si="5"/>
        <v>26</v>
      </c>
      <c r="D100" s="302" t="s">
        <v>95</v>
      </c>
      <c r="E100" s="301"/>
      <c r="F100" s="303">
        <v>27</v>
      </c>
      <c r="G100" s="304" t="e">
        <f>SUMIFS(#REF!,#REF!,$D100,#REF!,$F100,#REF!,$C100)-'BUDGET PRINCIPAL'!O116</f>
        <v>#REF!</v>
      </c>
      <c r="H100" s="304" t="e">
        <f>SUMIFS(#REF!,#REF!,$D100,#REF!,$F100,#REF!,$C100)-'BUDGET PRINCIPAL'!X116</f>
        <v>#REF!</v>
      </c>
      <c r="I100" s="304" t="e">
        <f>SUMIFS(#REF!,#REF!,$D100,#REF!,$F100,#REF!,$C100)-'BUDGET PRINCIPAL'!Y116</f>
        <v>#REF!</v>
      </c>
      <c r="J100" s="304" t="e">
        <f>SUMIFS(#REF!,#REF!,$D100,#REF!,$F100,#REF!,$C100)-'BUDGET PRINCIPAL'!Z116</f>
        <v>#REF!</v>
      </c>
    </row>
    <row r="101" spans="1:10" hidden="1" outlineLevel="1" x14ac:dyDescent="0.3">
      <c r="B101" s="359"/>
      <c r="C101" s="116">
        <f t="shared" si="5"/>
        <v>26</v>
      </c>
      <c r="D101" s="302" t="s">
        <v>95</v>
      </c>
      <c r="E101" s="301"/>
      <c r="F101" s="305" t="s">
        <v>55</v>
      </c>
      <c r="G101" s="304" t="e">
        <f>SUMIFS(#REF!,#REF!,$D101,#REF!,$F101,#REF!,$C101)-'BUDGET PRINCIPAL'!O117</f>
        <v>#REF!</v>
      </c>
      <c r="H101" s="304" t="e">
        <f>SUMIFS(#REF!,#REF!,$D101,#REF!,$F101,#REF!,$C101)-'BUDGET PRINCIPAL'!X117</f>
        <v>#REF!</v>
      </c>
      <c r="I101" s="304" t="e">
        <f>SUMIFS(#REF!,#REF!,$D101,#REF!,$F101,#REF!,$C101)-'BUDGET PRINCIPAL'!Y117</f>
        <v>#REF!</v>
      </c>
      <c r="J101" s="304" t="e">
        <f>SUMIFS(#REF!,#REF!,$D101,#REF!,$F101,#REF!,$C101)-'BUDGET PRINCIPAL'!Z117</f>
        <v>#REF!</v>
      </c>
    </row>
    <row r="102" spans="1:10" hidden="1" outlineLevel="1" x14ac:dyDescent="0.3">
      <c r="B102" s="359"/>
      <c r="C102" s="116">
        <f t="shared" si="5"/>
        <v>26</v>
      </c>
      <c r="D102" s="302" t="s">
        <v>95</v>
      </c>
      <c r="E102" s="301" t="s">
        <v>121</v>
      </c>
      <c r="F102" s="303" t="s">
        <v>78</v>
      </c>
      <c r="G102" s="304" t="e">
        <f>SUMIFS(#REF!,#REF!,$D102,#REF!,$F102,#REF!,$E102,#REF!,$C102)-'BUDGET PRINCIPAL'!O118</f>
        <v>#REF!</v>
      </c>
      <c r="H102" s="304" t="e">
        <f>SUMIFS(#REF!,#REF!,$D102,#REF!,$F102,#REF!,$E102,#REF!,$C102)-'BUDGET PRINCIPAL'!X118</f>
        <v>#REF!</v>
      </c>
      <c r="I102" s="304" t="e">
        <f>SUMIFS(#REF!,#REF!,$D102,#REF!,$F102,#REF!,$E102,#REF!,$C102)-'BUDGET PRINCIPAL'!Y118</f>
        <v>#REF!</v>
      </c>
      <c r="J102" s="304" t="e">
        <f>SUMIFS(#REF!,#REF!,$D102,#REF!,$F102,#REF!,$E102,#REF!,$C102)-'BUDGET PRINCIPAL'!Z118</f>
        <v>#REF!</v>
      </c>
    </row>
    <row r="103" spans="1:10" collapsed="1" x14ac:dyDescent="0.3">
      <c r="A103" t="str">
        <f>B89</f>
        <v>Aménagement</v>
      </c>
      <c r="B103" s="308"/>
      <c r="C103" s="313"/>
      <c r="D103" s="310"/>
      <c r="E103" s="309"/>
      <c r="F103" s="311"/>
      <c r="G103" s="312"/>
      <c r="H103" s="312"/>
      <c r="I103" s="312"/>
      <c r="J103" s="312"/>
    </row>
    <row r="105" spans="1:10" ht="25.5" hidden="1" outlineLevel="1" x14ac:dyDescent="0.3">
      <c r="C105" s="358" t="s">
        <v>37</v>
      </c>
      <c r="D105" s="358"/>
      <c r="E105" s="358"/>
      <c r="F105" s="358"/>
      <c r="G105" s="272" t="s">
        <v>154</v>
      </c>
      <c r="H105" s="272" t="s">
        <v>155</v>
      </c>
      <c r="I105" s="272" t="s">
        <v>156</v>
      </c>
      <c r="J105" s="273" t="s">
        <v>157</v>
      </c>
    </row>
    <row r="106" spans="1:10" hidden="1" outlineLevel="1" x14ac:dyDescent="0.3">
      <c r="B106" s="359" t="s">
        <v>166</v>
      </c>
      <c r="C106" s="116">
        <v>28</v>
      </c>
      <c r="D106" s="300" t="s">
        <v>93</v>
      </c>
      <c r="E106" s="116"/>
      <c r="F106" s="144">
        <v>20</v>
      </c>
      <c r="G106" s="274" t="e">
        <f>SUMIFS(#REF!,#REF!,$D106,#REF!,$F106,#REF!,$C106)-'BUDGET PRINCIPAL'!O114</f>
        <v>#REF!</v>
      </c>
      <c r="H106" s="274" t="e">
        <f>SUMIFS(#REF!,#REF!,$D106,#REF!,$F106,#REF!,$C106)-'BUDGET PRINCIPAL'!X114</f>
        <v>#REF!</v>
      </c>
      <c r="I106" s="274" t="e">
        <f>SUMIFS(#REF!,#REF!,$D106,#REF!,$F106,#REF!,$C106)-'BUDGET PRINCIPAL'!Y114</f>
        <v>#REF!</v>
      </c>
      <c r="J106" s="274" t="e">
        <f>SUMIFS(#REF!,#REF!,$D106,#REF!,$F106,#REF!,$C106)-'BUDGET PRINCIPAL'!Z114</f>
        <v>#REF!</v>
      </c>
    </row>
    <row r="107" spans="1:10" hidden="1" outlineLevel="1" x14ac:dyDescent="0.3">
      <c r="B107" s="359"/>
      <c r="C107" s="116">
        <f>$C$106</f>
        <v>28</v>
      </c>
      <c r="D107" s="300" t="s">
        <v>93</v>
      </c>
      <c r="E107" s="116"/>
      <c r="F107" s="144">
        <v>21</v>
      </c>
      <c r="G107" s="274" t="e">
        <f>SUMIFS(#REF!,#REF!,$D107,#REF!,$F107,#REF!,$C107)-'BUDGET PRINCIPAL'!O115</f>
        <v>#REF!</v>
      </c>
      <c r="H107" s="274" t="e">
        <f>SUMIFS(#REF!,#REF!,$D107,#REF!,$F107,#REF!,$C107)-'BUDGET PRINCIPAL'!X115</f>
        <v>#REF!</v>
      </c>
      <c r="I107" s="274" t="e">
        <f>SUMIFS(#REF!,#REF!,$D107,#REF!,$F107,#REF!,$C107)-'BUDGET PRINCIPAL'!Y115</f>
        <v>#REF!</v>
      </c>
      <c r="J107" s="274" t="e">
        <f>SUMIFS(#REF!,#REF!,$D107,#REF!,$F107,#REF!,$C107)-'BUDGET PRINCIPAL'!Z115</f>
        <v>#REF!</v>
      </c>
    </row>
    <row r="108" spans="1:10" hidden="1" outlineLevel="1" x14ac:dyDescent="0.3">
      <c r="B108" s="359"/>
      <c r="C108" s="116">
        <f t="shared" ref="C108:C119" si="6">$C$106</f>
        <v>28</v>
      </c>
      <c r="D108" s="300" t="s">
        <v>93</v>
      </c>
      <c r="E108" s="288"/>
      <c r="F108" s="306">
        <v>23</v>
      </c>
      <c r="G108" s="274" t="e">
        <f>SUMIFS(#REF!,#REF!,$D108,#REF!,$F108,#REF!,$C108)-'BUDGET PRINCIPAL'!O116</f>
        <v>#REF!</v>
      </c>
      <c r="H108" s="274" t="e">
        <f>SUMIFS(#REF!,#REF!,$D108,#REF!,$F108,#REF!,$C108)-'BUDGET PRINCIPAL'!X116</f>
        <v>#REF!</v>
      </c>
      <c r="I108" s="274" t="e">
        <f>SUMIFS(#REF!,#REF!,$D108,#REF!,$F108,#REF!,$C108)-'BUDGET PRINCIPAL'!Y116</f>
        <v>#REF!</v>
      </c>
      <c r="J108" s="274" t="e">
        <f>SUMIFS(#REF!,#REF!,$D108,#REF!,$F108,#REF!,$C108)-'BUDGET PRINCIPAL'!Z116</f>
        <v>#REF!</v>
      </c>
    </row>
    <row r="109" spans="1:10" hidden="1" outlineLevel="1" x14ac:dyDescent="0.3">
      <c r="B109" s="359"/>
      <c r="C109" s="116">
        <f t="shared" si="6"/>
        <v>28</v>
      </c>
      <c r="D109" s="300" t="s">
        <v>93</v>
      </c>
      <c r="E109" s="116"/>
      <c r="F109" s="306">
        <v>204</v>
      </c>
      <c r="G109" s="274" t="e">
        <f>SUMIFS(#REF!,#REF!,$D109,#REF!,$F109,#REF!,$C109)-'BUDGET PRINCIPAL'!O117</f>
        <v>#REF!</v>
      </c>
      <c r="H109" s="274" t="e">
        <f>SUMIFS(#REF!,#REF!,$D109,#REF!,$F109,#REF!,$C109)-'BUDGET PRINCIPAL'!X117</f>
        <v>#REF!</v>
      </c>
      <c r="I109" s="274" t="e">
        <f>SUMIFS(#REF!,#REF!,$D109,#REF!,$F109,#REF!,$C109)-'BUDGET PRINCIPAL'!Y117</f>
        <v>#REF!</v>
      </c>
      <c r="J109" s="274" t="e">
        <f>SUMIFS(#REF!,#REF!,$D109,#REF!,$F109,#REF!,$C109)-'BUDGET PRINCIPAL'!Z117</f>
        <v>#REF!</v>
      </c>
    </row>
    <row r="110" spans="1:10" hidden="1" outlineLevel="1" x14ac:dyDescent="0.3">
      <c r="B110" s="359"/>
      <c r="C110" s="116">
        <f t="shared" si="6"/>
        <v>28</v>
      </c>
      <c r="D110" s="300" t="s">
        <v>93</v>
      </c>
      <c r="E110" s="288"/>
      <c r="F110" s="306">
        <v>26</v>
      </c>
      <c r="G110" s="274" t="e">
        <f>SUMIFS(#REF!,#REF!,$D110,#REF!,$F110,#REF!,$C110)-'BUDGET PRINCIPAL'!O118</f>
        <v>#REF!</v>
      </c>
      <c r="H110" s="274" t="e">
        <f>SUMIFS(#REF!,#REF!,$D110,#REF!,$F110,#REF!,$C110)-'BUDGET PRINCIPAL'!X118</f>
        <v>#REF!</v>
      </c>
      <c r="I110" s="274" t="e">
        <f>SUMIFS(#REF!,#REF!,$D110,#REF!,$F110,#REF!,$C110)-'BUDGET PRINCIPAL'!Y118</f>
        <v>#REF!</v>
      </c>
      <c r="J110" s="274" t="e">
        <f>SUMIFS(#REF!,#REF!,$D110,#REF!,$F110,#REF!,$C110)-'BUDGET PRINCIPAL'!Z118</f>
        <v>#REF!</v>
      </c>
    </row>
    <row r="111" spans="1:10" hidden="1" outlineLevel="1" x14ac:dyDescent="0.3">
      <c r="B111" s="359"/>
      <c r="C111" s="116">
        <f t="shared" si="6"/>
        <v>28</v>
      </c>
      <c r="D111" s="300" t="s">
        <v>93</v>
      </c>
      <c r="E111" s="288"/>
      <c r="F111" s="306">
        <v>27</v>
      </c>
      <c r="G111" s="274" t="e">
        <f>SUMIFS(#REF!,#REF!,$D111,#REF!,$F111,#REF!,$C111)-'BUDGET PRINCIPAL'!O119</f>
        <v>#REF!</v>
      </c>
      <c r="H111" s="274" t="e">
        <f>SUMIFS(#REF!,#REF!,$D111,#REF!,$F111,#REF!,$C111)-'BUDGET PRINCIPAL'!X119</f>
        <v>#REF!</v>
      </c>
      <c r="I111" s="274" t="e">
        <f>SUMIFS(#REF!,#REF!,$D111,#REF!,$F111,#REF!,$C111)-'BUDGET PRINCIPAL'!Y119</f>
        <v>#REF!</v>
      </c>
      <c r="J111" s="274" t="e">
        <f>SUMIFS(#REF!,#REF!,$D111,#REF!,$F111,#REF!,$C111)-'BUDGET PRINCIPAL'!Z119</f>
        <v>#REF!</v>
      </c>
    </row>
    <row r="112" spans="1:10" hidden="1" outlineLevel="1" x14ac:dyDescent="0.3">
      <c r="B112" s="359"/>
      <c r="C112" s="116">
        <f t="shared" si="6"/>
        <v>28</v>
      </c>
      <c r="D112" s="300" t="s">
        <v>93</v>
      </c>
      <c r="E112" s="288">
        <v>165</v>
      </c>
      <c r="F112" s="306">
        <v>16</v>
      </c>
      <c r="G112" s="274" t="e">
        <f>SUMIFS(#REF!,#REF!,$D112,#REF!,$F112,#REF!,$E112,#REF!,$C112)-'BUDGET PRINCIPAL'!O121</f>
        <v>#REF!</v>
      </c>
      <c r="H112" s="274" t="e">
        <f>SUMIFS(#REF!,#REF!,$D112,#REF!,$F112,#REF!,$E112,#REF!,$C112)-'BUDGET PRINCIPAL'!X121</f>
        <v>#REF!</v>
      </c>
      <c r="I112" s="274" t="e">
        <f>SUMIFS(#REF!,#REF!,$D112,#REF!,$F112,#REF!,$E112,#REF!,$C112)-'BUDGET PRINCIPAL'!Y121</f>
        <v>#REF!</v>
      </c>
      <c r="J112" s="274" t="e">
        <f>SUMIFS(#REF!,#REF!,$D112,#REF!,$F112,#REF!,$E112,#REF!,$C112)-'BUDGET PRINCIPAL'!Z121</f>
        <v>#REF!</v>
      </c>
    </row>
    <row r="113" spans="1:10" hidden="1" outlineLevel="1" x14ac:dyDescent="0.3">
      <c r="B113" s="359"/>
      <c r="C113" s="116">
        <f t="shared" si="6"/>
        <v>28</v>
      </c>
      <c r="D113" s="300" t="s">
        <v>93</v>
      </c>
      <c r="E113" s="288"/>
      <c r="F113" s="307" t="s">
        <v>69</v>
      </c>
      <c r="G113" s="274" t="e">
        <f>SUMIFS(#REF!,#REF!,$D113,#REF!,$F113,#REF!,$C113)-'BUDGET PRINCIPAL'!O122</f>
        <v>#REF!</v>
      </c>
      <c r="H113" s="274" t="e">
        <f>SUMIFS(#REF!,#REF!,$D113,#REF!,$F113,#REF!,$C113)-'BUDGET PRINCIPAL'!X122</f>
        <v>#REF!</v>
      </c>
      <c r="I113" s="274" t="e">
        <f>SUMIFS(#REF!,#REF!,$D113,#REF!,$F113,#REF!,$C113)-'BUDGET PRINCIPAL'!Y122</f>
        <v>#REF!</v>
      </c>
      <c r="J113" s="274" t="e">
        <f>SUMIFS(#REF!,#REF!,$D113,#REF!,$F113,#REF!,$C113)-'BUDGET PRINCIPAL'!Z122</f>
        <v>#REF!</v>
      </c>
    </row>
    <row r="114" spans="1:10" hidden="1" outlineLevel="1" x14ac:dyDescent="0.3">
      <c r="B114" s="359"/>
      <c r="C114" s="116">
        <f t="shared" si="6"/>
        <v>28</v>
      </c>
      <c r="D114" s="302" t="s">
        <v>95</v>
      </c>
      <c r="E114" s="301"/>
      <c r="F114" s="303">
        <v>13</v>
      </c>
      <c r="G114" s="304" t="e">
        <f>SUMIFS(#REF!,#REF!,$D114,#REF!,$F114,#REF!,$C114)-'BUDGET PRINCIPAL'!O129</f>
        <v>#REF!</v>
      </c>
      <c r="H114" s="304" t="e">
        <f>SUMIFS(#REF!,#REF!,$D114,#REF!,$F114,#REF!,$C114)-'BUDGET PRINCIPAL'!X129</f>
        <v>#REF!</v>
      </c>
      <c r="I114" s="304" t="e">
        <f>SUMIFS(#REF!,#REF!,$D114,#REF!,$F114,#REF!,$C114)-'BUDGET PRINCIPAL'!Y129</f>
        <v>#REF!</v>
      </c>
      <c r="J114" s="304" t="e">
        <f>SUMIFS(#REF!,#REF!,$D114,#REF!,$F114,#REF!,$C114)-'BUDGET PRINCIPAL'!Z129</f>
        <v>#REF!</v>
      </c>
    </row>
    <row r="115" spans="1:10" hidden="1" outlineLevel="1" x14ac:dyDescent="0.3">
      <c r="B115" s="359"/>
      <c r="C115" s="116">
        <f t="shared" si="6"/>
        <v>28</v>
      </c>
      <c r="D115" s="302" t="s">
        <v>95</v>
      </c>
      <c r="E115" s="301">
        <v>165</v>
      </c>
      <c r="F115" s="303">
        <v>16</v>
      </c>
      <c r="G115" s="304" t="e">
        <f>SUMIFS(#REF!,#REF!,$D115,#REF!,$F115,#REF!,$E115,#REF!,$C115)-'BUDGET PRINCIPAL'!O130</f>
        <v>#REF!</v>
      </c>
      <c r="H115" s="304" t="e">
        <f>SUMIFS(#REF!,#REF!,$D115,#REF!,$F115,#REF!,$E115,#REF!,$C115)-'BUDGET PRINCIPAL'!X130</f>
        <v>#REF!</v>
      </c>
      <c r="I115" s="304" t="e">
        <f>SUMIFS(#REF!,#REF!,$D115,#REF!,$F115,#REF!,$E115,#REF!,$C115)-'BUDGET PRINCIPAL'!Y130</f>
        <v>#REF!</v>
      </c>
      <c r="J115" s="304" t="e">
        <f>SUMIFS(#REF!,#REF!,$D115,#REF!,$F115,#REF!,$E115,#REF!,$C115)-'BUDGET PRINCIPAL'!Z130</f>
        <v>#REF!</v>
      </c>
    </row>
    <row r="116" spans="1:10" hidden="1" outlineLevel="1" x14ac:dyDescent="0.3">
      <c r="B116" s="359"/>
      <c r="C116" s="116">
        <f t="shared" si="6"/>
        <v>28</v>
      </c>
      <c r="D116" s="302" t="s">
        <v>95</v>
      </c>
      <c r="E116" s="301" t="s">
        <v>159</v>
      </c>
      <c r="F116" s="303">
        <v>10</v>
      </c>
      <c r="G116" s="304" t="e">
        <f>SUMIFS(#REF!,#REF!,$D116,#REF!,$F116,#REF!,$E116,#REF!,$C116)-'BUDGET PRINCIPAL'!O131</f>
        <v>#REF!</v>
      </c>
      <c r="H116" s="304" t="e">
        <f>SUMIFS(#REF!,#REF!,$D116,#REF!,$F116,#REF!,$E116,#REF!,$C116)-'BUDGET PRINCIPAL'!X131</f>
        <v>#REF!</v>
      </c>
      <c r="I116" s="304" t="e">
        <f>SUMIFS(#REF!,#REF!,$D116,#REF!,$F116,#REF!,$E116,#REF!,$C116)-'BUDGET PRINCIPAL'!Y131</f>
        <v>#REF!</v>
      </c>
      <c r="J116" s="304" t="e">
        <f>SUMIFS(#REF!,#REF!,$D116,#REF!,$F116,#REF!,$E116,#REF!,$C116)-'BUDGET PRINCIPAL'!Z131</f>
        <v>#REF!</v>
      </c>
    </row>
    <row r="117" spans="1:10" hidden="1" outlineLevel="1" x14ac:dyDescent="0.3">
      <c r="B117" s="359"/>
      <c r="C117" s="116">
        <f t="shared" si="6"/>
        <v>28</v>
      </c>
      <c r="D117" s="302" t="s">
        <v>95</v>
      </c>
      <c r="E117" s="301"/>
      <c r="F117" s="303">
        <v>27</v>
      </c>
      <c r="G117" s="304" t="e">
        <f>SUMIFS(#REF!,#REF!,$D117,#REF!,$F117,#REF!,$C117)-'BUDGET PRINCIPAL'!O132</f>
        <v>#REF!</v>
      </c>
      <c r="H117" s="304" t="e">
        <f>SUMIFS(#REF!,#REF!,$D117,#REF!,$F117,#REF!,$C117)-'BUDGET PRINCIPAL'!X132</f>
        <v>#REF!</v>
      </c>
      <c r="I117" s="304" t="e">
        <f>SUMIFS(#REF!,#REF!,$D117,#REF!,$F117,#REF!,$C117)-'BUDGET PRINCIPAL'!Y132</f>
        <v>#REF!</v>
      </c>
      <c r="J117" s="304" t="e">
        <f>SUMIFS(#REF!,#REF!,$D117,#REF!,$F117,#REF!,$C117)-'BUDGET PRINCIPAL'!Z132</f>
        <v>#REF!</v>
      </c>
    </row>
    <row r="118" spans="1:10" hidden="1" outlineLevel="1" x14ac:dyDescent="0.3">
      <c r="B118" s="359"/>
      <c r="C118" s="116">
        <f t="shared" si="6"/>
        <v>28</v>
      </c>
      <c r="D118" s="302" t="s">
        <v>95</v>
      </c>
      <c r="E118" s="301"/>
      <c r="F118" s="305" t="s">
        <v>55</v>
      </c>
      <c r="G118" s="304" t="e">
        <f>SUMIFS(#REF!,#REF!,$D118,#REF!,$F118,#REF!,$C118)-'BUDGET PRINCIPAL'!O133</f>
        <v>#REF!</v>
      </c>
      <c r="H118" s="304" t="e">
        <f>SUMIFS(#REF!,#REF!,$D118,#REF!,$F118,#REF!,$C118)-'BUDGET PRINCIPAL'!X133</f>
        <v>#REF!</v>
      </c>
      <c r="I118" s="304" t="e">
        <f>SUMIFS(#REF!,#REF!,$D118,#REF!,$F118,#REF!,$C118)-'BUDGET PRINCIPAL'!Y133</f>
        <v>#REF!</v>
      </c>
      <c r="J118" s="304" t="e">
        <f>SUMIFS(#REF!,#REF!,$D118,#REF!,$F118,#REF!,$C118)-'BUDGET PRINCIPAL'!Z133</f>
        <v>#REF!</v>
      </c>
    </row>
    <row r="119" spans="1:10" hidden="1" outlineLevel="1" x14ac:dyDescent="0.3">
      <c r="B119" s="359"/>
      <c r="C119" s="116">
        <f t="shared" si="6"/>
        <v>28</v>
      </c>
      <c r="D119" s="302" t="s">
        <v>95</v>
      </c>
      <c r="E119" s="301" t="s">
        <v>121</v>
      </c>
      <c r="F119" s="303" t="s">
        <v>78</v>
      </c>
      <c r="G119" s="304" t="e">
        <f>SUMIFS(#REF!,#REF!,$D119,#REF!,$F119,#REF!,$E119,#REF!,$C119)-'BUDGET PRINCIPAL'!O134</f>
        <v>#REF!</v>
      </c>
      <c r="H119" s="304" t="e">
        <f>SUMIFS(#REF!,#REF!,$D119,#REF!,$F119,#REF!,$E119,#REF!,$C119)-'BUDGET PRINCIPAL'!X134</f>
        <v>#REF!</v>
      </c>
      <c r="I119" s="304" t="e">
        <f>SUMIFS(#REF!,#REF!,$D119,#REF!,$F119,#REF!,$E119,#REF!,$C119)-'BUDGET PRINCIPAL'!Y134</f>
        <v>#REF!</v>
      </c>
      <c r="J119" s="304" t="e">
        <f>SUMIFS(#REF!,#REF!,$D119,#REF!,$F119,#REF!,$E119,#REF!,$C119)-'BUDGET PRINCIPAL'!Z134</f>
        <v>#REF!</v>
      </c>
    </row>
    <row r="120" spans="1:10" collapsed="1" x14ac:dyDescent="0.3">
      <c r="A120" t="str">
        <f>B106</f>
        <v>Petite Enfance</v>
      </c>
    </row>
  </sheetData>
  <mergeCells count="14">
    <mergeCell ref="C88:F88"/>
    <mergeCell ref="B89:B102"/>
    <mergeCell ref="C105:F105"/>
    <mergeCell ref="B106:B119"/>
    <mergeCell ref="B38:B51"/>
    <mergeCell ref="C54:F54"/>
    <mergeCell ref="B55:B68"/>
    <mergeCell ref="C71:F71"/>
    <mergeCell ref="B72:B85"/>
    <mergeCell ref="C3:F3"/>
    <mergeCell ref="B4:B17"/>
    <mergeCell ref="C20:F20"/>
    <mergeCell ref="B21:B34"/>
    <mergeCell ref="C37:F37"/>
  </mergeCells>
  <hyperlinks>
    <hyperlink ref="B4:B17" location="'BUDGET PRINCIPAL'!A1" display="Budget Principal"/>
    <hyperlink ref="B21:B34" location="'TOURISME ET LOISIRS'!A1" display="Tourisme et Loisirs"/>
    <hyperlink ref="B38:B51" location="'PARKING SOUTERRAINS'!A1" display="Parking Souterrains"/>
    <hyperlink ref="B55:B68" location="'ACTIVITES SOUMISES A TVA'!A1" display="Activites soumises à TVA"/>
    <hyperlink ref="B72:B85" location="RESTAURATION!A1" display="Restauration"/>
    <hyperlink ref="B89:B102" location="AMENAGEMENT!A1" display="Aménagement"/>
    <hyperlink ref="B106:B119" location="'PETITE ENFANCE'!A1" display="Petite Enfance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BB101"/>
  <sheetViews>
    <sheetView showGridLines="0" tabSelected="1" zoomScale="70" zoomScaleNormal="70" zoomScaleSheetLayoutView="70" zoomScalePageLayoutView="40" workbookViewId="0">
      <pane ySplit="12" topLeftCell="A13" activePane="bottomLeft" state="frozen"/>
      <selection pane="bottomLeft" activeCell="L63" sqref="L63"/>
    </sheetView>
  </sheetViews>
  <sheetFormatPr baseColWidth="10" defaultColWidth="11" defaultRowHeight="12.75" x14ac:dyDescent="0.2"/>
  <cols>
    <col min="1" max="1" width="8.875" style="286" customWidth="1"/>
    <col min="2" max="2" width="10.125" style="286" customWidth="1"/>
    <col min="3" max="3" width="8.875" style="286" customWidth="1"/>
    <col min="4" max="4" width="11.875" style="286" customWidth="1"/>
    <col min="5" max="5" width="26.375" style="4" customWidth="1"/>
    <col min="6" max="6" width="23.875" style="189" customWidth="1"/>
    <col min="7" max="7" width="17.5" style="9" customWidth="1"/>
    <col min="8" max="8" width="15.25" style="9" customWidth="1"/>
    <col min="9" max="9" width="17.5" style="9" customWidth="1"/>
    <col min="10" max="10" width="16.75" style="9" customWidth="1"/>
    <col min="11" max="11" width="15.625" style="153" customWidth="1"/>
    <col min="12" max="12" width="50.625" style="10" customWidth="1"/>
    <col min="13" max="13" width="3.25" style="1" customWidth="1"/>
    <col min="14" max="14" width="38.75" style="1" customWidth="1"/>
    <col min="15" max="15" width="15" style="81" customWidth="1"/>
    <col min="16" max="16" width="12.125" style="1" hidden="1" customWidth="1"/>
    <col min="17" max="18" width="15.125" style="1" hidden="1" customWidth="1"/>
    <col min="19" max="20" width="10.875" style="1" hidden="1" customWidth="1"/>
    <col min="21" max="22" width="13.625" style="1" hidden="1" customWidth="1"/>
    <col min="23" max="23" width="10.875" style="1" hidden="1" customWidth="1"/>
    <col min="24" max="24" width="16.625" style="1" customWidth="1" collapsed="1"/>
    <col min="25" max="26" width="16.625" style="1" customWidth="1"/>
    <col min="27" max="28" width="16.625" style="100" hidden="1" customWidth="1"/>
    <col min="29" max="29" width="2.625" style="246" customWidth="1" collapsed="1"/>
    <col min="30" max="32" width="16.625" style="1" customWidth="1"/>
    <col min="33" max="33" width="2.625" style="246" hidden="1" customWidth="1"/>
    <col min="34" max="37" width="16.625" style="1" hidden="1" customWidth="1"/>
    <col min="38" max="38" width="34.875" style="332" hidden="1" customWidth="1"/>
    <col min="39" max="39" width="9.125" style="332" hidden="1" customWidth="1"/>
    <col min="40" max="40" width="12.5" style="246" hidden="1" customWidth="1"/>
    <col min="41" max="44" width="16.625" style="5" hidden="1" customWidth="1"/>
    <col min="45" max="45" width="61.625" style="324" hidden="1" customWidth="1"/>
    <col min="46" max="46" width="3" style="8" hidden="1" customWidth="1"/>
    <col min="47" max="47" width="11" style="1" hidden="1" customWidth="1"/>
    <col min="48" max="48" width="39.875" style="156" hidden="1" customWidth="1"/>
    <col min="49" max="51" width="11" style="1" hidden="1" customWidth="1"/>
    <col min="52" max="52" width="11" style="1" customWidth="1"/>
    <col min="53" max="16384" width="11" style="1"/>
  </cols>
  <sheetData>
    <row r="1" spans="1:54" x14ac:dyDescent="0.2">
      <c r="A1" s="364"/>
      <c r="B1" s="364"/>
      <c r="C1" s="364"/>
      <c r="D1" s="364"/>
      <c r="F1" s="352" t="s">
        <v>184</v>
      </c>
      <c r="J1" s="9" t="s">
        <v>94</v>
      </c>
      <c r="K1" s="254"/>
      <c r="L1" s="209"/>
      <c r="BA1" s="1" t="s">
        <v>4</v>
      </c>
      <c r="BB1" s="1" t="s">
        <v>64</v>
      </c>
    </row>
    <row r="2" spans="1:54" ht="12.75" customHeight="1" x14ac:dyDescent="0.2">
      <c r="A2" s="364"/>
      <c r="B2" s="364"/>
      <c r="C2" s="364"/>
      <c r="D2" s="364"/>
      <c r="G2" s="55"/>
      <c r="H2" s="55"/>
      <c r="I2" s="55"/>
      <c r="J2" s="55" t="s">
        <v>94</v>
      </c>
      <c r="K2" s="141"/>
      <c r="L2" s="354"/>
      <c r="M2" s="53"/>
      <c r="N2" s="53"/>
      <c r="O2" s="82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99"/>
      <c r="AB2" s="99"/>
      <c r="AC2" s="247"/>
      <c r="AD2" s="53"/>
      <c r="AE2" s="53"/>
      <c r="AF2" s="53"/>
      <c r="AG2" s="247"/>
      <c r="AH2" s="53"/>
      <c r="AI2" s="53"/>
      <c r="AJ2" s="53"/>
      <c r="AK2" s="53"/>
      <c r="AL2" s="333"/>
      <c r="AM2" s="333"/>
      <c r="AN2" s="247"/>
      <c r="AO2" s="73"/>
      <c r="AP2" s="73"/>
      <c r="AQ2" s="73"/>
      <c r="AR2" s="73"/>
      <c r="AS2" s="325"/>
      <c r="AT2" s="54"/>
      <c r="AU2" s="53"/>
      <c r="BA2" s="1" t="s">
        <v>186</v>
      </c>
      <c r="BB2" s="1" t="s">
        <v>185</v>
      </c>
    </row>
    <row r="3" spans="1:54" ht="18" x14ac:dyDescent="0.2">
      <c r="G3" s="55"/>
      <c r="H3" s="55"/>
      <c r="I3" s="55"/>
      <c r="J3" s="55" t="s">
        <v>94</v>
      </c>
      <c r="K3" s="142"/>
      <c r="L3" s="355"/>
      <c r="M3" s="53"/>
      <c r="N3" s="53"/>
      <c r="O3" s="82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99"/>
      <c r="AB3" s="99"/>
      <c r="AC3" s="247"/>
      <c r="AD3" s="256"/>
      <c r="AE3" s="71"/>
      <c r="AF3" s="71"/>
      <c r="AG3" s="247"/>
      <c r="AH3" s="53"/>
      <c r="AI3" s="53"/>
      <c r="AJ3" s="53"/>
      <c r="AK3" s="53"/>
      <c r="AL3" s="333"/>
      <c r="AM3" s="333"/>
      <c r="AN3" s="247"/>
      <c r="AO3" s="73"/>
      <c r="AP3" s="73"/>
      <c r="AQ3" s="73"/>
      <c r="AR3" s="73"/>
      <c r="AS3" s="325"/>
      <c r="AT3" s="54"/>
      <c r="AU3" s="53"/>
    </row>
    <row r="4" spans="1:54" ht="12.75" customHeight="1" x14ac:dyDescent="0.2">
      <c r="G4" s="55"/>
      <c r="H4" s="55"/>
      <c r="I4" s="55"/>
      <c r="J4" s="55" t="s">
        <v>94</v>
      </c>
      <c r="K4" s="142"/>
      <c r="L4" s="354"/>
      <c r="M4" s="53"/>
      <c r="N4" s="53"/>
      <c r="O4" s="82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99"/>
      <c r="AB4" s="99"/>
      <c r="AC4" s="247"/>
      <c r="AD4" s="256"/>
      <c r="AE4" s="71"/>
      <c r="AF4" s="71"/>
      <c r="AG4" s="247"/>
      <c r="AH4" s="53"/>
      <c r="AI4" s="53"/>
      <c r="AJ4" s="53"/>
      <c r="AK4" s="53"/>
      <c r="AL4" s="333"/>
      <c r="AM4" s="333"/>
      <c r="AN4" s="247"/>
      <c r="AO4" s="344"/>
      <c r="AP4" s="73"/>
      <c r="AQ4" s="73"/>
      <c r="AR4" s="73"/>
      <c r="AS4" s="325"/>
      <c r="AT4" s="54"/>
      <c r="AU4" s="53"/>
    </row>
    <row r="5" spans="1:54" s="234" customFormat="1" ht="16.5" x14ac:dyDescent="0.35">
      <c r="F5" s="235"/>
      <c r="G5" s="235"/>
      <c r="H5" s="235"/>
      <c r="I5" s="236"/>
      <c r="J5" s="236" t="s">
        <v>94</v>
      </c>
      <c r="K5" s="237"/>
      <c r="L5" s="238"/>
      <c r="M5" s="239"/>
      <c r="N5" s="239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59"/>
      <c r="AB5" s="259"/>
      <c r="AC5" s="240"/>
      <c r="AD5" s="240"/>
      <c r="AE5" s="240"/>
      <c r="AF5" s="240"/>
      <c r="AG5" s="240"/>
      <c r="AH5" s="240"/>
      <c r="AI5" s="240"/>
      <c r="AJ5" s="240"/>
      <c r="AK5" s="240"/>
      <c r="AL5" s="241"/>
      <c r="AM5" s="241"/>
      <c r="AN5" s="240"/>
      <c r="AO5" s="269"/>
      <c r="AP5" s="269"/>
      <c r="AQ5" s="269"/>
      <c r="AR5" s="269"/>
      <c r="AS5" s="270"/>
      <c r="AT5" s="80"/>
      <c r="AU5" s="236"/>
      <c r="AV5" s="242"/>
    </row>
    <row r="6" spans="1:54" ht="15" x14ac:dyDescent="0.2">
      <c r="F6" s="190"/>
      <c r="G6" s="55"/>
      <c r="H6" s="365" t="e">
        <f>IF(SUM(#REF!)&gt;1,"FAUX",IF(SUM(#REF!)&lt;-1,"FAUX","VRAI"))</f>
        <v>#REF!</v>
      </c>
      <c r="I6" s="365"/>
      <c r="J6" s="55" t="s">
        <v>94</v>
      </c>
      <c r="K6" s="84"/>
      <c r="L6" s="347"/>
      <c r="M6" s="53"/>
      <c r="N6" s="53"/>
      <c r="O6" s="82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99"/>
      <c r="AB6" s="99"/>
      <c r="AC6" s="247"/>
      <c r="AD6" s="53"/>
      <c r="AE6" s="53"/>
      <c r="AF6" s="53"/>
      <c r="AG6" s="247"/>
      <c r="AH6" s="53"/>
      <c r="AI6" s="53"/>
      <c r="AJ6" s="53"/>
      <c r="AK6" s="53"/>
      <c r="AL6" s="333"/>
      <c r="AM6" s="333"/>
      <c r="AN6" s="247"/>
      <c r="AO6" s="73"/>
      <c r="AP6" s="73"/>
      <c r="AQ6" s="73"/>
      <c r="AR6" s="73"/>
      <c r="AS6" s="325"/>
      <c r="AT6" s="54"/>
      <c r="AU6" s="53"/>
    </row>
    <row r="7" spans="1:54" s="2" customFormat="1" x14ac:dyDescent="0.2">
      <c r="A7" s="287"/>
      <c r="B7" s="287"/>
      <c r="C7" s="287"/>
      <c r="D7" s="287"/>
      <c r="E7" s="3"/>
      <c r="F7" s="191"/>
      <c r="G7" s="182"/>
      <c r="H7" s="365"/>
      <c r="I7" s="365"/>
      <c r="J7" s="182" t="s">
        <v>94</v>
      </c>
      <c r="K7" s="139"/>
      <c r="L7" s="56"/>
      <c r="M7" s="57"/>
      <c r="N7" s="57"/>
      <c r="O7" s="173">
        <v>2018</v>
      </c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260"/>
      <c r="AB7" s="260"/>
      <c r="AC7" s="248"/>
      <c r="AD7" s="360" t="s">
        <v>125</v>
      </c>
      <c r="AE7" s="361"/>
      <c r="AF7" s="362"/>
      <c r="AG7" s="250"/>
      <c r="AH7" s="360" t="s">
        <v>146</v>
      </c>
      <c r="AI7" s="361"/>
      <c r="AJ7" s="361"/>
      <c r="AK7" s="361"/>
      <c r="AL7" s="363"/>
      <c r="AM7" s="337"/>
      <c r="AN7" s="250"/>
      <c r="AO7" s="173" t="s">
        <v>178</v>
      </c>
      <c r="AP7" s="174"/>
      <c r="AQ7" s="174"/>
      <c r="AR7" s="172"/>
      <c r="AS7" s="348"/>
      <c r="AT7" s="58"/>
      <c r="AU7" s="57"/>
      <c r="AV7" s="157"/>
    </row>
    <row r="8" spans="1:54" x14ac:dyDescent="0.2">
      <c r="F8" s="192"/>
      <c r="G8" s="183"/>
      <c r="H8" s="183"/>
      <c r="I8" s="183"/>
      <c r="J8" s="183" t="s">
        <v>94</v>
      </c>
      <c r="K8" s="140"/>
      <c r="L8" s="56"/>
      <c r="M8" s="53"/>
      <c r="N8" s="161"/>
      <c r="O8" s="107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99"/>
      <c r="AB8" s="99"/>
      <c r="AC8" s="247"/>
      <c r="AD8" s="53"/>
      <c r="AE8" s="53"/>
      <c r="AF8" s="53"/>
      <c r="AG8" s="247"/>
      <c r="AH8" s="53"/>
      <c r="AI8" s="53"/>
      <c r="AJ8" s="53"/>
      <c r="AK8" s="53"/>
      <c r="AL8" s="107"/>
      <c r="AM8" s="107"/>
      <c r="AN8" s="247"/>
      <c r="AO8" s="73"/>
      <c r="AP8" s="73"/>
      <c r="AQ8" s="73"/>
      <c r="AR8" s="73"/>
      <c r="AS8" s="326"/>
      <c r="AT8" s="59"/>
      <c r="AU8" s="53"/>
    </row>
    <row r="9" spans="1:54" s="3" customFormat="1" ht="25.5" x14ac:dyDescent="0.3">
      <c r="A9" s="275"/>
      <c r="B9" s="276" t="s">
        <v>107</v>
      </c>
      <c r="C9" s="276" t="s">
        <v>92</v>
      </c>
      <c r="D9" s="276" t="s">
        <v>108</v>
      </c>
      <c r="E9" s="60" t="s">
        <v>117</v>
      </c>
      <c r="F9" s="60" t="s">
        <v>4</v>
      </c>
      <c r="G9" s="60" t="s">
        <v>3</v>
      </c>
      <c r="H9" s="60" t="s">
        <v>2</v>
      </c>
      <c r="I9" s="60" t="s">
        <v>66</v>
      </c>
      <c r="J9" s="60" t="s">
        <v>1</v>
      </c>
      <c r="K9" s="85" t="s">
        <v>0</v>
      </c>
      <c r="L9" s="61" t="s">
        <v>64</v>
      </c>
      <c r="M9" s="62"/>
      <c r="N9" s="79" t="s">
        <v>124</v>
      </c>
      <c r="O9" s="175" t="str">
        <f>O10 &amp;" "&amp;
  O11</f>
        <v>BP 2018</v>
      </c>
      <c r="P9" s="175" t="str">
        <f t="shared" ref="P9:AA9" si="0">P10 &amp;" "&amp;
  P11</f>
        <v>VC 2018</v>
      </c>
      <c r="Q9" s="175" t="s">
        <v>120</v>
      </c>
      <c r="R9" s="261" t="s">
        <v>180</v>
      </c>
      <c r="S9" s="175" t="str">
        <f t="shared" si="0"/>
        <v>BS 2018</v>
      </c>
      <c r="T9" s="261" t="s">
        <v>181</v>
      </c>
      <c r="U9" s="175" t="str">
        <f t="shared" si="0"/>
        <v>DM2 2018</v>
      </c>
      <c r="V9" s="261" t="s">
        <v>182</v>
      </c>
      <c r="W9" s="175" t="str">
        <f t="shared" si="0"/>
        <v>DM3 2018</v>
      </c>
      <c r="X9" s="175" t="str">
        <f t="shared" si="0"/>
        <v>BG 2018</v>
      </c>
      <c r="Y9" s="175" t="str">
        <f t="shared" si="0"/>
        <v>Mandats 2018</v>
      </c>
      <c r="Z9" s="175" t="str">
        <f t="shared" si="0"/>
        <v>ENS 2018</v>
      </c>
      <c r="AA9" s="261" t="str">
        <f t="shared" si="0"/>
        <v>CA anticipé 2018</v>
      </c>
      <c r="AB9" s="261" t="str">
        <f>AB10 &amp;" "&amp;
  AB11</f>
        <v>RAR anticipé 2018</v>
      </c>
      <c r="AC9" s="249"/>
      <c r="AD9" s="212">
        <v>2018</v>
      </c>
      <c r="AE9" s="212">
        <v>2019</v>
      </c>
      <c r="AF9" s="353">
        <v>2020</v>
      </c>
      <c r="AG9" s="251"/>
      <c r="AH9" s="212" t="s">
        <v>33</v>
      </c>
      <c r="AI9" s="212" t="s">
        <v>70</v>
      </c>
      <c r="AJ9" s="212" t="s">
        <v>75</v>
      </c>
      <c r="AK9" s="212" t="str">
        <f>CONCATENATE(AH9,"-",AJ9)</f>
        <v>2019-2021</v>
      </c>
      <c r="AL9" s="327" t="s">
        <v>71</v>
      </c>
      <c r="AM9" s="338"/>
      <c r="AN9" s="251"/>
      <c r="AO9" s="350">
        <v>2019</v>
      </c>
      <c r="AP9" s="267" t="s">
        <v>70</v>
      </c>
      <c r="AQ9" s="267" t="s">
        <v>75</v>
      </c>
      <c r="AR9" s="267" t="str">
        <f>CONCATENATE(AO9,"-",AQ9)</f>
        <v>2019-2021</v>
      </c>
      <c r="AS9" s="327" t="s">
        <v>71</v>
      </c>
      <c r="AT9" s="64"/>
      <c r="AU9" s="65"/>
      <c r="AV9" s="158"/>
    </row>
    <row r="10" spans="1:54" s="3" customFormat="1" x14ac:dyDescent="0.3">
      <c r="A10" s="275"/>
      <c r="B10" s="275"/>
      <c r="C10" s="275"/>
      <c r="D10" s="275"/>
      <c r="F10" s="134"/>
      <c r="G10" s="134"/>
      <c r="H10" s="134"/>
      <c r="I10" s="134"/>
      <c r="J10" s="134" t="s">
        <v>94</v>
      </c>
      <c r="K10" s="289"/>
      <c r="L10" s="135"/>
      <c r="M10" s="62"/>
      <c r="N10" s="136"/>
      <c r="O10" s="295" t="s">
        <v>103</v>
      </c>
      <c r="P10" s="295" t="s">
        <v>104</v>
      </c>
      <c r="Q10" s="295" t="s">
        <v>119</v>
      </c>
      <c r="R10" s="295"/>
      <c r="S10" s="295" t="s">
        <v>102</v>
      </c>
      <c r="T10" s="295"/>
      <c r="U10" s="296" t="s">
        <v>105</v>
      </c>
      <c r="V10" s="296"/>
      <c r="W10" s="296" t="s">
        <v>106</v>
      </c>
      <c r="X10" s="295" t="s">
        <v>113</v>
      </c>
      <c r="Y10" s="295" t="s">
        <v>110</v>
      </c>
      <c r="Z10" s="295" t="s">
        <v>111</v>
      </c>
      <c r="AA10" s="297" t="s">
        <v>112</v>
      </c>
      <c r="AB10" s="297" t="s">
        <v>151</v>
      </c>
      <c r="AC10" s="298"/>
      <c r="AD10" s="295"/>
      <c r="AE10" s="295"/>
      <c r="AF10" s="295"/>
      <c r="AG10" s="298"/>
      <c r="AH10" s="295"/>
      <c r="AI10" s="295"/>
      <c r="AJ10" s="295"/>
      <c r="AK10" s="295"/>
      <c r="AL10" s="137"/>
      <c r="AM10" s="328"/>
      <c r="AN10" s="298"/>
      <c r="AO10" s="295"/>
      <c r="AP10" s="295"/>
      <c r="AQ10" s="295"/>
      <c r="AR10" s="295"/>
      <c r="AS10" s="137"/>
      <c r="AT10" s="64"/>
      <c r="AU10" s="65"/>
      <c r="AV10" s="158"/>
    </row>
    <row r="11" spans="1:54" s="6" customFormat="1" x14ac:dyDescent="0.3">
      <c r="A11" s="277"/>
      <c r="B11" s="277"/>
      <c r="C11" s="277"/>
      <c r="D11" s="277"/>
      <c r="F11" s="243"/>
      <c r="G11" s="244"/>
      <c r="H11" s="244"/>
      <c r="I11" s="244"/>
      <c r="J11" s="244" t="s">
        <v>94</v>
      </c>
      <c r="K11" s="290"/>
      <c r="L11" s="245"/>
      <c r="M11" s="66"/>
      <c r="N11" s="138" t="s">
        <v>78</v>
      </c>
      <c r="O11" s="228">
        <v>2018</v>
      </c>
      <c r="P11" s="228">
        <v>2018</v>
      </c>
      <c r="Q11" s="228">
        <v>2018</v>
      </c>
      <c r="R11" s="228">
        <v>2018</v>
      </c>
      <c r="S11" s="228">
        <v>2018</v>
      </c>
      <c r="T11" s="228"/>
      <c r="U11" s="228">
        <v>2018</v>
      </c>
      <c r="V11" s="228"/>
      <c r="W11" s="228">
        <v>2018</v>
      </c>
      <c r="X11" s="228">
        <v>2018</v>
      </c>
      <c r="Y11" s="228">
        <v>2018</v>
      </c>
      <c r="Z11" s="228">
        <v>2018</v>
      </c>
      <c r="AA11" s="262">
        <v>2018</v>
      </c>
      <c r="AB11" s="262">
        <v>2018</v>
      </c>
      <c r="AC11" s="177"/>
      <c r="AD11" s="228" t="s">
        <v>78</v>
      </c>
      <c r="AE11" s="228"/>
      <c r="AF11" s="228"/>
      <c r="AG11" s="177"/>
      <c r="AH11" s="228"/>
      <c r="AI11" s="228"/>
      <c r="AJ11" s="228"/>
      <c r="AK11" s="228"/>
      <c r="AL11" s="67"/>
      <c r="AM11" s="329"/>
      <c r="AN11" s="177"/>
      <c r="AO11" s="228"/>
      <c r="AP11" s="228"/>
      <c r="AQ11" s="228"/>
      <c r="AR11" s="228"/>
      <c r="AS11" s="67"/>
      <c r="AT11" s="64"/>
      <c r="AU11" s="66"/>
      <c r="AV11" s="159"/>
    </row>
    <row r="12" spans="1:54" s="6" customFormat="1" ht="25.5" x14ac:dyDescent="0.3">
      <c r="A12" s="291" t="s">
        <v>153</v>
      </c>
      <c r="B12" s="276" t="s">
        <v>107</v>
      </c>
      <c r="C12" s="276" t="s">
        <v>92</v>
      </c>
      <c r="D12" s="276" t="s">
        <v>108</v>
      </c>
      <c r="E12" s="60" t="s">
        <v>117</v>
      </c>
      <c r="F12" s="60" t="s">
        <v>4</v>
      </c>
      <c r="G12" s="60" t="s">
        <v>3</v>
      </c>
      <c r="H12" s="60" t="s">
        <v>2</v>
      </c>
      <c r="I12" s="60" t="s">
        <v>66</v>
      </c>
      <c r="J12" s="60" t="s">
        <v>1</v>
      </c>
      <c r="K12" s="85" t="s">
        <v>0</v>
      </c>
      <c r="L12" s="61" t="s">
        <v>64</v>
      </c>
      <c r="M12" s="62"/>
      <c r="N12" s="79" t="s">
        <v>124</v>
      </c>
      <c r="O12" s="175" t="str">
        <f>O10 &amp;" "&amp;
  O11</f>
        <v>BP 2018</v>
      </c>
      <c r="P12" s="175" t="str">
        <f t="shared" ref="P12:AB12" si="1">P10 &amp;" "&amp;
  P11</f>
        <v>VC 2018</v>
      </c>
      <c r="Q12" s="175" t="str">
        <f t="shared" si="1"/>
        <v>RC 2018</v>
      </c>
      <c r="R12" s="261" t="str">
        <f>R9</f>
        <v>Prépa BS 2018</v>
      </c>
      <c r="S12" s="175" t="str">
        <f t="shared" si="1"/>
        <v>BS 2018</v>
      </c>
      <c r="T12" s="261" t="str">
        <f>T9</f>
        <v>Prépa DM2 2018</v>
      </c>
      <c r="U12" s="175" t="str">
        <f t="shared" si="1"/>
        <v>DM2 2018</v>
      </c>
      <c r="V12" s="261" t="str">
        <f>V9</f>
        <v>Prépa DM3 2018</v>
      </c>
      <c r="W12" s="175" t="str">
        <f t="shared" si="1"/>
        <v>DM3 2018</v>
      </c>
      <c r="X12" s="175" t="str">
        <f t="shared" si="1"/>
        <v>BG 2018</v>
      </c>
      <c r="Y12" s="175" t="str">
        <f t="shared" si="1"/>
        <v>Mandats 2018</v>
      </c>
      <c r="Z12" s="79" t="str">
        <f t="shared" si="1"/>
        <v>ENS 2018</v>
      </c>
      <c r="AA12" s="175" t="str">
        <f t="shared" si="1"/>
        <v>CA anticipé 2018</v>
      </c>
      <c r="AB12" s="175" t="str">
        <f t="shared" si="1"/>
        <v>RAR anticipé 2018</v>
      </c>
      <c r="AC12" s="249"/>
      <c r="AD12" s="271">
        <v>2018</v>
      </c>
      <c r="AE12" s="271">
        <v>2019</v>
      </c>
      <c r="AF12" s="271">
        <v>2020</v>
      </c>
      <c r="AG12" s="251"/>
      <c r="AH12" s="271" t="s">
        <v>33</v>
      </c>
      <c r="AI12" s="271" t="s">
        <v>70</v>
      </c>
      <c r="AJ12" s="271" t="s">
        <v>75</v>
      </c>
      <c r="AK12" s="271" t="str">
        <f>CONCATENATE(AH12,"-",AJ12)</f>
        <v>2019-2021</v>
      </c>
      <c r="AL12" s="63" t="s">
        <v>71</v>
      </c>
      <c r="AM12" s="338" t="s">
        <v>175</v>
      </c>
      <c r="AN12" s="340" t="s">
        <v>174</v>
      </c>
      <c r="AO12" s="343">
        <v>2019</v>
      </c>
      <c r="AP12" s="271" t="s">
        <v>70</v>
      </c>
      <c r="AQ12" s="271" t="s">
        <v>75</v>
      </c>
      <c r="AR12" s="271" t="str">
        <f>CONCATENATE(AO12,"-",AQ12)</f>
        <v>2019-2021</v>
      </c>
      <c r="AS12" s="63" t="s">
        <v>71</v>
      </c>
      <c r="AT12" s="64"/>
      <c r="AU12" s="66"/>
      <c r="AV12" s="159"/>
    </row>
    <row r="13" spans="1:54" x14ac:dyDescent="0.2">
      <c r="E13" s="193"/>
      <c r="F13" s="193"/>
      <c r="G13" s="184"/>
      <c r="H13" s="184"/>
      <c r="I13" s="184"/>
      <c r="J13" s="184" t="s">
        <v>94</v>
      </c>
      <c r="K13" s="143"/>
      <c r="L13" s="210" t="s">
        <v>29</v>
      </c>
      <c r="M13" s="68"/>
      <c r="N13" s="132"/>
      <c r="O13" s="22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263"/>
      <c r="AB13" s="263"/>
      <c r="AC13" s="253"/>
      <c r="AD13" s="229"/>
      <c r="AE13" s="69"/>
      <c r="AF13" s="351"/>
      <c r="AG13" s="253"/>
      <c r="AH13" s="69"/>
      <c r="AI13" s="69"/>
      <c r="AJ13" s="69"/>
      <c r="AK13" s="69"/>
      <c r="AL13" s="334"/>
      <c r="AM13" s="334"/>
      <c r="AN13" s="227"/>
      <c r="AO13" s="229"/>
      <c r="AP13" s="69"/>
      <c r="AQ13" s="69"/>
      <c r="AR13" s="351"/>
      <c r="AS13" s="330"/>
      <c r="AT13" s="70"/>
      <c r="AU13" s="53"/>
    </row>
    <row r="14" spans="1:54" s="7" customFormat="1" x14ac:dyDescent="0.2">
      <c r="A14" s="278">
        <f>IF(H14="",0,IF(ISNA(VLOOKUP(E14,#REF!,2,FALSE)),0.5,IF(C14="D",VLOOKUP(E14,#REF!,2,FALSE),VLOOKUP(E14,#REF!,2,FALSE))))</f>
        <v>0</v>
      </c>
      <c r="B14" s="279"/>
      <c r="C14" s="189"/>
      <c r="D14" s="189"/>
      <c r="E14" s="144" t="s">
        <v>94</v>
      </c>
      <c r="F14" s="346"/>
      <c r="G14" s="119"/>
      <c r="H14" s="111"/>
      <c r="I14" s="111"/>
      <c r="J14" s="111"/>
      <c r="K14" s="145"/>
      <c r="L14" s="211"/>
      <c r="M14" s="68"/>
      <c r="N14" s="101" t="e">
        <f>IF(AND(K14="Sous-total",C14="D"),SUMIFS(N:N,E:E,F14,C:C,"D"),IF(AND(K14="Sous-total",C14="R"),SUMIFS(N:N,E:E,F14,C:C,"R"),SUMIFS(BASE_N4_REALISATION,BASE_N4_BUDGET,B14,BASE_N4_EXERCICE,$N$11,BASE_N4_SENS,C14,BASE_N4_MVT,D14,BASE_N4_OPE,F14,BASE_N4_FONCTION,G14,BASE_N4_NATURE,H14,BASE_N4_CHAPITRE,I14,BASE_N4_ANTENNE,J14,BASE_N4_SERVICE,K14)))</f>
        <v>#REF!</v>
      </c>
      <c r="O14" s="101" t="e">
        <f>IF(AND($K14="Sous-total",$G14="D"),SUMIFS(O:O,$E:$E,$F14,$C:$C,"D"),IF(AND($K14="Sous-total",$G14="R"),SUMIFS(O:O,$E:$E,$F14,$C:$C,"R"),SUMIFS(BASE_BP,BASE_BUDGET,$B14,BASE_EXERCICE,$O$11,BASE_SENS,$C14,BASE_MOUVEMENT,$D14,BASE_OPERATION,$F14,BASE_FONCTION,$G14,BASE_NATURE,$H14,BASE_CHAPITRE,$I14,BASE_ANTENNE,$J14,BASE_SERVICE,$K14)))</f>
        <v>#REF!</v>
      </c>
      <c r="P14" s="101" t="e">
        <f>IF(AND($K14="Sous-total",$G14="D"),SUMIFS(P:P,$E:$E,$F14,$C:$C,"D"),IF(AND($K14="Sous-total",$G14="R"),SUMIFS(P:P,$E:$E,$F14,$C:$C,"R"),SUMIFS(BASE_VC,BASE_BUDGET,$B14,BASE_EXERCICE,$P$11,BASE_SENS,$C14,BASE_MOUVEMENT,$D14,BASE_OPERATION,$F14,BASE_FONCTION,$G14,BASE_NATURE,$H14,BASE_CHAPITRE,$I14,BASE_ANTENNE,$J14,BASE_SERVICE,$K14)))</f>
        <v>#REF!</v>
      </c>
      <c r="Q14" s="101" t="e">
        <f>IF(AND($K14="Sous-total",$G14="D"),SUMIFS(Q:Q,$E:$E,$F14,$C:$C,"D"),IF(AND($K14="Sous-total",$G14="R"),SUMIFS(Q:Q,$E:$E,$F14,$C:$C,"R"),SUMIFS(BASE_REPORTS,BASE_BUDGET,$B14,BASE_EXERCICE,$Q$11,BASE_SENS,$C14,BASE_MOUVEMENT,$D14,BASE_OPERATION,$F14,BASE_FONCTION,$G14,BASE_NATURE,$H14,BASE_CHAPITRE,$I14,BASE_ANTENNE,$J14,BASE_SERVICE,$K14)))</f>
        <v>#REF!</v>
      </c>
      <c r="R14" s="101"/>
      <c r="S14" s="101" t="e">
        <f>IF(AND($K14="Sous-total",$G14="D"),SUMIFS(S:S,$E:$E,$F14,$C:$C,"D"),IF(AND($K14="Sous-total",$G14="R"),SUMIFS(S:S,$E:$E,$F14,$C:$C,"R"),SUMIFS(BASE_BS,BASE_BUDGET,$B14,BASE_EXERCICE,$Q$11,BASE_SENS,$C14,BASE_MOUVEMENT,$D14,BASE_OPERATION,$F14,BASE_FONCTION,$G14,BASE_NATURE,$H14,BASE_CHAPITRE,$I14,BASE_ANTENNE,$J14,BASE_SERVICE,$K14)))</f>
        <v>#REF!</v>
      </c>
      <c r="T14" s="101"/>
      <c r="U14" s="101" t="e">
        <f>IF(AND($K14="Sous-total",$G14="D"),SUMIFS(U:U,$E:$E,$F14,$C:$C,"D"),IF(AND($K14="Sous-total",$G14="R"),SUMIFS(U:U,$E:$E,$F14,$C:$C,"R"),SUMIFS(BASE_PREPA_INSCRIPTION,BASE_PREPA_BUDGET,$B14,BASE_PREPA_EXERCICE,$U$11,BASE_PREPA_SENS,$C14,BASE_PREPA_MOUVEMENT,$D14,BASE_PREPA_OPERATION,$F14,BASE_PREPA_FONCTION,$G14,BASE_PREPA_NATURE,$H14,BASE_PREPA_CHAPITRE,$I14,BASE_PREPA_ANTENNE,$J14,BASE_PREPA_SERVICE,$K14,BASE_PREPA_ETAPE,$U$10)))</f>
        <v>#REF!</v>
      </c>
      <c r="V14" s="101"/>
      <c r="W14" s="101" t="e">
        <f>IF(AND($K14="Sous-total",$G14="D"),SUMIFS(W:W,$E:$E,$F14,$C:$C,"D"),IF(AND($K14="Sous-total",$G14="R"),SUMIFS(W:W,$E:$E,$F14,$C:$C,"R"),SUMIFS(BASE_PREPA_INSCRIPTION,BASE_PREPA_BUDGET,$B14,BASE_PREPA_EXERCICE,$W$11,BASE_PREPA_SENS,$C14,BASE_PREPA_MOUVEMENT,$D14,BASE_PREPA_OPERATION,$F14,BASE_PREPA_FONCTION,$G14,BASE_PREPA_NATURE,$H14,BASE_PREPA_CHAPITRE,$I14,BASE_PREPA_ANTENNE,$J14,BASE_PREPA_SERVICE,$K14,BASE_PREPA_ETAPE,$W$10)))</f>
        <v>#REF!</v>
      </c>
      <c r="X14" s="101" t="e">
        <f>IF(AND($K14="Sous-total",$G14="D"),SUMIFS(X:X,$E:$E,$F14,$C:$C,"D"),IF(AND($K14="Sous-total",$G14="R"),SUMIFS(X:X,$E:$E,$F14,$C:$C,"R"),SUMIFS(BASE_BG,BASE_BUDGET,$B14,BASE_EXERCICE,$W$11,BASE_SENS,$C14,BASE_MOUVEMENT,$D14,BASE_OPERATION,$F14,BASE_FONCTION,$G14,BASE_NATURE,$H14,BASE_CHAPITRE,$I14,BASE_ANTENNE,$J14,BASE_SERVICE,$K14)))</f>
        <v>#REF!</v>
      </c>
      <c r="Y14" s="101" t="e">
        <f>IF(AND($K14="Sous-total",$G14="D"),SUMIFS(Y:Y,$E:$E,$F14,$C:$C,"D"),IF(AND($K14="Sous-total",$G14="R"),SUMIFS(Y:Y,$E:$E,$F14,$C:$C,"R"),SUMIFS(BASE_REALISATION,BASE_BUDGET,$B14,BASE_EXERCICE,$Y$11,BASE_SENS,$C14,BASE_MOUVEMENT,$D14,BASE_OPERATION,$F14,BASE_FONCTION,$G14,BASE_NATURE,$H14,BASE_CHAPITRE,$I14,BASE_ANTENNE,$J14,BASE_SERVICE,$K14)))</f>
        <v>#REF!</v>
      </c>
      <c r="Z14" s="101" t="e">
        <f>IF(AND($K14="Sous-total",$G14="D"),SUMIFS(Z:Z,$E:$E,$F14,$C:$C,"D"),IF(AND($K14="Sous-total",$G14="R"),SUMIFS(Z:Z,$E:$E,$F14,$C:$C,"R"),SUMIFS(BASE_ENS,BASE_BUDGET,$B14,BASE_EXERCICE,$Z$11,BASE_SENS,$C14,BASE_MOUVEMENT,$D14,BASE_OPERATION,$F14,BASE_FONCTION,$G14,BASE_NATURE,$H14,BASE_CHAPITRE,$I14,BASE_ANTENNE,$J14,BASE_SERVICE,$K14)))</f>
        <v>#REF!</v>
      </c>
      <c r="AA14" s="264"/>
      <c r="AB14" s="264"/>
      <c r="AC14" s="178"/>
      <c r="AD14" s="101"/>
      <c r="AE14" s="101"/>
      <c r="AF14" s="101"/>
      <c r="AG14" s="178"/>
      <c r="AH14" s="101"/>
      <c r="AI14" s="101"/>
      <c r="AJ14" s="101"/>
      <c r="AK14" s="101"/>
      <c r="AL14" s="105"/>
      <c r="AM14" s="339" t="e">
        <f>IF(K14="Sous-total","",AN14=#REF!)</f>
        <v>#REF!</v>
      </c>
      <c r="AN14" s="339" t="e">
        <f>IF($K14="Sous-total","",SUMIFS(BASE_PREPA_INSCRIPTION,BASE_PREPA_BUDGET,$B14,BASE_PREPA_SENS,$C14,BASE_PREPA_MOUVEMENT,$D14,BASE_PREPA_OPERATION,$F14,BASE_PREPA_FONCTION,$G14,BASE_PREPA_NATURE,$H14,BASE_PREPA_CHAPITRE,$I14,BASE_PREPA_ANTENNE,$J14,BASE_PREPA_SERVICE,$K14,BASE_PREPA_ETAPE,"PPI_N",BASE_PREPA_EXERCICE,#REF!))</f>
        <v>#REF!</v>
      </c>
      <c r="AO14" s="101"/>
      <c r="AP14" s="101"/>
      <c r="AQ14" s="101"/>
      <c r="AR14" s="101" t="str">
        <f t="shared" ref="AR14:AR77" si="2">IF(L14="","",SUM(AO14:AQ14))</f>
        <v/>
      </c>
      <c r="AS14" s="105"/>
      <c r="AT14" s="70"/>
      <c r="AU14" s="154" t="e">
        <f t="shared" ref="AU14:AU77" si="3">IF(AND(K14&lt;&gt;"",N14="",O14="",P14="",Q14="",S14="",U14="",W14="",X14="",Y14="",Z14="",AH14="",AI14="",AJ14=""),"à supprimer","OK")</f>
        <v>#REF!</v>
      </c>
      <c r="AV14" s="155" t="e">
        <f t="shared" ref="AV14:AV77" si="4">IF(OR(K14="Sous-total",K14="",LEFT(F14,3)="19X",LEFT(F14,3)="20x",AND(O14=0,P14=0,S14=0,U14=0,W14=0,X14=0,Y14=0,Z14=0)),"",(F14&amp;"-"&amp;G14&amp;"-"&amp;H14&amp;"-"&amp;I14&amp;"-"&amp;J14&amp;"-"&amp;K14))</f>
        <v>#REF!</v>
      </c>
      <c r="AW14" s="171" t="str">
        <f t="shared" ref="AW14:AW45" si="5">IF(AND(E14="",F14="",G14="",H14="",I14="",J14="",K14=""),"Mettre en blanc","-")</f>
        <v>-</v>
      </c>
      <c r="AX14" s="171" t="str">
        <f t="shared" ref="AX14:AX77" si="6">IF(AND(OR(AO14&lt;&gt;"",AP14&lt;&gt;"",AQ14&lt;&gt;""),C14="D"),"Afficher ligne",IF(AND(C14="D",K14=""),"Afficher ligne","-"))</f>
        <v>-</v>
      </c>
      <c r="AY14" s="7" t="str">
        <f>IF(A14=0,"",VLOOKUP(F14,#REF!,2,FALSE))</f>
        <v/>
      </c>
    </row>
    <row r="15" spans="1:54" s="7" customFormat="1" x14ac:dyDescent="0.2">
      <c r="A15" s="278">
        <f>IF(H15="",0,IF(ISNA(VLOOKUP(E15,#REF!,2,FALSE)),0.5,IF(C15="D",VLOOKUP(E15,#REF!,2,FALSE),VLOOKUP(E15,#REF!,2,FALSE))))</f>
        <v>0</v>
      </c>
      <c r="B15" s="279"/>
      <c r="C15" s="189"/>
      <c r="D15" s="189"/>
      <c r="E15" s="144"/>
      <c r="F15" s="144"/>
      <c r="G15" s="108"/>
      <c r="H15" s="111"/>
      <c r="I15" s="111"/>
      <c r="J15" s="111" t="s">
        <v>94</v>
      </c>
      <c r="K15" s="145"/>
      <c r="L15" s="214"/>
      <c r="M15" s="68"/>
      <c r="N15" s="101" t="e">
        <f>IF(AND(K15="Sous-total",C15="D"),SUMIFS(N:N,E:E,F15,C:C,"D"),IF(AND(K15="Sous-total",C15="R"),SUMIFS(N:N,E:E,F15,C:C,"R"),SUMIFS(BASE_N4_REALISATION,BASE_N4_BUDGET,B15,BASE_N4_EXERCICE,$N$11,BASE_N4_SENS,C15,BASE_N4_MVT,D15,BASE_N4_OPE,F15,BASE_N4_FONCTION,G15,BASE_N4_NATURE,H15,BASE_N4_CHAPITRE,I15,BASE_N4_ANTENNE,J15,BASE_N4_SERVICE,K15)))</f>
        <v>#REF!</v>
      </c>
      <c r="O15" s="101" t="e">
        <f>IF(AND($K15="Sous-total",$G15="D"),SUMIFS(O:O,$E:$E,$F15,$C:$C,"D"),IF(AND($K15="Sous-total",$G15="R"),SUMIFS(O:O,$E:$E,$F15,$C:$C,"R"),SUMIFS(BASE_BP,BASE_BUDGET,$B15,BASE_EXERCICE,$O$11,BASE_SENS,$C15,BASE_MOUVEMENT,$D15,BASE_OPERATION,$F15,BASE_FONCTION,$G15,BASE_NATURE,$H15,BASE_CHAPITRE,$I15,BASE_ANTENNE,$J15,BASE_SERVICE,$K15)))</f>
        <v>#REF!</v>
      </c>
      <c r="P15" s="101" t="e">
        <f>IF(AND($K15="Sous-total",$G15="D"),SUMIFS(P:P,$E:$E,$F15,$C:$C,"D"),IF(AND($K15="Sous-total",$G15="R"),SUMIFS(P:P,$E:$E,$F15,$C:$C,"R"),SUMIFS(BASE_VC,BASE_BUDGET,$B15,BASE_EXERCICE,$P$11,BASE_SENS,$C15,BASE_MOUVEMENT,$D15,BASE_OPERATION,$F15,BASE_FONCTION,$G15,BASE_NATURE,$H15,BASE_CHAPITRE,$I15,BASE_ANTENNE,$J15,BASE_SERVICE,$K15)))</f>
        <v>#REF!</v>
      </c>
      <c r="Q15" s="101" t="e">
        <f>IF(AND($K15="Sous-total",$G15="D"),SUMIFS(Q:Q,$E:$E,$F15,$C:$C,"D"),IF(AND($K15="Sous-total",$G15="R"),SUMIFS(Q:Q,$E:$E,$F15,$C:$C,"R"),SUMIFS(BASE_REPORTS,BASE_BUDGET,$B15,BASE_EXERCICE,$Q$11,BASE_SENS,$C15,BASE_MOUVEMENT,$D15,BASE_OPERATION,$F15,BASE_FONCTION,$G15,BASE_NATURE,$H15,BASE_CHAPITRE,$I15,BASE_ANTENNE,$J15,BASE_SERVICE,$K15)))</f>
        <v>#REF!</v>
      </c>
      <c r="R15" s="101"/>
      <c r="S15" s="101" t="e">
        <f>IF(AND($K15="Sous-total",$G15="D"),SUMIFS(S:S,$E:$E,$F15,$C:$C,"D"),IF(AND($K15="Sous-total",$G15="R"),SUMIFS(S:S,$E:$E,$F15,$C:$C,"R"),SUMIFS(BASE_BS,BASE_BUDGET,$B15,BASE_EXERCICE,$Q$11,BASE_SENS,$C15,BASE_MOUVEMENT,$D15,BASE_OPERATION,$F15,BASE_FONCTION,$G15,BASE_NATURE,$H15,BASE_CHAPITRE,$I15,BASE_ANTENNE,$J15,BASE_SERVICE,$K15)))</f>
        <v>#REF!</v>
      </c>
      <c r="T15" s="101"/>
      <c r="U15" s="101" t="e">
        <f>IF(AND($K15="Sous-total",$G15="D"),SUMIFS(U:U,$E:$E,$F15,$C:$C,"D"),IF(AND($K15="Sous-total",$G15="R"),SUMIFS(U:U,$E:$E,$F15,$C:$C,"R"),SUMIFS(BASE_PREPA_INSCRIPTION,BASE_PREPA_BUDGET,$B15,BASE_PREPA_EXERCICE,$U$11,BASE_PREPA_SENS,$C15,BASE_PREPA_MOUVEMENT,$D15,BASE_PREPA_OPERATION,$F15,BASE_PREPA_FONCTION,$G15,BASE_PREPA_NATURE,$H15,BASE_PREPA_CHAPITRE,$I15,BASE_PREPA_ANTENNE,$J15,BASE_PREPA_SERVICE,$K15,BASE_PREPA_ETAPE,$U$10)))</f>
        <v>#REF!</v>
      </c>
      <c r="V15" s="101"/>
      <c r="W15" s="101" t="e">
        <f>IF(AND($K15="Sous-total",$G15="D"),SUMIFS(W:W,$E:$E,$F15,$C:$C,"D"),IF(AND($K15="Sous-total",$G15="R"),SUMIFS(W:W,$E:$E,$F15,$C:$C,"R"),SUMIFS(BASE_PREPA_INSCRIPTION,BASE_PREPA_BUDGET,$B15,BASE_PREPA_EXERCICE,$W$11,BASE_PREPA_SENS,$C15,BASE_PREPA_MOUVEMENT,$D15,BASE_PREPA_OPERATION,$F15,BASE_PREPA_FONCTION,$G15,BASE_PREPA_NATURE,$H15,BASE_PREPA_CHAPITRE,$I15,BASE_PREPA_ANTENNE,$J15,BASE_PREPA_SERVICE,$K15,BASE_PREPA_ETAPE,$W$10)))</f>
        <v>#REF!</v>
      </c>
      <c r="X15" s="101" t="e">
        <f>IF(AND($K15="Sous-total",$G15="D"),SUMIFS(X:X,$E:$E,$F15,$C:$C,"D"),IF(AND($K15="Sous-total",$G15="R"),SUMIFS(X:X,$E:$E,$F15,$C:$C,"R"),SUMIFS(BASE_BG,BASE_BUDGET,$B15,BASE_EXERCICE,$W$11,BASE_SENS,$C15,BASE_MOUVEMENT,$D15,BASE_OPERATION,$F15,BASE_FONCTION,$G15,BASE_NATURE,$H15,BASE_CHAPITRE,$I15,BASE_ANTENNE,$J15,BASE_SERVICE,$K15)))</f>
        <v>#REF!</v>
      </c>
      <c r="Y15" s="101" t="e">
        <f>IF(AND($K15="Sous-total",$G15="D"),SUMIFS(Y:Y,$E:$E,$F15,$C:$C,"D"),IF(AND($K15="Sous-total",$G15="R"),SUMIFS(Y:Y,$E:$E,$F15,$C:$C,"R"),SUMIFS(BASE_REALISATION,BASE_BUDGET,$B15,BASE_EXERCICE,$Y$11,BASE_SENS,$C15,BASE_MOUVEMENT,$D15,BASE_OPERATION,$F15,BASE_FONCTION,$G15,BASE_NATURE,$H15,BASE_CHAPITRE,$I15,BASE_ANTENNE,$J15,BASE_SERVICE,$K15)))</f>
        <v>#REF!</v>
      </c>
      <c r="Z15" s="101" t="e">
        <f>IF(AND($K15="Sous-total",$G15="D"),SUMIFS(Z:Z,$E:$E,$F15,$C:$C,"D"),IF(AND($K15="Sous-total",$G15="R"),SUMIFS(Z:Z,$E:$E,$F15,$C:$C,"R"),SUMIFS(BASE_ENS,BASE_BUDGET,$B15,BASE_EXERCICE,$Z$11,BASE_SENS,$C15,BASE_MOUVEMENT,$D15,BASE_OPERATION,$F15,BASE_FONCTION,$G15,BASE_NATURE,$H15,BASE_CHAPITRE,$I15,BASE_ANTENNE,$J15,BASE_SERVICE,$K15)))</f>
        <v>#REF!</v>
      </c>
      <c r="AA15" s="264"/>
      <c r="AB15" s="264"/>
      <c r="AC15" s="178"/>
      <c r="AD15" s="101"/>
      <c r="AE15" s="101"/>
      <c r="AF15" s="101"/>
      <c r="AG15" s="178"/>
      <c r="AH15" s="101"/>
      <c r="AI15" s="101"/>
      <c r="AJ15" s="101"/>
      <c r="AK15" s="101"/>
      <c r="AL15" s="105"/>
      <c r="AM15" s="339" t="e">
        <f>IF(K15="Sous-total","",AN15=#REF!)</f>
        <v>#REF!</v>
      </c>
      <c r="AN15" s="339" t="e">
        <f>IF($K15="Sous-total","",SUMIFS(BASE_PREPA_INSCRIPTION,BASE_PREPA_BUDGET,$B15,BASE_PREPA_SENS,$C15,BASE_PREPA_MOUVEMENT,$D15,BASE_PREPA_OPERATION,$F15,BASE_PREPA_FONCTION,$G15,BASE_PREPA_NATURE,$H15,BASE_PREPA_CHAPITRE,$I15,BASE_PREPA_ANTENNE,$J15,BASE_PREPA_SERVICE,$K15,BASE_PREPA_ETAPE,"PPI_N",BASE_PREPA_EXERCICE,#REF!))</f>
        <v>#REF!</v>
      </c>
      <c r="AO15" s="101"/>
      <c r="AP15" s="101"/>
      <c r="AQ15" s="101"/>
      <c r="AR15" s="101" t="str">
        <f t="shared" si="2"/>
        <v/>
      </c>
      <c r="AS15" s="105"/>
      <c r="AT15" s="70"/>
      <c r="AU15" s="154" t="e">
        <f t="shared" si="3"/>
        <v>#REF!</v>
      </c>
      <c r="AV15" s="155" t="e">
        <f t="shared" si="4"/>
        <v>#REF!</v>
      </c>
      <c r="AW15" s="171" t="str">
        <f t="shared" si="5"/>
        <v>-</v>
      </c>
      <c r="AX15" s="171" t="str">
        <f t="shared" si="6"/>
        <v>-</v>
      </c>
      <c r="AY15" s="7" t="str">
        <f>IF(A15=0,"",VLOOKUP(F15,#REF!,2,FALSE))</f>
        <v/>
      </c>
    </row>
    <row r="16" spans="1:54" s="7" customFormat="1" x14ac:dyDescent="0.2">
      <c r="A16" s="278">
        <f>IF(H16="",0,IF(ISNA(VLOOKUP(E16,#REF!,2,FALSE)),0.5,IF(C16="D",VLOOKUP(E16,#REF!,2,FALSE),VLOOKUP(E16,#REF!,2,FALSE))))</f>
        <v>0</v>
      </c>
      <c r="B16" s="279"/>
      <c r="C16" s="189"/>
      <c r="D16" s="189"/>
      <c r="E16" s="144"/>
      <c r="F16" s="144"/>
      <c r="G16" s="108"/>
      <c r="H16" s="111"/>
      <c r="I16" s="111"/>
      <c r="J16" s="111" t="s">
        <v>94</v>
      </c>
      <c r="K16" s="145"/>
      <c r="L16" s="211"/>
      <c r="M16" s="68"/>
      <c r="N16" s="101" t="e">
        <f>IF(AND(K16="Sous-total",C16="D"),SUMIFS(N:N,E:E,F16,C:C,"D"),IF(AND(K16="Sous-total",C16="R"),SUMIFS(N:N,E:E,F16,C:C,"R"),SUMIFS(BASE_N4_REALISATION,BASE_N4_BUDGET,B16,BASE_N4_EXERCICE,$N$11,BASE_N4_SENS,C16,BASE_N4_MVT,D16,BASE_N4_OPE,F16,BASE_N4_FONCTION,G16,BASE_N4_NATURE,H16,BASE_N4_CHAPITRE,I16,BASE_N4_ANTENNE,J16,BASE_N4_SERVICE,K16)))</f>
        <v>#REF!</v>
      </c>
      <c r="O16" s="101" t="e">
        <f>IF(AND($K16="Sous-total",$G16="D"),SUMIFS(O:O,$E:$E,$F16,$C:$C,"D"),IF(AND($K16="Sous-total",$G16="R"),SUMIFS(O:O,$E:$E,$F16,$C:$C,"R"),SUMIFS(BASE_BP,BASE_BUDGET,$B16,BASE_EXERCICE,$O$11,BASE_SENS,$C16,BASE_MOUVEMENT,$D16,BASE_OPERATION,$F16,BASE_FONCTION,$G16,BASE_NATURE,$H16,BASE_CHAPITRE,$I16,BASE_ANTENNE,$J16,BASE_SERVICE,$K16)))</f>
        <v>#REF!</v>
      </c>
      <c r="P16" s="101" t="e">
        <f>IF(AND($K16="Sous-total",$G16="D"),SUMIFS(P:P,$E:$E,$F16,$C:$C,"D"),IF(AND($K16="Sous-total",$G16="R"),SUMIFS(P:P,$E:$E,$F16,$C:$C,"R"),SUMIFS(BASE_VC,BASE_BUDGET,$B16,BASE_EXERCICE,$P$11,BASE_SENS,$C16,BASE_MOUVEMENT,$D16,BASE_OPERATION,$F16,BASE_FONCTION,$G16,BASE_NATURE,$H16,BASE_CHAPITRE,$I16,BASE_ANTENNE,$J16,BASE_SERVICE,$K16)))</f>
        <v>#REF!</v>
      </c>
      <c r="Q16" s="101" t="e">
        <f>IF(AND($K16="Sous-total",$G16="D"),SUMIFS(Q:Q,$E:$E,$F16,$C:$C,"D"),IF(AND($K16="Sous-total",$G16="R"),SUMIFS(Q:Q,$E:$E,$F16,$C:$C,"R"),SUMIFS(BASE_REPORTS,BASE_BUDGET,$B16,BASE_EXERCICE,$Q$11,BASE_SENS,$C16,BASE_MOUVEMENT,$D16,BASE_OPERATION,$F16,BASE_FONCTION,$G16,BASE_NATURE,$H16,BASE_CHAPITRE,$I16,BASE_ANTENNE,$J16,BASE_SERVICE,$K16)))</f>
        <v>#REF!</v>
      </c>
      <c r="R16" s="101"/>
      <c r="S16" s="101" t="e">
        <f>IF(AND($K16="Sous-total",$G16="D"),SUMIFS(S:S,$E:$E,$F16,$C:$C,"D"),IF(AND($K16="Sous-total",$G16="R"),SUMIFS(S:S,$E:$E,$F16,$C:$C,"R"),SUMIFS(BASE_BS,BASE_BUDGET,$B16,BASE_EXERCICE,$Q$11,BASE_SENS,$C16,BASE_MOUVEMENT,$D16,BASE_OPERATION,$F16,BASE_FONCTION,$G16,BASE_NATURE,$H16,BASE_CHAPITRE,$I16,BASE_ANTENNE,$J16,BASE_SERVICE,$K16)))</f>
        <v>#REF!</v>
      </c>
      <c r="T16" s="101"/>
      <c r="U16" s="101" t="e">
        <f>IF(AND($K16="Sous-total",$G16="D"),SUMIFS(U:U,$E:$E,$F16,$C:$C,"D"),IF(AND($K16="Sous-total",$G16="R"),SUMIFS(U:U,$E:$E,$F16,$C:$C,"R"),SUMIFS(BASE_PREPA_INSCRIPTION,BASE_PREPA_BUDGET,$B16,BASE_PREPA_EXERCICE,$U$11,BASE_PREPA_SENS,$C16,BASE_PREPA_MOUVEMENT,$D16,BASE_PREPA_OPERATION,$F16,BASE_PREPA_FONCTION,$G16,BASE_PREPA_NATURE,$H16,BASE_PREPA_CHAPITRE,$I16,BASE_PREPA_ANTENNE,$J16,BASE_PREPA_SERVICE,$K16,BASE_PREPA_ETAPE,$U$10)))</f>
        <v>#REF!</v>
      </c>
      <c r="V16" s="101"/>
      <c r="W16" s="101" t="e">
        <f>IF(AND($K16="Sous-total",$G16="D"),SUMIFS(W:W,$E:$E,$F16,$C:$C,"D"),IF(AND($K16="Sous-total",$G16="R"),SUMIFS(W:W,$E:$E,$F16,$C:$C,"R"),SUMIFS(BASE_PREPA_INSCRIPTION,BASE_PREPA_BUDGET,$B16,BASE_PREPA_EXERCICE,$W$11,BASE_PREPA_SENS,$C16,BASE_PREPA_MOUVEMENT,$D16,BASE_PREPA_OPERATION,$F16,BASE_PREPA_FONCTION,$G16,BASE_PREPA_NATURE,$H16,BASE_PREPA_CHAPITRE,$I16,BASE_PREPA_ANTENNE,$J16,BASE_PREPA_SERVICE,$K16,BASE_PREPA_ETAPE,$W$10)))</f>
        <v>#REF!</v>
      </c>
      <c r="X16" s="101" t="e">
        <f>IF(AND($K16="Sous-total",$G16="D"),SUMIFS(X:X,$E:$E,$F16,$C:$C,"D"),IF(AND($K16="Sous-total",$G16="R"),SUMIFS(X:X,$E:$E,$F16,$C:$C,"R"),SUMIFS(BASE_BG,BASE_BUDGET,$B16,BASE_EXERCICE,$W$11,BASE_SENS,$C16,BASE_MOUVEMENT,$D16,BASE_OPERATION,$F16,BASE_FONCTION,$G16,BASE_NATURE,$H16,BASE_CHAPITRE,$I16,BASE_ANTENNE,$J16,BASE_SERVICE,$K16)))</f>
        <v>#REF!</v>
      </c>
      <c r="Y16" s="101" t="e">
        <f>IF(AND($K16="Sous-total",$G16="D"),SUMIFS(Y:Y,$E:$E,$F16,$C:$C,"D"),IF(AND($K16="Sous-total",$G16="R"),SUMIFS(Y:Y,$E:$E,$F16,$C:$C,"R"),SUMIFS(BASE_REALISATION,BASE_BUDGET,$B16,BASE_EXERCICE,$Y$11,BASE_SENS,$C16,BASE_MOUVEMENT,$D16,BASE_OPERATION,$F16,BASE_FONCTION,$G16,BASE_NATURE,$H16,BASE_CHAPITRE,$I16,BASE_ANTENNE,$J16,BASE_SERVICE,$K16)))</f>
        <v>#REF!</v>
      </c>
      <c r="Z16" s="101" t="e">
        <f>IF(AND($K16="Sous-total",$G16="D"),SUMIFS(Z:Z,$E:$E,$F16,$C:$C,"D"),IF(AND($K16="Sous-total",$G16="R"),SUMIFS(Z:Z,$E:$E,$F16,$C:$C,"R"),SUMIFS(BASE_ENS,BASE_BUDGET,$B16,BASE_EXERCICE,$Z$11,BASE_SENS,$C16,BASE_MOUVEMENT,$D16,BASE_OPERATION,$F16,BASE_FONCTION,$G16,BASE_NATURE,$H16,BASE_CHAPITRE,$I16,BASE_ANTENNE,$J16,BASE_SERVICE,$K16)))</f>
        <v>#REF!</v>
      </c>
      <c r="AA16" s="264"/>
      <c r="AB16" s="264"/>
      <c r="AC16" s="178"/>
      <c r="AD16" s="101"/>
      <c r="AE16" s="101"/>
      <c r="AF16" s="101"/>
      <c r="AG16" s="178"/>
      <c r="AH16" s="101"/>
      <c r="AI16" s="101"/>
      <c r="AJ16" s="101"/>
      <c r="AK16" s="101"/>
      <c r="AL16" s="105"/>
      <c r="AM16" s="339" t="e">
        <f>IF(K16="Sous-total","",AN16=#REF!)</f>
        <v>#REF!</v>
      </c>
      <c r="AN16" s="339" t="e">
        <f>IF($K16="Sous-total","",SUMIFS(BASE_PREPA_INSCRIPTION,BASE_PREPA_BUDGET,$B16,BASE_PREPA_SENS,$C16,BASE_PREPA_MOUVEMENT,$D16,BASE_PREPA_OPERATION,$F16,BASE_PREPA_FONCTION,$G16,BASE_PREPA_NATURE,$H16,BASE_PREPA_CHAPITRE,$I16,BASE_PREPA_ANTENNE,$J16,BASE_PREPA_SERVICE,$K16,BASE_PREPA_ETAPE,"PPI_N",BASE_PREPA_EXERCICE,#REF!))</f>
        <v>#REF!</v>
      </c>
      <c r="AO16" s="101"/>
      <c r="AP16" s="101"/>
      <c r="AQ16" s="101"/>
      <c r="AR16" s="101" t="str">
        <f t="shared" si="2"/>
        <v/>
      </c>
      <c r="AS16" s="105"/>
      <c r="AT16" s="70"/>
      <c r="AU16" s="154" t="e">
        <f t="shared" si="3"/>
        <v>#REF!</v>
      </c>
      <c r="AV16" s="155" t="e">
        <f t="shared" si="4"/>
        <v>#REF!</v>
      </c>
      <c r="AW16" s="171" t="str">
        <f t="shared" si="5"/>
        <v>-</v>
      </c>
      <c r="AX16" s="171" t="str">
        <f t="shared" si="6"/>
        <v>-</v>
      </c>
      <c r="AY16" s="7" t="str">
        <f>IF(A16=0,"",VLOOKUP(F16,#REF!,2,FALSE))</f>
        <v/>
      </c>
    </row>
    <row r="17" spans="1:51" s="7" customFormat="1" x14ac:dyDescent="0.2">
      <c r="A17" s="278">
        <f>IF(H17="",0,IF(ISNA(VLOOKUP(E17,#REF!,2,FALSE)),0.5,IF(C17="D",VLOOKUP(E17,#REF!,2,FALSE),VLOOKUP(E17,#REF!,2,FALSE))))</f>
        <v>0</v>
      </c>
      <c r="B17" s="279"/>
      <c r="C17" s="189"/>
      <c r="D17" s="189"/>
      <c r="E17" s="144"/>
      <c r="F17" s="144"/>
      <c r="G17" s="108"/>
      <c r="H17" s="111"/>
      <c r="I17" s="111"/>
      <c r="J17" s="111" t="s">
        <v>94</v>
      </c>
      <c r="K17" s="145"/>
      <c r="L17" s="211"/>
      <c r="M17" s="68"/>
      <c r="N17" s="101" t="e">
        <f>IF(AND(K17="Sous-total",C17="D"),SUMIFS(N:N,E:E,F17,C:C,"D"),IF(AND(K17="Sous-total",C17="R"),SUMIFS(N:N,E:E,F17,C:C,"R"),SUMIFS(BASE_N4_REALISATION,BASE_N4_BUDGET,B17,BASE_N4_EXERCICE,$N$11,BASE_N4_SENS,C17,BASE_N4_MVT,D17,BASE_N4_OPE,F17,BASE_N4_FONCTION,G17,BASE_N4_NATURE,H17,BASE_N4_CHAPITRE,I17,BASE_N4_ANTENNE,J17,BASE_N4_SERVICE,K17)))</f>
        <v>#REF!</v>
      </c>
      <c r="O17" s="101" t="e">
        <f>IF(AND($K17="Sous-total",$G17="D"),SUMIFS(O:O,$E:$E,$F17,$C:$C,"D"),IF(AND($K17="Sous-total",$G17="R"),SUMIFS(O:O,$E:$E,$F17,$C:$C,"R"),SUMIFS(BASE_BP,BASE_BUDGET,$B17,BASE_EXERCICE,$O$11,BASE_SENS,$C17,BASE_MOUVEMENT,$D17,BASE_OPERATION,$F17,BASE_FONCTION,$G17,BASE_NATURE,$H17,BASE_CHAPITRE,$I17,BASE_ANTENNE,$J17,BASE_SERVICE,$K17)))</f>
        <v>#REF!</v>
      </c>
      <c r="P17" s="101" t="e">
        <f>IF(AND($K17="Sous-total",$G17="D"),SUMIFS(P:P,$E:$E,$F17,$C:$C,"D"),IF(AND($K17="Sous-total",$G17="R"),SUMIFS(P:P,$E:$E,$F17,$C:$C,"R"),SUMIFS(BASE_VC,BASE_BUDGET,$B17,BASE_EXERCICE,$P$11,BASE_SENS,$C17,BASE_MOUVEMENT,$D17,BASE_OPERATION,$F17,BASE_FONCTION,$G17,BASE_NATURE,$H17,BASE_CHAPITRE,$I17,BASE_ANTENNE,$J17,BASE_SERVICE,$K17)))</f>
        <v>#REF!</v>
      </c>
      <c r="Q17" s="101" t="e">
        <f>IF(AND($K17="Sous-total",$G17="D"),SUMIFS(Q:Q,$E:$E,$F17,$C:$C,"D"),IF(AND($K17="Sous-total",$G17="R"),SUMIFS(Q:Q,$E:$E,$F17,$C:$C,"R"),SUMIFS(BASE_REPORTS,BASE_BUDGET,$B17,BASE_EXERCICE,$Q$11,BASE_SENS,$C17,BASE_MOUVEMENT,$D17,BASE_OPERATION,$F17,BASE_FONCTION,$G17,BASE_NATURE,$H17,BASE_CHAPITRE,$I17,BASE_ANTENNE,$J17,BASE_SERVICE,$K17)))</f>
        <v>#REF!</v>
      </c>
      <c r="R17" s="101"/>
      <c r="S17" s="101" t="e">
        <f>IF(AND($K17="Sous-total",$G17="D"),SUMIFS(S:S,$E:$E,$F17,$C:$C,"D"),IF(AND($K17="Sous-total",$G17="R"),SUMIFS(S:S,$E:$E,$F17,$C:$C,"R"),SUMIFS(BASE_BS,BASE_BUDGET,$B17,BASE_EXERCICE,$Q$11,BASE_SENS,$C17,BASE_MOUVEMENT,$D17,BASE_OPERATION,$F17,BASE_FONCTION,$G17,BASE_NATURE,$H17,BASE_CHAPITRE,$I17,BASE_ANTENNE,$J17,BASE_SERVICE,$K17)))</f>
        <v>#REF!</v>
      </c>
      <c r="T17" s="101"/>
      <c r="U17" s="101" t="e">
        <f>IF(AND($K17="Sous-total",$G17="D"),SUMIFS(U:U,$E:$E,$F17,$C:$C,"D"),IF(AND($K17="Sous-total",$G17="R"),SUMIFS(U:U,$E:$E,$F17,$C:$C,"R"),SUMIFS(BASE_PREPA_INSCRIPTION,BASE_PREPA_BUDGET,$B17,BASE_PREPA_EXERCICE,$U$11,BASE_PREPA_SENS,$C17,BASE_PREPA_MOUVEMENT,$D17,BASE_PREPA_OPERATION,$F17,BASE_PREPA_FONCTION,$G17,BASE_PREPA_NATURE,$H17,BASE_PREPA_CHAPITRE,$I17,BASE_PREPA_ANTENNE,$J17,BASE_PREPA_SERVICE,$K17,BASE_PREPA_ETAPE,$U$10)))</f>
        <v>#REF!</v>
      </c>
      <c r="V17" s="101"/>
      <c r="W17" s="101" t="e">
        <f>IF(AND($K17="Sous-total",$G17="D"),SUMIFS(W:W,$E:$E,$F17,$C:$C,"D"),IF(AND($K17="Sous-total",$G17="R"),SUMIFS(W:W,$E:$E,$F17,$C:$C,"R"),SUMIFS(BASE_PREPA_INSCRIPTION,BASE_PREPA_BUDGET,$B17,BASE_PREPA_EXERCICE,$W$11,BASE_PREPA_SENS,$C17,BASE_PREPA_MOUVEMENT,$D17,BASE_PREPA_OPERATION,$F17,BASE_PREPA_FONCTION,$G17,BASE_PREPA_NATURE,$H17,BASE_PREPA_CHAPITRE,$I17,BASE_PREPA_ANTENNE,$J17,BASE_PREPA_SERVICE,$K17,BASE_PREPA_ETAPE,$W$10)))</f>
        <v>#REF!</v>
      </c>
      <c r="X17" s="101" t="e">
        <f>IF(AND($K17="Sous-total",$G17="D"),SUMIFS(X:X,$E:$E,$F17,$C:$C,"D"),IF(AND($K17="Sous-total",$G17="R"),SUMIFS(X:X,$E:$E,$F17,$C:$C,"R"),SUMIFS(BASE_BG,BASE_BUDGET,$B17,BASE_EXERCICE,$W$11,BASE_SENS,$C17,BASE_MOUVEMENT,$D17,BASE_OPERATION,$F17,BASE_FONCTION,$G17,BASE_NATURE,$H17,BASE_CHAPITRE,$I17,BASE_ANTENNE,$J17,BASE_SERVICE,$K17)))</f>
        <v>#REF!</v>
      </c>
      <c r="Y17" s="101" t="e">
        <f>IF(AND($K17="Sous-total",$G17="D"),SUMIFS(Y:Y,$E:$E,$F17,$C:$C,"D"),IF(AND($K17="Sous-total",$G17="R"),SUMIFS(Y:Y,$E:$E,$F17,$C:$C,"R"),SUMIFS(BASE_REALISATION,BASE_BUDGET,$B17,BASE_EXERCICE,$Y$11,BASE_SENS,$C17,BASE_MOUVEMENT,$D17,BASE_OPERATION,$F17,BASE_FONCTION,$G17,BASE_NATURE,$H17,BASE_CHAPITRE,$I17,BASE_ANTENNE,$J17,BASE_SERVICE,$K17)))</f>
        <v>#REF!</v>
      </c>
      <c r="Z17" s="101" t="e">
        <f>IF(AND($K17="Sous-total",$G17="D"),SUMIFS(Z:Z,$E:$E,$F17,$C:$C,"D"),IF(AND($K17="Sous-total",$G17="R"),SUMIFS(Z:Z,$E:$E,$F17,$C:$C,"R"),SUMIFS(BASE_ENS,BASE_BUDGET,$B17,BASE_EXERCICE,$Z$11,BASE_SENS,$C17,BASE_MOUVEMENT,$D17,BASE_OPERATION,$F17,BASE_FONCTION,$G17,BASE_NATURE,$H17,BASE_CHAPITRE,$I17,BASE_ANTENNE,$J17,BASE_SERVICE,$K17)))</f>
        <v>#REF!</v>
      </c>
      <c r="AA17" s="264"/>
      <c r="AB17" s="264"/>
      <c r="AC17" s="178"/>
      <c r="AD17" s="101"/>
      <c r="AE17" s="101"/>
      <c r="AF17" s="101"/>
      <c r="AG17" s="178"/>
      <c r="AH17" s="101"/>
      <c r="AI17" s="101"/>
      <c r="AJ17" s="101"/>
      <c r="AK17" s="101"/>
      <c r="AL17" s="105"/>
      <c r="AM17" s="339" t="e">
        <f>IF(K17="Sous-total","",AN17=#REF!)</f>
        <v>#REF!</v>
      </c>
      <c r="AN17" s="339" t="e">
        <f>IF($K17="Sous-total","",SUMIFS(BASE_PREPA_INSCRIPTION,BASE_PREPA_BUDGET,$B17,BASE_PREPA_SENS,$C17,BASE_PREPA_MOUVEMENT,$D17,BASE_PREPA_OPERATION,$F17,BASE_PREPA_FONCTION,$G17,BASE_PREPA_NATURE,$H17,BASE_PREPA_CHAPITRE,$I17,BASE_PREPA_ANTENNE,$J17,BASE_PREPA_SERVICE,$K17,BASE_PREPA_ETAPE,"PPI_N",BASE_PREPA_EXERCICE,#REF!))</f>
        <v>#REF!</v>
      </c>
      <c r="AO17" s="101"/>
      <c r="AP17" s="101"/>
      <c r="AQ17" s="101"/>
      <c r="AR17" s="101" t="str">
        <f t="shared" si="2"/>
        <v/>
      </c>
      <c r="AS17" s="105"/>
      <c r="AT17" s="70"/>
      <c r="AU17" s="154" t="e">
        <f t="shared" si="3"/>
        <v>#REF!</v>
      </c>
      <c r="AV17" s="155" t="e">
        <f t="shared" si="4"/>
        <v>#REF!</v>
      </c>
      <c r="AW17" s="171" t="str">
        <f t="shared" si="5"/>
        <v>-</v>
      </c>
      <c r="AX17" s="171" t="str">
        <f t="shared" si="6"/>
        <v>-</v>
      </c>
      <c r="AY17" s="7" t="str">
        <f>IF(A17=0,"",VLOOKUP(F17,#REF!,2,FALSE))</f>
        <v/>
      </c>
    </row>
    <row r="18" spans="1:51" s="7" customFormat="1" x14ac:dyDescent="0.2">
      <c r="A18" s="278">
        <f>IF(H18="",0,IF(ISNA(VLOOKUP(E18,#REF!,2,FALSE)),0.5,IF(C18="D",VLOOKUP(E18,#REF!,2,FALSE),VLOOKUP(E18,#REF!,2,FALSE))))</f>
        <v>0</v>
      </c>
      <c r="B18" s="279"/>
      <c r="C18" s="189"/>
      <c r="D18" s="189"/>
      <c r="E18" s="144"/>
      <c r="F18" s="144"/>
      <c r="G18" s="108"/>
      <c r="H18" s="111"/>
      <c r="I18" s="111"/>
      <c r="J18" s="111" t="s">
        <v>94</v>
      </c>
      <c r="K18" s="145"/>
      <c r="L18" s="211"/>
      <c r="M18" s="68"/>
      <c r="N18" s="101" t="e">
        <f>IF(AND(K18="Sous-total",C18="D"),SUMIFS(N:N,E:E,F18,C:C,"D"),IF(AND(K18="Sous-total",C18="R"),SUMIFS(N:N,E:E,F18,C:C,"R"),SUMIFS(BASE_N4_REALISATION,BASE_N4_BUDGET,B18,BASE_N4_EXERCICE,$N$11,BASE_N4_SENS,C18,BASE_N4_MVT,D18,BASE_N4_OPE,F18,BASE_N4_FONCTION,G18,BASE_N4_NATURE,H18,BASE_N4_CHAPITRE,I18,BASE_N4_ANTENNE,J18,BASE_N4_SERVICE,K18)))</f>
        <v>#REF!</v>
      </c>
      <c r="O18" s="101" t="e">
        <f>IF(AND($K18="Sous-total",$G18="D"),SUMIFS(O:O,$E:$E,$F18,$C:$C,"D"),IF(AND($K18="Sous-total",$G18="R"),SUMIFS(O:O,$E:$E,$F18,$C:$C,"R"),SUMIFS(BASE_BP,BASE_BUDGET,$B18,BASE_EXERCICE,$O$11,BASE_SENS,$C18,BASE_MOUVEMENT,$D18,BASE_OPERATION,$F18,BASE_FONCTION,$G18,BASE_NATURE,$H18,BASE_CHAPITRE,$I18,BASE_ANTENNE,$J18,BASE_SERVICE,$K18)))</f>
        <v>#REF!</v>
      </c>
      <c r="P18" s="101" t="e">
        <f>IF(AND($K18="Sous-total",$G18="D"),SUMIFS(P:P,$E:$E,$F18,$C:$C,"D"),IF(AND($K18="Sous-total",$G18="R"),SUMIFS(P:P,$E:$E,$F18,$C:$C,"R"),SUMIFS(BASE_VC,BASE_BUDGET,$B18,BASE_EXERCICE,$P$11,BASE_SENS,$C18,BASE_MOUVEMENT,$D18,BASE_OPERATION,$F18,BASE_FONCTION,$G18,BASE_NATURE,$H18,BASE_CHAPITRE,$I18,BASE_ANTENNE,$J18,BASE_SERVICE,$K18)))</f>
        <v>#REF!</v>
      </c>
      <c r="Q18" s="101" t="e">
        <f>IF(AND($K18="Sous-total",$G18="D"),SUMIFS(Q:Q,$E:$E,$F18,$C:$C,"D"),IF(AND($K18="Sous-total",$G18="R"),SUMIFS(Q:Q,$E:$E,$F18,$C:$C,"R"),SUMIFS(BASE_REPORTS,BASE_BUDGET,$B18,BASE_EXERCICE,$Q$11,BASE_SENS,$C18,BASE_MOUVEMENT,$D18,BASE_OPERATION,$F18,BASE_FONCTION,$G18,BASE_NATURE,$H18,BASE_CHAPITRE,$I18,BASE_ANTENNE,$J18,BASE_SERVICE,$K18)))</f>
        <v>#REF!</v>
      </c>
      <c r="R18" s="101"/>
      <c r="S18" s="101" t="e">
        <f>IF(AND($K18="Sous-total",$G18="D"),SUMIFS(S:S,$E:$E,$F18,$C:$C,"D"),IF(AND($K18="Sous-total",$G18="R"),SUMIFS(S:S,$E:$E,$F18,$C:$C,"R"),SUMIFS(BASE_BS,BASE_BUDGET,$B18,BASE_EXERCICE,$Q$11,BASE_SENS,$C18,BASE_MOUVEMENT,$D18,BASE_OPERATION,$F18,BASE_FONCTION,$G18,BASE_NATURE,$H18,BASE_CHAPITRE,$I18,BASE_ANTENNE,$J18,BASE_SERVICE,$K18)))</f>
        <v>#REF!</v>
      </c>
      <c r="T18" s="101"/>
      <c r="U18" s="101" t="e">
        <f>IF(AND($K18="Sous-total",$G18="D"),SUMIFS(U:U,$E:$E,$F18,$C:$C,"D"),IF(AND($K18="Sous-total",$G18="R"),SUMIFS(U:U,$E:$E,$F18,$C:$C,"R"),SUMIFS(BASE_PREPA_INSCRIPTION,BASE_PREPA_BUDGET,$B18,BASE_PREPA_EXERCICE,$U$11,BASE_PREPA_SENS,$C18,BASE_PREPA_MOUVEMENT,$D18,BASE_PREPA_OPERATION,$F18,BASE_PREPA_FONCTION,$G18,BASE_PREPA_NATURE,$H18,BASE_PREPA_CHAPITRE,$I18,BASE_PREPA_ANTENNE,$J18,BASE_PREPA_SERVICE,$K18,BASE_PREPA_ETAPE,$U$10)))</f>
        <v>#REF!</v>
      </c>
      <c r="V18" s="101"/>
      <c r="W18" s="101" t="e">
        <f>IF(AND($K18="Sous-total",$G18="D"),SUMIFS(W:W,$E:$E,$F18,$C:$C,"D"),IF(AND($K18="Sous-total",$G18="R"),SUMIFS(W:W,$E:$E,$F18,$C:$C,"R"),SUMIFS(BASE_PREPA_INSCRIPTION,BASE_PREPA_BUDGET,$B18,BASE_PREPA_EXERCICE,$W$11,BASE_PREPA_SENS,$C18,BASE_PREPA_MOUVEMENT,$D18,BASE_PREPA_OPERATION,$F18,BASE_PREPA_FONCTION,$G18,BASE_PREPA_NATURE,$H18,BASE_PREPA_CHAPITRE,$I18,BASE_PREPA_ANTENNE,$J18,BASE_PREPA_SERVICE,$K18,BASE_PREPA_ETAPE,$W$10)))</f>
        <v>#REF!</v>
      </c>
      <c r="X18" s="101" t="e">
        <f>IF(AND($K18="Sous-total",$G18="D"),SUMIFS(X:X,$E:$E,$F18,$C:$C,"D"),IF(AND($K18="Sous-total",$G18="R"),SUMIFS(X:X,$E:$E,$F18,$C:$C,"R"),SUMIFS(BASE_BG,BASE_BUDGET,$B18,BASE_EXERCICE,$W$11,BASE_SENS,$C18,BASE_MOUVEMENT,$D18,BASE_OPERATION,$F18,BASE_FONCTION,$G18,BASE_NATURE,$H18,BASE_CHAPITRE,$I18,BASE_ANTENNE,$J18,BASE_SERVICE,$K18)))</f>
        <v>#REF!</v>
      </c>
      <c r="Y18" s="101" t="e">
        <f>IF(AND($K18="Sous-total",$G18="D"),SUMIFS(Y:Y,$E:$E,$F18,$C:$C,"D"),IF(AND($K18="Sous-total",$G18="R"),SUMIFS(Y:Y,$E:$E,$F18,$C:$C,"R"),SUMIFS(BASE_REALISATION,BASE_BUDGET,$B18,BASE_EXERCICE,$Y$11,BASE_SENS,$C18,BASE_MOUVEMENT,$D18,BASE_OPERATION,$F18,BASE_FONCTION,$G18,BASE_NATURE,$H18,BASE_CHAPITRE,$I18,BASE_ANTENNE,$J18,BASE_SERVICE,$K18)))</f>
        <v>#REF!</v>
      </c>
      <c r="Z18" s="101" t="e">
        <f>IF(AND($K18="Sous-total",$G18="D"),SUMIFS(Z:Z,$E:$E,$F18,$C:$C,"D"),IF(AND($K18="Sous-total",$G18="R"),SUMIFS(Z:Z,$E:$E,$F18,$C:$C,"R"),SUMIFS(BASE_ENS,BASE_BUDGET,$B18,BASE_EXERCICE,$Z$11,BASE_SENS,$C18,BASE_MOUVEMENT,$D18,BASE_OPERATION,$F18,BASE_FONCTION,$G18,BASE_NATURE,$H18,BASE_CHAPITRE,$I18,BASE_ANTENNE,$J18,BASE_SERVICE,$K18)))</f>
        <v>#REF!</v>
      </c>
      <c r="AA18" s="264"/>
      <c r="AB18" s="264"/>
      <c r="AC18" s="178"/>
      <c r="AD18" s="101"/>
      <c r="AE18" s="101"/>
      <c r="AF18" s="101"/>
      <c r="AG18" s="178"/>
      <c r="AH18" s="101"/>
      <c r="AI18" s="101"/>
      <c r="AJ18" s="101"/>
      <c r="AK18" s="101"/>
      <c r="AL18" s="105"/>
      <c r="AM18" s="339" t="e">
        <f>IF(K18="Sous-total","",AN18=#REF!)</f>
        <v>#REF!</v>
      </c>
      <c r="AN18" s="339" t="e">
        <f>IF($K18="Sous-total","",SUMIFS(BASE_PREPA_INSCRIPTION,BASE_PREPA_BUDGET,$B18,BASE_PREPA_SENS,$C18,BASE_PREPA_MOUVEMENT,$D18,BASE_PREPA_OPERATION,$F18,BASE_PREPA_FONCTION,$G18,BASE_PREPA_NATURE,$H18,BASE_PREPA_CHAPITRE,$I18,BASE_PREPA_ANTENNE,$J18,BASE_PREPA_SERVICE,$K18,BASE_PREPA_ETAPE,"PPI_N",BASE_PREPA_EXERCICE,#REF!))</f>
        <v>#REF!</v>
      </c>
      <c r="AO18" s="101"/>
      <c r="AP18" s="101"/>
      <c r="AQ18" s="101"/>
      <c r="AR18" s="101" t="str">
        <f t="shared" si="2"/>
        <v/>
      </c>
      <c r="AS18" s="105"/>
      <c r="AT18" s="70"/>
      <c r="AU18" s="154" t="e">
        <f t="shared" si="3"/>
        <v>#REF!</v>
      </c>
      <c r="AV18" s="155" t="e">
        <f t="shared" si="4"/>
        <v>#REF!</v>
      </c>
      <c r="AW18" s="171" t="str">
        <f t="shared" si="5"/>
        <v>-</v>
      </c>
      <c r="AX18" s="171" t="str">
        <f t="shared" si="6"/>
        <v>-</v>
      </c>
      <c r="AY18" s="7" t="str">
        <f>IF(A18=0,"",VLOOKUP(F18,#REF!,2,FALSE))</f>
        <v/>
      </c>
    </row>
    <row r="19" spans="1:51" s="7" customFormat="1" x14ac:dyDescent="0.2">
      <c r="A19" s="278">
        <f>IF(H19="",0,IF(ISNA(VLOOKUP(E19,#REF!,2,FALSE)),0.5,IF(C19="D",VLOOKUP(E19,#REF!,2,FALSE),VLOOKUP(E19,#REF!,2,FALSE))))</f>
        <v>0</v>
      </c>
      <c r="B19" s="279"/>
      <c r="C19" s="189"/>
      <c r="D19" s="189"/>
      <c r="E19" s="144"/>
      <c r="F19" s="144"/>
      <c r="G19" s="108"/>
      <c r="H19" s="111"/>
      <c r="I19" s="111"/>
      <c r="J19" s="111" t="s">
        <v>94</v>
      </c>
      <c r="K19" s="145"/>
      <c r="L19" s="211"/>
      <c r="M19" s="68"/>
      <c r="N19" s="101" t="e">
        <f>IF(AND(K19="Sous-total",C19="D"),SUMIFS(N:N,E:E,F19,C:C,"D"),IF(AND(K19="Sous-total",C19="R"),SUMIFS(N:N,E:E,F19,C:C,"R"),SUMIFS(BASE_N4_REALISATION,BASE_N4_BUDGET,B19,BASE_N4_EXERCICE,$N$11,BASE_N4_SENS,C19,BASE_N4_MVT,D19,BASE_N4_OPE,F19,BASE_N4_FONCTION,G19,BASE_N4_NATURE,H19,BASE_N4_CHAPITRE,I19,BASE_N4_ANTENNE,J19,BASE_N4_SERVICE,K19)))</f>
        <v>#REF!</v>
      </c>
      <c r="O19" s="101" t="e">
        <f>IF(AND($K19="Sous-total",$G19="D"),SUMIFS(O:O,$E:$E,$F19,$C:$C,"D"),IF(AND($K19="Sous-total",$G19="R"),SUMIFS(O:O,$E:$E,$F19,$C:$C,"R"),SUMIFS(BASE_BP,BASE_BUDGET,$B19,BASE_EXERCICE,$O$11,BASE_SENS,$C19,BASE_MOUVEMENT,$D19,BASE_OPERATION,$F19,BASE_FONCTION,$G19,BASE_NATURE,$H19,BASE_CHAPITRE,$I19,BASE_ANTENNE,$J19,BASE_SERVICE,$K19)))</f>
        <v>#REF!</v>
      </c>
      <c r="P19" s="101" t="e">
        <f>IF(AND($K19="Sous-total",$G19="D"),SUMIFS(P:P,$E:$E,$F19,$C:$C,"D"),IF(AND($K19="Sous-total",$G19="R"),SUMIFS(P:P,$E:$E,$F19,$C:$C,"R"),SUMIFS(BASE_VC,BASE_BUDGET,$B19,BASE_EXERCICE,$P$11,BASE_SENS,$C19,BASE_MOUVEMENT,$D19,BASE_OPERATION,$F19,BASE_FONCTION,$G19,BASE_NATURE,$H19,BASE_CHAPITRE,$I19,BASE_ANTENNE,$J19,BASE_SERVICE,$K19)))</f>
        <v>#REF!</v>
      </c>
      <c r="Q19" s="101" t="e">
        <f>IF(AND($K19="Sous-total",$G19="D"),SUMIFS(Q:Q,$E:$E,$F19,$C:$C,"D"),IF(AND($K19="Sous-total",$G19="R"),SUMIFS(Q:Q,$E:$E,$F19,$C:$C,"R"),SUMIFS(BASE_REPORTS,BASE_BUDGET,$B19,BASE_EXERCICE,$Q$11,BASE_SENS,$C19,BASE_MOUVEMENT,$D19,BASE_OPERATION,$F19,BASE_FONCTION,$G19,BASE_NATURE,$H19,BASE_CHAPITRE,$I19,BASE_ANTENNE,$J19,BASE_SERVICE,$K19)))</f>
        <v>#REF!</v>
      </c>
      <c r="R19" s="101"/>
      <c r="S19" s="101" t="e">
        <f>IF(AND($K19="Sous-total",$G19="D"),SUMIFS(S:S,$E:$E,$F19,$C:$C,"D"),IF(AND($K19="Sous-total",$G19="R"),SUMIFS(S:S,$E:$E,$F19,$C:$C,"R"),SUMIFS(BASE_BS,BASE_BUDGET,$B19,BASE_EXERCICE,$Q$11,BASE_SENS,$C19,BASE_MOUVEMENT,$D19,BASE_OPERATION,$F19,BASE_FONCTION,$G19,BASE_NATURE,$H19,BASE_CHAPITRE,$I19,BASE_ANTENNE,$J19,BASE_SERVICE,$K19)))</f>
        <v>#REF!</v>
      </c>
      <c r="T19" s="101"/>
      <c r="U19" s="101" t="e">
        <f>IF(AND($K19="Sous-total",$G19="D"),SUMIFS(U:U,$E:$E,$F19,$C:$C,"D"),IF(AND($K19="Sous-total",$G19="R"),SUMIFS(U:U,$E:$E,$F19,$C:$C,"R"),SUMIFS(BASE_PREPA_INSCRIPTION,BASE_PREPA_BUDGET,$B19,BASE_PREPA_EXERCICE,$U$11,BASE_PREPA_SENS,$C19,BASE_PREPA_MOUVEMENT,$D19,BASE_PREPA_OPERATION,$F19,BASE_PREPA_FONCTION,$G19,BASE_PREPA_NATURE,$H19,BASE_PREPA_CHAPITRE,$I19,BASE_PREPA_ANTENNE,$J19,BASE_PREPA_SERVICE,$K19,BASE_PREPA_ETAPE,$U$10)))</f>
        <v>#REF!</v>
      </c>
      <c r="V19" s="101"/>
      <c r="W19" s="101" t="e">
        <f>IF(AND($K19="Sous-total",$G19="D"),SUMIFS(W:W,$E:$E,$F19,$C:$C,"D"),IF(AND($K19="Sous-total",$G19="R"),SUMIFS(W:W,$E:$E,$F19,$C:$C,"R"),SUMIFS(BASE_PREPA_INSCRIPTION,BASE_PREPA_BUDGET,$B19,BASE_PREPA_EXERCICE,$W$11,BASE_PREPA_SENS,$C19,BASE_PREPA_MOUVEMENT,$D19,BASE_PREPA_OPERATION,$F19,BASE_PREPA_FONCTION,$G19,BASE_PREPA_NATURE,$H19,BASE_PREPA_CHAPITRE,$I19,BASE_PREPA_ANTENNE,$J19,BASE_PREPA_SERVICE,$K19,BASE_PREPA_ETAPE,$W$10)))</f>
        <v>#REF!</v>
      </c>
      <c r="X19" s="101" t="e">
        <f>IF(AND($K19="Sous-total",$G19="D"),SUMIFS(X:X,$E:$E,$F19,$C:$C,"D"),IF(AND($K19="Sous-total",$G19="R"),SUMIFS(X:X,$E:$E,$F19,$C:$C,"R"),SUMIFS(BASE_BG,BASE_BUDGET,$B19,BASE_EXERCICE,$W$11,BASE_SENS,$C19,BASE_MOUVEMENT,$D19,BASE_OPERATION,$F19,BASE_FONCTION,$G19,BASE_NATURE,$H19,BASE_CHAPITRE,$I19,BASE_ANTENNE,$J19,BASE_SERVICE,$K19)))</f>
        <v>#REF!</v>
      </c>
      <c r="Y19" s="101" t="e">
        <f>IF(AND($K19="Sous-total",$G19="D"),SUMIFS(Y:Y,$E:$E,$F19,$C:$C,"D"),IF(AND($K19="Sous-total",$G19="R"),SUMIFS(Y:Y,$E:$E,$F19,$C:$C,"R"),SUMIFS(BASE_REALISATION,BASE_BUDGET,$B19,BASE_EXERCICE,$Y$11,BASE_SENS,$C19,BASE_MOUVEMENT,$D19,BASE_OPERATION,$F19,BASE_FONCTION,$G19,BASE_NATURE,$H19,BASE_CHAPITRE,$I19,BASE_ANTENNE,$J19,BASE_SERVICE,$K19)))</f>
        <v>#REF!</v>
      </c>
      <c r="Z19" s="101" t="e">
        <f>IF(AND($K19="Sous-total",$G19="D"),SUMIFS(Z:Z,$E:$E,$F19,$C:$C,"D"),IF(AND($K19="Sous-total",$G19="R"),SUMIFS(Z:Z,$E:$E,$F19,$C:$C,"R"),SUMIFS(BASE_ENS,BASE_BUDGET,$B19,BASE_EXERCICE,$Z$11,BASE_SENS,$C19,BASE_MOUVEMENT,$D19,BASE_OPERATION,$F19,BASE_FONCTION,$G19,BASE_NATURE,$H19,BASE_CHAPITRE,$I19,BASE_ANTENNE,$J19,BASE_SERVICE,$K19)))</f>
        <v>#REF!</v>
      </c>
      <c r="AA19" s="264"/>
      <c r="AB19" s="264"/>
      <c r="AC19" s="178"/>
      <c r="AD19" s="101"/>
      <c r="AE19" s="101"/>
      <c r="AF19" s="101"/>
      <c r="AG19" s="178"/>
      <c r="AH19" s="101"/>
      <c r="AI19" s="101"/>
      <c r="AJ19" s="101"/>
      <c r="AK19" s="101"/>
      <c r="AL19" s="105"/>
      <c r="AM19" s="339" t="e">
        <f>IF(K19="Sous-total","",AN19=#REF!)</f>
        <v>#REF!</v>
      </c>
      <c r="AN19" s="339" t="e">
        <f>IF($K19="Sous-total","",SUMIFS(BASE_PREPA_INSCRIPTION,BASE_PREPA_BUDGET,$B19,BASE_PREPA_SENS,$C19,BASE_PREPA_MOUVEMENT,$D19,BASE_PREPA_OPERATION,$F19,BASE_PREPA_FONCTION,$G19,BASE_PREPA_NATURE,$H19,BASE_PREPA_CHAPITRE,$I19,BASE_PREPA_ANTENNE,$J19,BASE_PREPA_SERVICE,$K19,BASE_PREPA_ETAPE,"PPI_N",BASE_PREPA_EXERCICE,#REF!))</f>
        <v>#REF!</v>
      </c>
      <c r="AO19" s="101"/>
      <c r="AP19" s="101"/>
      <c r="AQ19" s="101"/>
      <c r="AR19" s="101" t="str">
        <f t="shared" si="2"/>
        <v/>
      </c>
      <c r="AS19" s="105"/>
      <c r="AT19" s="70"/>
      <c r="AU19" s="154" t="e">
        <f t="shared" si="3"/>
        <v>#REF!</v>
      </c>
      <c r="AV19" s="155" t="e">
        <f t="shared" si="4"/>
        <v>#REF!</v>
      </c>
      <c r="AW19" s="171" t="str">
        <f t="shared" si="5"/>
        <v>-</v>
      </c>
      <c r="AX19" s="171" t="str">
        <f t="shared" si="6"/>
        <v>-</v>
      </c>
      <c r="AY19" s="7" t="str">
        <f>IF(A19=0,"",VLOOKUP(F19,#REF!,2,FALSE))</f>
        <v/>
      </c>
    </row>
    <row r="20" spans="1:51" s="7" customFormat="1" x14ac:dyDescent="0.2">
      <c r="A20" s="278">
        <f>IF(H20="",0,IF(ISNA(VLOOKUP(E20,#REF!,2,FALSE)),0.5,IF(C20="D",VLOOKUP(E20,#REF!,2,FALSE),VLOOKUP(E20,#REF!,2,FALSE))))</f>
        <v>0</v>
      </c>
      <c r="B20" s="279"/>
      <c r="C20" s="189"/>
      <c r="D20" s="189"/>
      <c r="E20" s="144"/>
      <c r="F20" s="144"/>
      <c r="G20" s="108"/>
      <c r="H20" s="111"/>
      <c r="I20" s="111"/>
      <c r="J20" s="111" t="s">
        <v>94</v>
      </c>
      <c r="K20" s="145"/>
      <c r="L20" s="214"/>
      <c r="M20" s="68"/>
      <c r="N20" s="101" t="e">
        <f>IF(AND(K20="Sous-total",C20="D"),SUMIFS(N:N,E:E,F20,C:C,"D"),IF(AND(K20="Sous-total",C20="R"),SUMIFS(N:N,E:E,F20,C:C,"R"),SUMIFS(BASE_N4_REALISATION,BASE_N4_BUDGET,B20,BASE_N4_EXERCICE,$N$11,BASE_N4_SENS,C20,BASE_N4_MVT,D20,BASE_N4_OPE,F20,BASE_N4_FONCTION,G20,BASE_N4_NATURE,H20,BASE_N4_CHAPITRE,I20,BASE_N4_ANTENNE,J20,BASE_N4_SERVICE,K20)))</f>
        <v>#REF!</v>
      </c>
      <c r="O20" s="101" t="e">
        <f>IF(AND($K20="Sous-total",$G20="D"),SUMIFS(O:O,$E:$E,$F20,$C:$C,"D"),IF(AND($K20="Sous-total",$G20="R"),SUMIFS(O:O,$E:$E,$F20,$C:$C,"R"),SUMIFS(BASE_BP,BASE_BUDGET,$B20,BASE_EXERCICE,$O$11,BASE_SENS,$C20,BASE_MOUVEMENT,$D20,BASE_OPERATION,$F20,BASE_FONCTION,$G20,BASE_NATURE,$H20,BASE_CHAPITRE,$I20,BASE_ANTENNE,$J20,BASE_SERVICE,$K20)))</f>
        <v>#REF!</v>
      </c>
      <c r="P20" s="101" t="e">
        <f>IF(AND($K20="Sous-total",$G20="D"),SUMIFS(P:P,$E:$E,$F20,$C:$C,"D"),IF(AND($K20="Sous-total",$G20="R"),SUMIFS(P:P,$E:$E,$F20,$C:$C,"R"),SUMIFS(BASE_VC,BASE_BUDGET,$B20,BASE_EXERCICE,$P$11,BASE_SENS,$C20,BASE_MOUVEMENT,$D20,BASE_OPERATION,$F20,BASE_FONCTION,$G20,BASE_NATURE,$H20,BASE_CHAPITRE,$I20,BASE_ANTENNE,$J20,BASE_SERVICE,$K20)))</f>
        <v>#REF!</v>
      </c>
      <c r="Q20" s="101" t="e">
        <f>IF(AND($K20="Sous-total",$G20="D"),SUMIFS(Q:Q,$E:$E,$F20,$C:$C,"D"),IF(AND($K20="Sous-total",$G20="R"),SUMIFS(Q:Q,$E:$E,$F20,$C:$C,"R"),SUMIFS(BASE_REPORTS,BASE_BUDGET,$B20,BASE_EXERCICE,$Q$11,BASE_SENS,$C20,BASE_MOUVEMENT,$D20,BASE_OPERATION,$F20,BASE_FONCTION,$G20,BASE_NATURE,$H20,BASE_CHAPITRE,$I20,BASE_ANTENNE,$J20,BASE_SERVICE,$K20)))</f>
        <v>#REF!</v>
      </c>
      <c r="R20" s="101"/>
      <c r="S20" s="101" t="e">
        <f>IF(AND($K20="Sous-total",$G20="D"),SUMIFS(S:S,$E:$E,$F20,$C:$C,"D"),IF(AND($K20="Sous-total",$G20="R"),SUMIFS(S:S,$E:$E,$F20,$C:$C,"R"),SUMIFS(BASE_BS,BASE_BUDGET,$B20,BASE_EXERCICE,$Q$11,BASE_SENS,$C20,BASE_MOUVEMENT,$D20,BASE_OPERATION,$F20,BASE_FONCTION,$G20,BASE_NATURE,$H20,BASE_CHAPITRE,$I20,BASE_ANTENNE,$J20,BASE_SERVICE,$K20)))</f>
        <v>#REF!</v>
      </c>
      <c r="T20" s="101"/>
      <c r="U20" s="101" t="e">
        <f>IF(AND($K20="Sous-total",$G20="D"),SUMIFS(U:U,$E:$E,$F20,$C:$C,"D"),IF(AND($K20="Sous-total",$G20="R"),SUMIFS(U:U,$E:$E,$F20,$C:$C,"R"),SUMIFS(BASE_PREPA_INSCRIPTION,BASE_PREPA_BUDGET,$B20,BASE_PREPA_EXERCICE,$U$11,BASE_PREPA_SENS,$C20,BASE_PREPA_MOUVEMENT,$D20,BASE_PREPA_OPERATION,$F20,BASE_PREPA_FONCTION,$G20,BASE_PREPA_NATURE,$H20,BASE_PREPA_CHAPITRE,$I20,BASE_PREPA_ANTENNE,$J20,BASE_PREPA_SERVICE,$K20,BASE_PREPA_ETAPE,$U$10)))</f>
        <v>#REF!</v>
      </c>
      <c r="V20" s="101"/>
      <c r="W20" s="101" t="e">
        <f>IF(AND($K20="Sous-total",$G20="D"),SUMIFS(W:W,$E:$E,$F20,$C:$C,"D"),IF(AND($K20="Sous-total",$G20="R"),SUMIFS(W:W,$E:$E,$F20,$C:$C,"R"),SUMIFS(BASE_PREPA_INSCRIPTION,BASE_PREPA_BUDGET,$B20,BASE_PREPA_EXERCICE,$W$11,BASE_PREPA_SENS,$C20,BASE_PREPA_MOUVEMENT,$D20,BASE_PREPA_OPERATION,$F20,BASE_PREPA_FONCTION,$G20,BASE_PREPA_NATURE,$H20,BASE_PREPA_CHAPITRE,$I20,BASE_PREPA_ANTENNE,$J20,BASE_PREPA_SERVICE,$K20,BASE_PREPA_ETAPE,$W$10)))</f>
        <v>#REF!</v>
      </c>
      <c r="X20" s="101" t="e">
        <f>IF(AND($K20="Sous-total",$G20="D"),SUMIFS(X:X,$E:$E,$F20,$C:$C,"D"),IF(AND($K20="Sous-total",$G20="R"),SUMIFS(X:X,$E:$E,$F20,$C:$C,"R"),SUMIFS(BASE_BG,BASE_BUDGET,$B20,BASE_EXERCICE,$W$11,BASE_SENS,$C20,BASE_MOUVEMENT,$D20,BASE_OPERATION,$F20,BASE_FONCTION,$G20,BASE_NATURE,$H20,BASE_CHAPITRE,$I20,BASE_ANTENNE,$J20,BASE_SERVICE,$K20)))</f>
        <v>#REF!</v>
      </c>
      <c r="Y20" s="101" t="e">
        <f>IF(AND($K20="Sous-total",$G20="D"),SUMIFS(Y:Y,$E:$E,$F20,$C:$C,"D"),IF(AND($K20="Sous-total",$G20="R"),SUMIFS(Y:Y,$E:$E,$F20,$C:$C,"R"),SUMIFS(BASE_REALISATION,BASE_BUDGET,$B20,BASE_EXERCICE,$Y$11,BASE_SENS,$C20,BASE_MOUVEMENT,$D20,BASE_OPERATION,$F20,BASE_FONCTION,$G20,BASE_NATURE,$H20,BASE_CHAPITRE,$I20,BASE_ANTENNE,$J20,BASE_SERVICE,$K20)))</f>
        <v>#REF!</v>
      </c>
      <c r="Z20" s="101" t="e">
        <f>IF(AND($K20="Sous-total",$G20="D"),SUMIFS(Z:Z,$E:$E,$F20,$C:$C,"D"),IF(AND($K20="Sous-total",$G20="R"),SUMIFS(Z:Z,$E:$E,$F20,$C:$C,"R"),SUMIFS(BASE_ENS,BASE_BUDGET,$B20,BASE_EXERCICE,$Z$11,BASE_SENS,$C20,BASE_MOUVEMENT,$D20,BASE_OPERATION,$F20,BASE_FONCTION,$G20,BASE_NATURE,$H20,BASE_CHAPITRE,$I20,BASE_ANTENNE,$J20,BASE_SERVICE,$K20)))</f>
        <v>#REF!</v>
      </c>
      <c r="AA20" s="264"/>
      <c r="AB20" s="264"/>
      <c r="AC20" s="178"/>
      <c r="AD20" s="101"/>
      <c r="AE20" s="101"/>
      <c r="AF20" s="101"/>
      <c r="AG20" s="178"/>
      <c r="AH20" s="101"/>
      <c r="AI20" s="101"/>
      <c r="AJ20" s="101"/>
      <c r="AK20" s="101"/>
      <c r="AL20" s="105"/>
      <c r="AM20" s="339" t="e">
        <f>IF(K20="Sous-total","",AN20=#REF!)</f>
        <v>#REF!</v>
      </c>
      <c r="AN20" s="339" t="e">
        <f>IF($K20="Sous-total","",SUMIFS(BASE_PREPA_INSCRIPTION,BASE_PREPA_BUDGET,$B20,BASE_PREPA_SENS,$C20,BASE_PREPA_MOUVEMENT,$D20,BASE_PREPA_OPERATION,$F20,BASE_PREPA_FONCTION,$G20,BASE_PREPA_NATURE,$H20,BASE_PREPA_CHAPITRE,$I20,BASE_PREPA_ANTENNE,$J20,BASE_PREPA_SERVICE,$K20,BASE_PREPA_ETAPE,"PPI_N",BASE_PREPA_EXERCICE,#REF!))</f>
        <v>#REF!</v>
      </c>
      <c r="AO20" s="101"/>
      <c r="AP20" s="101"/>
      <c r="AQ20" s="101"/>
      <c r="AR20" s="101" t="str">
        <f t="shared" si="2"/>
        <v/>
      </c>
      <c r="AS20" s="105"/>
      <c r="AT20" s="70"/>
      <c r="AU20" s="154" t="e">
        <f t="shared" si="3"/>
        <v>#REF!</v>
      </c>
      <c r="AV20" s="155" t="e">
        <f t="shared" si="4"/>
        <v>#REF!</v>
      </c>
      <c r="AW20" s="171" t="str">
        <f t="shared" si="5"/>
        <v>-</v>
      </c>
      <c r="AX20" s="171" t="str">
        <f t="shared" si="6"/>
        <v>-</v>
      </c>
      <c r="AY20" s="7" t="str">
        <f>IF(A20=0,"",VLOOKUP(F20,#REF!,2,FALSE))</f>
        <v/>
      </c>
    </row>
    <row r="21" spans="1:51" s="7" customFormat="1" x14ac:dyDescent="0.2">
      <c r="A21" s="278">
        <f>IF(H21="",0,IF(ISNA(VLOOKUP(E21,#REF!,2,FALSE)),0.5,IF(C21="D",VLOOKUP(E21,#REF!,2,FALSE),VLOOKUP(E21,#REF!,2,FALSE))))</f>
        <v>0</v>
      </c>
      <c r="B21" s="279"/>
      <c r="C21" s="189"/>
      <c r="D21" s="189"/>
      <c r="E21" s="144"/>
      <c r="F21" s="144"/>
      <c r="G21" s="108"/>
      <c r="H21" s="111"/>
      <c r="I21" s="111"/>
      <c r="J21" s="111" t="s">
        <v>94</v>
      </c>
      <c r="K21" s="145"/>
      <c r="L21" s="214"/>
      <c r="M21" s="68"/>
      <c r="N21" s="101" t="e">
        <f>IF(AND(K21="Sous-total",C21="D"),SUMIFS(N:N,E:E,F21,C:C,"D"),IF(AND(K21="Sous-total",C21="R"),SUMIFS(N:N,E:E,F21,C:C,"R"),SUMIFS(BASE_N4_REALISATION,BASE_N4_BUDGET,B21,BASE_N4_EXERCICE,$N$11,BASE_N4_SENS,C21,BASE_N4_MVT,D21,BASE_N4_OPE,F21,BASE_N4_FONCTION,G21,BASE_N4_NATURE,H21,BASE_N4_CHAPITRE,I21,BASE_N4_ANTENNE,J21,BASE_N4_SERVICE,K21)))</f>
        <v>#REF!</v>
      </c>
      <c r="O21" s="101" t="e">
        <f>IF(AND($K21="Sous-total",$G21="D"),SUMIFS(O:O,$E:$E,$F21,$C:$C,"D"),IF(AND($K21="Sous-total",$G21="R"),SUMIFS(O:O,$E:$E,$F21,$C:$C,"R"),SUMIFS(BASE_BP,BASE_BUDGET,$B21,BASE_EXERCICE,$O$11,BASE_SENS,$C21,BASE_MOUVEMENT,$D21,BASE_OPERATION,$F21,BASE_FONCTION,$G21,BASE_NATURE,$H21,BASE_CHAPITRE,$I21,BASE_ANTENNE,$J21,BASE_SERVICE,$K21)))</f>
        <v>#REF!</v>
      </c>
      <c r="P21" s="101" t="e">
        <f>IF(AND($K21="Sous-total",$G21="D"),SUMIFS(P:P,$E:$E,$F21,$C:$C,"D"),IF(AND($K21="Sous-total",$G21="R"),SUMIFS(P:P,$E:$E,$F21,$C:$C,"R"),SUMIFS(BASE_VC,BASE_BUDGET,$B21,BASE_EXERCICE,$P$11,BASE_SENS,$C21,BASE_MOUVEMENT,$D21,BASE_OPERATION,$F21,BASE_FONCTION,$G21,BASE_NATURE,$H21,BASE_CHAPITRE,$I21,BASE_ANTENNE,$J21,BASE_SERVICE,$K21)))</f>
        <v>#REF!</v>
      </c>
      <c r="Q21" s="101" t="e">
        <f>IF(AND($K21="Sous-total",$G21="D"),SUMIFS(Q:Q,$E:$E,$F21,$C:$C,"D"),IF(AND($K21="Sous-total",$G21="R"),SUMIFS(Q:Q,$E:$E,$F21,$C:$C,"R"),SUMIFS(BASE_REPORTS,BASE_BUDGET,$B21,BASE_EXERCICE,$Q$11,BASE_SENS,$C21,BASE_MOUVEMENT,$D21,BASE_OPERATION,$F21,BASE_FONCTION,$G21,BASE_NATURE,$H21,BASE_CHAPITRE,$I21,BASE_ANTENNE,$J21,BASE_SERVICE,$K21)))</f>
        <v>#REF!</v>
      </c>
      <c r="R21" s="101"/>
      <c r="S21" s="101" t="e">
        <f>IF(AND($K21="Sous-total",$G21="D"),SUMIFS(S:S,$E:$E,$F21,$C:$C,"D"),IF(AND($K21="Sous-total",$G21="R"),SUMIFS(S:S,$E:$E,$F21,$C:$C,"R"),SUMIFS(BASE_BS,BASE_BUDGET,$B21,BASE_EXERCICE,$Q$11,BASE_SENS,$C21,BASE_MOUVEMENT,$D21,BASE_OPERATION,$F21,BASE_FONCTION,$G21,BASE_NATURE,$H21,BASE_CHAPITRE,$I21,BASE_ANTENNE,$J21,BASE_SERVICE,$K21)))</f>
        <v>#REF!</v>
      </c>
      <c r="T21" s="101"/>
      <c r="U21" s="101" t="e">
        <f>IF(AND($K21="Sous-total",$G21="D"),SUMIFS(U:U,$E:$E,$F21,$C:$C,"D"),IF(AND($K21="Sous-total",$G21="R"),SUMIFS(U:U,$E:$E,$F21,$C:$C,"R"),SUMIFS(BASE_PREPA_INSCRIPTION,BASE_PREPA_BUDGET,$B21,BASE_PREPA_EXERCICE,$U$11,BASE_PREPA_SENS,$C21,BASE_PREPA_MOUVEMENT,$D21,BASE_PREPA_OPERATION,$F21,BASE_PREPA_FONCTION,$G21,BASE_PREPA_NATURE,$H21,BASE_PREPA_CHAPITRE,$I21,BASE_PREPA_ANTENNE,$J21,BASE_PREPA_SERVICE,$K21,BASE_PREPA_ETAPE,$U$10)))</f>
        <v>#REF!</v>
      </c>
      <c r="V21" s="101"/>
      <c r="W21" s="101" t="e">
        <f>IF(AND($K21="Sous-total",$G21="D"),SUMIFS(W:W,$E:$E,$F21,$C:$C,"D"),IF(AND($K21="Sous-total",$G21="R"),SUMIFS(W:W,$E:$E,$F21,$C:$C,"R"),SUMIFS(BASE_PREPA_INSCRIPTION,BASE_PREPA_BUDGET,$B21,BASE_PREPA_EXERCICE,$W$11,BASE_PREPA_SENS,$C21,BASE_PREPA_MOUVEMENT,$D21,BASE_PREPA_OPERATION,$F21,BASE_PREPA_FONCTION,$G21,BASE_PREPA_NATURE,$H21,BASE_PREPA_CHAPITRE,$I21,BASE_PREPA_ANTENNE,$J21,BASE_PREPA_SERVICE,$K21,BASE_PREPA_ETAPE,$W$10)))</f>
        <v>#REF!</v>
      </c>
      <c r="X21" s="101" t="e">
        <f>IF(AND($K21="Sous-total",$G21="D"),SUMIFS(X:X,$E:$E,$F21,$C:$C,"D"),IF(AND($K21="Sous-total",$G21="R"),SUMIFS(X:X,$E:$E,$F21,$C:$C,"R"),SUMIFS(BASE_BG,BASE_BUDGET,$B21,BASE_EXERCICE,$W$11,BASE_SENS,$C21,BASE_MOUVEMENT,$D21,BASE_OPERATION,$F21,BASE_FONCTION,$G21,BASE_NATURE,$H21,BASE_CHAPITRE,$I21,BASE_ANTENNE,$J21,BASE_SERVICE,$K21)))</f>
        <v>#REF!</v>
      </c>
      <c r="Y21" s="101" t="e">
        <f>IF(AND($K21="Sous-total",$G21="D"),SUMIFS(Y:Y,$E:$E,$F21,$C:$C,"D"),IF(AND($K21="Sous-total",$G21="R"),SUMIFS(Y:Y,$E:$E,$F21,$C:$C,"R"),SUMIFS(BASE_REALISATION,BASE_BUDGET,$B21,BASE_EXERCICE,$Y$11,BASE_SENS,$C21,BASE_MOUVEMENT,$D21,BASE_OPERATION,$F21,BASE_FONCTION,$G21,BASE_NATURE,$H21,BASE_CHAPITRE,$I21,BASE_ANTENNE,$J21,BASE_SERVICE,$K21)))</f>
        <v>#REF!</v>
      </c>
      <c r="Z21" s="101" t="e">
        <f>IF(AND($K21="Sous-total",$G21="D"),SUMIFS(Z:Z,$E:$E,$F21,$C:$C,"D"),IF(AND($K21="Sous-total",$G21="R"),SUMIFS(Z:Z,$E:$E,$F21,$C:$C,"R"),SUMIFS(BASE_ENS,BASE_BUDGET,$B21,BASE_EXERCICE,$Z$11,BASE_SENS,$C21,BASE_MOUVEMENT,$D21,BASE_OPERATION,$F21,BASE_FONCTION,$G21,BASE_NATURE,$H21,BASE_CHAPITRE,$I21,BASE_ANTENNE,$J21,BASE_SERVICE,$K21)))</f>
        <v>#REF!</v>
      </c>
      <c r="AA21" s="264"/>
      <c r="AB21" s="264"/>
      <c r="AC21" s="178"/>
      <c r="AD21" s="101"/>
      <c r="AE21" s="101"/>
      <c r="AF21" s="101"/>
      <c r="AG21" s="178"/>
      <c r="AH21" s="101"/>
      <c r="AI21" s="101"/>
      <c r="AJ21" s="101"/>
      <c r="AK21" s="101"/>
      <c r="AL21" s="105"/>
      <c r="AM21" s="339" t="e">
        <f>IF(K21="Sous-total","",AN21=#REF!)</f>
        <v>#REF!</v>
      </c>
      <c r="AN21" s="339" t="e">
        <f>IF($K21="Sous-total","",SUMIFS(BASE_PREPA_INSCRIPTION,BASE_PREPA_BUDGET,$B21,BASE_PREPA_SENS,$C21,BASE_PREPA_MOUVEMENT,$D21,BASE_PREPA_OPERATION,$F21,BASE_PREPA_FONCTION,$G21,BASE_PREPA_NATURE,$H21,BASE_PREPA_CHAPITRE,$I21,BASE_PREPA_ANTENNE,$J21,BASE_PREPA_SERVICE,$K21,BASE_PREPA_ETAPE,"PPI_N",BASE_PREPA_EXERCICE,#REF!))</f>
        <v>#REF!</v>
      </c>
      <c r="AO21" s="101"/>
      <c r="AP21" s="101"/>
      <c r="AQ21" s="101"/>
      <c r="AR21" s="101" t="str">
        <f t="shared" si="2"/>
        <v/>
      </c>
      <c r="AS21" s="105"/>
      <c r="AT21" s="70"/>
      <c r="AU21" s="154" t="e">
        <f t="shared" si="3"/>
        <v>#REF!</v>
      </c>
      <c r="AV21" s="155" t="e">
        <f t="shared" si="4"/>
        <v>#REF!</v>
      </c>
      <c r="AW21" s="171" t="str">
        <f t="shared" si="5"/>
        <v>-</v>
      </c>
      <c r="AX21" s="171" t="str">
        <f t="shared" si="6"/>
        <v>-</v>
      </c>
      <c r="AY21" s="7" t="str">
        <f>IF(A21=0,"",VLOOKUP(F21,#REF!,2,FALSE))</f>
        <v/>
      </c>
    </row>
    <row r="22" spans="1:51" s="7" customFormat="1" x14ac:dyDescent="0.2">
      <c r="A22" s="278">
        <f>IF(H22="",0,IF(ISNA(VLOOKUP(E22,#REF!,2,FALSE)),0.5,IF(C22="D",VLOOKUP(E22,#REF!,2,FALSE),VLOOKUP(E22,#REF!,2,FALSE))))</f>
        <v>0</v>
      </c>
      <c r="B22" s="279"/>
      <c r="C22" s="189"/>
      <c r="D22" s="189"/>
      <c r="E22" s="144"/>
      <c r="F22" s="144"/>
      <c r="G22" s="108"/>
      <c r="H22" s="111"/>
      <c r="I22" s="111"/>
      <c r="J22" s="111" t="s">
        <v>94</v>
      </c>
      <c r="K22" s="145"/>
      <c r="L22" s="214"/>
      <c r="M22" s="68"/>
      <c r="N22" s="101" t="e">
        <f>IF(AND(K22="Sous-total",C22="D"),SUMIFS(N:N,E:E,F22,C:C,"D"),IF(AND(K22="Sous-total",C22="R"),SUMIFS(N:N,E:E,F22,C:C,"R"),SUMIFS(BASE_N4_REALISATION,BASE_N4_BUDGET,B22,BASE_N4_EXERCICE,$N$11,BASE_N4_SENS,C22,BASE_N4_MVT,D22,BASE_N4_OPE,F22,BASE_N4_FONCTION,G22,BASE_N4_NATURE,H22,BASE_N4_CHAPITRE,I22,BASE_N4_ANTENNE,J22,BASE_N4_SERVICE,K22)))</f>
        <v>#REF!</v>
      </c>
      <c r="O22" s="101" t="e">
        <f>IF(AND($K22="Sous-total",$G22="D"),SUMIFS(O:O,$E:$E,$F22,$C:$C,"D"),IF(AND($K22="Sous-total",$G22="R"),SUMIFS(O:O,$E:$E,$F22,$C:$C,"R"),SUMIFS(BASE_BP,BASE_BUDGET,$B22,BASE_EXERCICE,$O$11,BASE_SENS,$C22,BASE_MOUVEMENT,$D22,BASE_OPERATION,$F22,BASE_FONCTION,$G22,BASE_NATURE,$H22,BASE_CHAPITRE,$I22,BASE_ANTENNE,$J22,BASE_SERVICE,$K22)))</f>
        <v>#REF!</v>
      </c>
      <c r="P22" s="101" t="e">
        <f>IF(AND($K22="Sous-total",$G22="D"),SUMIFS(P:P,$E:$E,$F22,$C:$C,"D"),IF(AND($K22="Sous-total",$G22="R"),SUMIFS(P:P,$E:$E,$F22,$C:$C,"R"),SUMIFS(BASE_VC,BASE_BUDGET,$B22,BASE_EXERCICE,$P$11,BASE_SENS,$C22,BASE_MOUVEMENT,$D22,BASE_OPERATION,$F22,BASE_FONCTION,$G22,BASE_NATURE,$H22,BASE_CHAPITRE,$I22,BASE_ANTENNE,$J22,BASE_SERVICE,$K22)))</f>
        <v>#REF!</v>
      </c>
      <c r="Q22" s="101" t="e">
        <f>IF(AND($K22="Sous-total",$G22="D"),SUMIFS(Q:Q,$E:$E,$F22,$C:$C,"D"),IF(AND($K22="Sous-total",$G22="R"),SUMIFS(Q:Q,$E:$E,$F22,$C:$C,"R"),SUMIFS(BASE_REPORTS,BASE_BUDGET,$B22,BASE_EXERCICE,$Q$11,BASE_SENS,$C22,BASE_MOUVEMENT,$D22,BASE_OPERATION,$F22,BASE_FONCTION,$G22,BASE_NATURE,$H22,BASE_CHAPITRE,$I22,BASE_ANTENNE,$J22,BASE_SERVICE,$K22)))</f>
        <v>#REF!</v>
      </c>
      <c r="R22" s="101"/>
      <c r="S22" s="101" t="e">
        <f>IF(AND($K22="Sous-total",$G22="D"),SUMIFS(S:S,$E:$E,$F22,$C:$C,"D"),IF(AND($K22="Sous-total",$G22="R"),SUMIFS(S:S,$E:$E,$F22,$C:$C,"R"),SUMIFS(BASE_BS,BASE_BUDGET,$B22,BASE_EXERCICE,$Q$11,BASE_SENS,$C22,BASE_MOUVEMENT,$D22,BASE_OPERATION,$F22,BASE_FONCTION,$G22,BASE_NATURE,$H22,BASE_CHAPITRE,$I22,BASE_ANTENNE,$J22,BASE_SERVICE,$K22)))</f>
        <v>#REF!</v>
      </c>
      <c r="T22" s="101"/>
      <c r="U22" s="101" t="e">
        <f>IF(AND($K22="Sous-total",$G22="D"),SUMIFS(U:U,$E:$E,$F22,$C:$C,"D"),IF(AND($K22="Sous-total",$G22="R"),SUMIFS(U:U,$E:$E,$F22,$C:$C,"R"),SUMIFS(BASE_PREPA_INSCRIPTION,BASE_PREPA_BUDGET,$B22,BASE_PREPA_EXERCICE,$U$11,BASE_PREPA_SENS,$C22,BASE_PREPA_MOUVEMENT,$D22,BASE_PREPA_OPERATION,$F22,BASE_PREPA_FONCTION,$G22,BASE_PREPA_NATURE,$H22,BASE_PREPA_CHAPITRE,$I22,BASE_PREPA_ANTENNE,$J22,BASE_PREPA_SERVICE,$K22,BASE_PREPA_ETAPE,$U$10)))</f>
        <v>#REF!</v>
      </c>
      <c r="V22" s="101"/>
      <c r="W22" s="101" t="e">
        <f>IF(AND($K22="Sous-total",$G22="D"),SUMIFS(W:W,$E:$E,$F22,$C:$C,"D"),IF(AND($K22="Sous-total",$G22="R"),SUMIFS(W:W,$E:$E,$F22,$C:$C,"R"),SUMIFS(BASE_PREPA_INSCRIPTION,BASE_PREPA_BUDGET,$B22,BASE_PREPA_EXERCICE,$W$11,BASE_PREPA_SENS,$C22,BASE_PREPA_MOUVEMENT,$D22,BASE_PREPA_OPERATION,$F22,BASE_PREPA_FONCTION,$G22,BASE_PREPA_NATURE,$H22,BASE_PREPA_CHAPITRE,$I22,BASE_PREPA_ANTENNE,$J22,BASE_PREPA_SERVICE,$K22,BASE_PREPA_ETAPE,$W$10)))</f>
        <v>#REF!</v>
      </c>
      <c r="X22" s="101" t="e">
        <f>IF(AND($K22="Sous-total",$G22="D"),SUMIFS(X:X,$E:$E,$F22,$C:$C,"D"),IF(AND($K22="Sous-total",$G22="R"),SUMIFS(X:X,$E:$E,$F22,$C:$C,"R"),SUMIFS(BASE_BG,BASE_BUDGET,$B22,BASE_EXERCICE,$W$11,BASE_SENS,$C22,BASE_MOUVEMENT,$D22,BASE_OPERATION,$F22,BASE_FONCTION,$G22,BASE_NATURE,$H22,BASE_CHAPITRE,$I22,BASE_ANTENNE,$J22,BASE_SERVICE,$K22)))</f>
        <v>#REF!</v>
      </c>
      <c r="Y22" s="101" t="e">
        <f>IF(AND($K22="Sous-total",$G22="D"),SUMIFS(Y:Y,$E:$E,$F22,$C:$C,"D"),IF(AND($K22="Sous-total",$G22="R"),SUMIFS(Y:Y,$E:$E,$F22,$C:$C,"R"),SUMIFS(BASE_REALISATION,BASE_BUDGET,$B22,BASE_EXERCICE,$Y$11,BASE_SENS,$C22,BASE_MOUVEMENT,$D22,BASE_OPERATION,$F22,BASE_FONCTION,$G22,BASE_NATURE,$H22,BASE_CHAPITRE,$I22,BASE_ANTENNE,$J22,BASE_SERVICE,$K22)))</f>
        <v>#REF!</v>
      </c>
      <c r="Z22" s="101" t="e">
        <f>IF(AND($K22="Sous-total",$G22="D"),SUMIFS(Z:Z,$E:$E,$F22,$C:$C,"D"),IF(AND($K22="Sous-total",$G22="R"),SUMIFS(Z:Z,$E:$E,$F22,$C:$C,"R"),SUMIFS(BASE_ENS,BASE_BUDGET,$B22,BASE_EXERCICE,$Z$11,BASE_SENS,$C22,BASE_MOUVEMENT,$D22,BASE_OPERATION,$F22,BASE_FONCTION,$G22,BASE_NATURE,$H22,BASE_CHAPITRE,$I22,BASE_ANTENNE,$J22,BASE_SERVICE,$K22)))</f>
        <v>#REF!</v>
      </c>
      <c r="AA22" s="264"/>
      <c r="AB22" s="264"/>
      <c r="AC22" s="178"/>
      <c r="AD22" s="101"/>
      <c r="AE22" s="101"/>
      <c r="AF22" s="101"/>
      <c r="AG22" s="178"/>
      <c r="AH22" s="101"/>
      <c r="AI22" s="101"/>
      <c r="AJ22" s="101"/>
      <c r="AK22" s="101"/>
      <c r="AL22" s="105"/>
      <c r="AM22" s="339" t="e">
        <f>IF(K22="Sous-total","",AN22=#REF!)</f>
        <v>#REF!</v>
      </c>
      <c r="AN22" s="339" t="e">
        <f>IF($K22="Sous-total","",SUMIFS(BASE_PREPA_INSCRIPTION,BASE_PREPA_BUDGET,$B22,BASE_PREPA_SENS,$C22,BASE_PREPA_MOUVEMENT,$D22,BASE_PREPA_OPERATION,$F22,BASE_PREPA_FONCTION,$G22,BASE_PREPA_NATURE,$H22,BASE_PREPA_CHAPITRE,$I22,BASE_PREPA_ANTENNE,$J22,BASE_PREPA_SERVICE,$K22,BASE_PREPA_ETAPE,"PPI_N",BASE_PREPA_EXERCICE,#REF!))</f>
        <v>#REF!</v>
      </c>
      <c r="AO22" s="101"/>
      <c r="AP22" s="101"/>
      <c r="AQ22" s="101"/>
      <c r="AR22" s="101" t="str">
        <f t="shared" si="2"/>
        <v/>
      </c>
      <c r="AS22" s="105"/>
      <c r="AT22" s="70"/>
      <c r="AU22" s="154" t="e">
        <f t="shared" si="3"/>
        <v>#REF!</v>
      </c>
      <c r="AV22" s="155" t="e">
        <f t="shared" si="4"/>
        <v>#REF!</v>
      </c>
      <c r="AW22" s="171" t="str">
        <f t="shared" si="5"/>
        <v>-</v>
      </c>
      <c r="AX22" s="171" t="str">
        <f t="shared" si="6"/>
        <v>-</v>
      </c>
      <c r="AY22" s="7" t="str">
        <f>IF(A22=0,"",VLOOKUP(F22,#REF!,2,FALSE))</f>
        <v/>
      </c>
    </row>
    <row r="23" spans="1:51" s="7" customFormat="1" x14ac:dyDescent="0.2">
      <c r="A23" s="278">
        <f>IF(H23="",0,IF(ISNA(VLOOKUP(E23,#REF!,2,FALSE)),0.5,IF(C23="D",VLOOKUP(E23,#REF!,2,FALSE),VLOOKUP(E23,#REF!,2,FALSE))))</f>
        <v>0</v>
      </c>
      <c r="B23" s="279"/>
      <c r="C23" s="189"/>
      <c r="D23" s="189"/>
      <c r="E23" s="144"/>
      <c r="F23" s="144"/>
      <c r="G23" s="108"/>
      <c r="H23" s="111"/>
      <c r="I23" s="111"/>
      <c r="J23" s="111" t="s">
        <v>94</v>
      </c>
      <c r="K23" s="145"/>
      <c r="L23" s="214"/>
      <c r="M23" s="68"/>
      <c r="N23" s="101" t="e">
        <f>IF(AND(K23="Sous-total",C23="D"),SUMIFS(N:N,E:E,F23,C:C,"D"),IF(AND(K23="Sous-total",C23="R"),SUMIFS(N:N,E:E,F23,C:C,"R"),SUMIFS(BASE_N4_REALISATION,BASE_N4_BUDGET,B23,BASE_N4_EXERCICE,$N$11,BASE_N4_SENS,C23,BASE_N4_MVT,D23,BASE_N4_OPE,F23,BASE_N4_FONCTION,G23,BASE_N4_NATURE,H23,BASE_N4_CHAPITRE,I23,BASE_N4_ANTENNE,J23,BASE_N4_SERVICE,K23)))</f>
        <v>#REF!</v>
      </c>
      <c r="O23" s="101" t="e">
        <f>IF(AND($K23="Sous-total",$G23="D"),SUMIFS(O:O,$E:$E,$F23,$C:$C,"D"),IF(AND($K23="Sous-total",$G23="R"),SUMIFS(O:O,$E:$E,$F23,$C:$C,"R"),SUMIFS(BASE_BP,BASE_BUDGET,$B23,BASE_EXERCICE,$O$11,BASE_SENS,$C23,BASE_MOUVEMENT,$D23,BASE_OPERATION,$F23,BASE_FONCTION,$G23,BASE_NATURE,$H23,BASE_CHAPITRE,$I23,BASE_ANTENNE,$J23,BASE_SERVICE,$K23)))</f>
        <v>#REF!</v>
      </c>
      <c r="P23" s="101" t="e">
        <f>IF(AND($K23="Sous-total",$G23="D"),SUMIFS(P:P,$E:$E,$F23,$C:$C,"D"),IF(AND($K23="Sous-total",$G23="R"),SUMIFS(P:P,$E:$E,$F23,$C:$C,"R"),SUMIFS(BASE_VC,BASE_BUDGET,$B23,BASE_EXERCICE,$P$11,BASE_SENS,$C23,BASE_MOUVEMENT,$D23,BASE_OPERATION,$F23,BASE_FONCTION,$G23,BASE_NATURE,$H23,BASE_CHAPITRE,$I23,BASE_ANTENNE,$J23,BASE_SERVICE,$K23)))</f>
        <v>#REF!</v>
      </c>
      <c r="Q23" s="101" t="e">
        <f>IF(AND($K23="Sous-total",$G23="D"),SUMIFS(Q:Q,$E:$E,$F23,$C:$C,"D"),IF(AND($K23="Sous-total",$G23="R"),SUMIFS(Q:Q,$E:$E,$F23,$C:$C,"R"),SUMIFS(BASE_REPORTS,BASE_BUDGET,$B23,BASE_EXERCICE,$Q$11,BASE_SENS,$C23,BASE_MOUVEMENT,$D23,BASE_OPERATION,$F23,BASE_FONCTION,$G23,BASE_NATURE,$H23,BASE_CHAPITRE,$I23,BASE_ANTENNE,$J23,BASE_SERVICE,$K23)))</f>
        <v>#REF!</v>
      </c>
      <c r="R23" s="101"/>
      <c r="S23" s="101" t="e">
        <f>IF(AND($K23="Sous-total",$G23="D"),SUMIFS(S:S,$E:$E,$F23,$C:$C,"D"),IF(AND($K23="Sous-total",$G23="R"),SUMIFS(S:S,$E:$E,$F23,$C:$C,"R"),SUMIFS(BASE_BS,BASE_BUDGET,$B23,BASE_EXERCICE,$Q$11,BASE_SENS,$C23,BASE_MOUVEMENT,$D23,BASE_OPERATION,$F23,BASE_FONCTION,$G23,BASE_NATURE,$H23,BASE_CHAPITRE,$I23,BASE_ANTENNE,$J23,BASE_SERVICE,$K23)))</f>
        <v>#REF!</v>
      </c>
      <c r="T23" s="101"/>
      <c r="U23" s="101" t="e">
        <f>IF(AND($K23="Sous-total",$G23="D"),SUMIFS(U:U,$E:$E,$F23,$C:$C,"D"),IF(AND($K23="Sous-total",$G23="R"),SUMIFS(U:U,$E:$E,$F23,$C:$C,"R"),SUMIFS(BASE_PREPA_INSCRIPTION,BASE_PREPA_BUDGET,$B23,BASE_PREPA_EXERCICE,$U$11,BASE_PREPA_SENS,$C23,BASE_PREPA_MOUVEMENT,$D23,BASE_PREPA_OPERATION,$F23,BASE_PREPA_FONCTION,$G23,BASE_PREPA_NATURE,$H23,BASE_PREPA_CHAPITRE,$I23,BASE_PREPA_ANTENNE,$J23,BASE_PREPA_SERVICE,$K23,BASE_PREPA_ETAPE,$U$10)))</f>
        <v>#REF!</v>
      </c>
      <c r="V23" s="101"/>
      <c r="W23" s="101" t="e">
        <f>IF(AND($K23="Sous-total",$G23="D"),SUMIFS(W:W,$E:$E,$F23,$C:$C,"D"),IF(AND($K23="Sous-total",$G23="R"),SUMIFS(W:W,$E:$E,$F23,$C:$C,"R"),SUMIFS(BASE_PREPA_INSCRIPTION,BASE_PREPA_BUDGET,$B23,BASE_PREPA_EXERCICE,$W$11,BASE_PREPA_SENS,$C23,BASE_PREPA_MOUVEMENT,$D23,BASE_PREPA_OPERATION,$F23,BASE_PREPA_FONCTION,$G23,BASE_PREPA_NATURE,$H23,BASE_PREPA_CHAPITRE,$I23,BASE_PREPA_ANTENNE,$J23,BASE_PREPA_SERVICE,$K23,BASE_PREPA_ETAPE,$W$10)))</f>
        <v>#REF!</v>
      </c>
      <c r="X23" s="101" t="e">
        <f>IF(AND($K23="Sous-total",$G23="D"),SUMIFS(X:X,$E:$E,$F23,$C:$C,"D"),IF(AND($K23="Sous-total",$G23="R"),SUMIFS(X:X,$E:$E,$F23,$C:$C,"R"),SUMIFS(BASE_BG,BASE_BUDGET,$B23,BASE_EXERCICE,$W$11,BASE_SENS,$C23,BASE_MOUVEMENT,$D23,BASE_OPERATION,$F23,BASE_FONCTION,$G23,BASE_NATURE,$H23,BASE_CHAPITRE,$I23,BASE_ANTENNE,$J23,BASE_SERVICE,$K23)))</f>
        <v>#REF!</v>
      </c>
      <c r="Y23" s="101" t="e">
        <f>IF(AND($K23="Sous-total",$G23="D"),SUMIFS(Y:Y,$E:$E,$F23,$C:$C,"D"),IF(AND($K23="Sous-total",$G23="R"),SUMIFS(Y:Y,$E:$E,$F23,$C:$C,"R"),SUMIFS(BASE_REALISATION,BASE_BUDGET,$B23,BASE_EXERCICE,$Y$11,BASE_SENS,$C23,BASE_MOUVEMENT,$D23,BASE_OPERATION,$F23,BASE_FONCTION,$G23,BASE_NATURE,$H23,BASE_CHAPITRE,$I23,BASE_ANTENNE,$J23,BASE_SERVICE,$K23)))</f>
        <v>#REF!</v>
      </c>
      <c r="Z23" s="101" t="e">
        <f>IF(AND($K23="Sous-total",$G23="D"),SUMIFS(Z:Z,$E:$E,$F23,$C:$C,"D"),IF(AND($K23="Sous-total",$G23="R"),SUMIFS(Z:Z,$E:$E,$F23,$C:$C,"R"),SUMIFS(BASE_ENS,BASE_BUDGET,$B23,BASE_EXERCICE,$Z$11,BASE_SENS,$C23,BASE_MOUVEMENT,$D23,BASE_OPERATION,$F23,BASE_FONCTION,$G23,BASE_NATURE,$H23,BASE_CHAPITRE,$I23,BASE_ANTENNE,$J23,BASE_SERVICE,$K23)))</f>
        <v>#REF!</v>
      </c>
      <c r="AA23" s="264"/>
      <c r="AB23" s="264"/>
      <c r="AC23" s="178"/>
      <c r="AD23" s="101"/>
      <c r="AE23" s="101"/>
      <c r="AF23" s="101"/>
      <c r="AG23" s="178"/>
      <c r="AH23" s="101"/>
      <c r="AI23" s="101"/>
      <c r="AJ23" s="101"/>
      <c r="AK23" s="101"/>
      <c r="AL23" s="105"/>
      <c r="AM23" s="339" t="e">
        <f>IF(K23="Sous-total","",AN23=#REF!)</f>
        <v>#REF!</v>
      </c>
      <c r="AN23" s="339" t="e">
        <f>IF($K23="Sous-total","",SUMIFS(BASE_PREPA_INSCRIPTION,BASE_PREPA_BUDGET,$B23,BASE_PREPA_SENS,$C23,BASE_PREPA_MOUVEMENT,$D23,BASE_PREPA_OPERATION,$F23,BASE_PREPA_FONCTION,$G23,BASE_PREPA_NATURE,$H23,BASE_PREPA_CHAPITRE,$I23,BASE_PREPA_ANTENNE,$J23,BASE_PREPA_SERVICE,$K23,BASE_PREPA_ETAPE,"PPI_N",BASE_PREPA_EXERCICE,#REF!))</f>
        <v>#REF!</v>
      </c>
      <c r="AO23" s="101"/>
      <c r="AP23" s="101"/>
      <c r="AQ23" s="101"/>
      <c r="AR23" s="101" t="str">
        <f t="shared" si="2"/>
        <v/>
      </c>
      <c r="AS23" s="105"/>
      <c r="AT23" s="70"/>
      <c r="AU23" s="154" t="e">
        <f t="shared" si="3"/>
        <v>#REF!</v>
      </c>
      <c r="AV23" s="155" t="e">
        <f t="shared" si="4"/>
        <v>#REF!</v>
      </c>
      <c r="AW23" s="171" t="str">
        <f t="shared" si="5"/>
        <v>-</v>
      </c>
      <c r="AX23" s="171" t="str">
        <f t="shared" si="6"/>
        <v>-</v>
      </c>
      <c r="AY23" s="7" t="str">
        <f>IF(A23=0,"",VLOOKUP(F23,#REF!,2,FALSE))</f>
        <v/>
      </c>
    </row>
    <row r="24" spans="1:51" s="7" customFormat="1" x14ac:dyDescent="0.2">
      <c r="A24" s="278">
        <f>IF(H24="",0,IF(ISNA(VLOOKUP(E24,#REF!,2,FALSE)),0.5,IF(C24="D",VLOOKUP(E24,#REF!,2,FALSE),VLOOKUP(E24,#REF!,2,FALSE))))</f>
        <v>0</v>
      </c>
      <c r="B24" s="279"/>
      <c r="C24" s="189"/>
      <c r="D24" s="189"/>
      <c r="E24" s="144"/>
      <c r="F24" s="144"/>
      <c r="G24" s="108"/>
      <c r="H24" s="111"/>
      <c r="I24" s="111"/>
      <c r="J24" s="111" t="s">
        <v>94</v>
      </c>
      <c r="K24" s="145"/>
      <c r="L24" s="214"/>
      <c r="M24" s="68"/>
      <c r="N24" s="101" t="e">
        <f>IF(AND(K24="Sous-total",C24="D"),SUMIFS(N:N,E:E,F24,C:C,"D"),IF(AND(K24="Sous-total",C24="R"),SUMIFS(N:N,E:E,F24,C:C,"R"),SUMIFS(BASE_N4_REALISATION,BASE_N4_BUDGET,B24,BASE_N4_EXERCICE,$N$11,BASE_N4_SENS,C24,BASE_N4_MVT,D24,BASE_N4_OPE,F24,BASE_N4_FONCTION,G24,BASE_N4_NATURE,H24,BASE_N4_CHAPITRE,I24,BASE_N4_ANTENNE,J24,BASE_N4_SERVICE,K24)))</f>
        <v>#REF!</v>
      </c>
      <c r="O24" s="101" t="e">
        <f>IF(AND($K24="Sous-total",$G24="D"),SUMIFS(O:O,$E:$E,$F24,$C:$C,"D"),IF(AND($K24="Sous-total",$G24="R"),SUMIFS(O:O,$E:$E,$F24,$C:$C,"R"),SUMIFS(BASE_BP,BASE_BUDGET,$B24,BASE_EXERCICE,$O$11,BASE_SENS,$C24,BASE_MOUVEMENT,$D24,BASE_OPERATION,$F24,BASE_FONCTION,$G24,BASE_NATURE,$H24,BASE_CHAPITRE,$I24,BASE_ANTENNE,$J24,BASE_SERVICE,$K24)))</f>
        <v>#REF!</v>
      </c>
      <c r="P24" s="101" t="e">
        <f>IF(AND($K24="Sous-total",$G24="D"),SUMIFS(P:P,$E:$E,$F24,$C:$C,"D"),IF(AND($K24="Sous-total",$G24="R"),SUMIFS(P:P,$E:$E,$F24,$C:$C,"R"),SUMIFS(BASE_VC,BASE_BUDGET,$B24,BASE_EXERCICE,$P$11,BASE_SENS,$C24,BASE_MOUVEMENT,$D24,BASE_OPERATION,$F24,BASE_FONCTION,$G24,BASE_NATURE,$H24,BASE_CHAPITRE,$I24,BASE_ANTENNE,$J24,BASE_SERVICE,$K24)))</f>
        <v>#REF!</v>
      </c>
      <c r="Q24" s="101" t="e">
        <f>IF(AND($K24="Sous-total",$G24="D"),SUMIFS(Q:Q,$E:$E,$F24,$C:$C,"D"),IF(AND($K24="Sous-total",$G24="R"),SUMIFS(Q:Q,$E:$E,$F24,$C:$C,"R"),SUMIFS(BASE_REPORTS,BASE_BUDGET,$B24,BASE_EXERCICE,$Q$11,BASE_SENS,$C24,BASE_MOUVEMENT,$D24,BASE_OPERATION,$F24,BASE_FONCTION,$G24,BASE_NATURE,$H24,BASE_CHAPITRE,$I24,BASE_ANTENNE,$J24,BASE_SERVICE,$K24)))</f>
        <v>#REF!</v>
      </c>
      <c r="R24" s="101"/>
      <c r="S24" s="101" t="e">
        <f>IF(AND($K24="Sous-total",$G24="D"),SUMIFS(S:S,$E:$E,$F24,$C:$C,"D"),IF(AND($K24="Sous-total",$G24="R"),SUMIFS(S:S,$E:$E,$F24,$C:$C,"R"),SUMIFS(BASE_BS,BASE_BUDGET,$B24,BASE_EXERCICE,$Q$11,BASE_SENS,$C24,BASE_MOUVEMENT,$D24,BASE_OPERATION,$F24,BASE_FONCTION,$G24,BASE_NATURE,$H24,BASE_CHAPITRE,$I24,BASE_ANTENNE,$J24,BASE_SERVICE,$K24)))</f>
        <v>#REF!</v>
      </c>
      <c r="T24" s="101"/>
      <c r="U24" s="101" t="e">
        <f>IF(AND($K24="Sous-total",$G24="D"),SUMIFS(U:U,$E:$E,$F24,$C:$C,"D"),IF(AND($K24="Sous-total",$G24="R"),SUMIFS(U:U,$E:$E,$F24,$C:$C,"R"),SUMIFS(BASE_PREPA_INSCRIPTION,BASE_PREPA_BUDGET,$B24,BASE_PREPA_EXERCICE,$U$11,BASE_PREPA_SENS,$C24,BASE_PREPA_MOUVEMENT,$D24,BASE_PREPA_OPERATION,$F24,BASE_PREPA_FONCTION,$G24,BASE_PREPA_NATURE,$H24,BASE_PREPA_CHAPITRE,$I24,BASE_PREPA_ANTENNE,$J24,BASE_PREPA_SERVICE,$K24,BASE_PREPA_ETAPE,$U$10)))</f>
        <v>#REF!</v>
      </c>
      <c r="V24" s="101"/>
      <c r="W24" s="101" t="e">
        <f>IF(AND($K24="Sous-total",$G24="D"),SUMIFS(W:W,$E:$E,$F24,$C:$C,"D"),IF(AND($K24="Sous-total",$G24="R"),SUMIFS(W:W,$E:$E,$F24,$C:$C,"R"),SUMIFS(BASE_PREPA_INSCRIPTION,BASE_PREPA_BUDGET,$B24,BASE_PREPA_EXERCICE,$W$11,BASE_PREPA_SENS,$C24,BASE_PREPA_MOUVEMENT,$D24,BASE_PREPA_OPERATION,$F24,BASE_PREPA_FONCTION,$G24,BASE_PREPA_NATURE,$H24,BASE_PREPA_CHAPITRE,$I24,BASE_PREPA_ANTENNE,$J24,BASE_PREPA_SERVICE,$K24,BASE_PREPA_ETAPE,$W$10)))</f>
        <v>#REF!</v>
      </c>
      <c r="X24" s="101" t="e">
        <f>IF(AND($K24="Sous-total",$G24="D"),SUMIFS(X:X,$E:$E,$F24,$C:$C,"D"),IF(AND($K24="Sous-total",$G24="R"),SUMIFS(X:X,$E:$E,$F24,$C:$C,"R"),SUMIFS(BASE_BG,BASE_BUDGET,$B24,BASE_EXERCICE,$W$11,BASE_SENS,$C24,BASE_MOUVEMENT,$D24,BASE_OPERATION,$F24,BASE_FONCTION,$G24,BASE_NATURE,$H24,BASE_CHAPITRE,$I24,BASE_ANTENNE,$J24,BASE_SERVICE,$K24)))</f>
        <v>#REF!</v>
      </c>
      <c r="Y24" s="101" t="e">
        <f>IF(AND($K24="Sous-total",$G24="D"),SUMIFS(Y:Y,$E:$E,$F24,$C:$C,"D"),IF(AND($K24="Sous-total",$G24="R"),SUMIFS(Y:Y,$E:$E,$F24,$C:$C,"R"),SUMIFS(BASE_REALISATION,BASE_BUDGET,$B24,BASE_EXERCICE,$Y$11,BASE_SENS,$C24,BASE_MOUVEMENT,$D24,BASE_OPERATION,$F24,BASE_FONCTION,$G24,BASE_NATURE,$H24,BASE_CHAPITRE,$I24,BASE_ANTENNE,$J24,BASE_SERVICE,$K24)))</f>
        <v>#REF!</v>
      </c>
      <c r="Z24" s="101" t="e">
        <f>IF(AND($K24="Sous-total",$G24="D"),SUMIFS(Z:Z,$E:$E,$F24,$C:$C,"D"),IF(AND($K24="Sous-total",$G24="R"),SUMIFS(Z:Z,$E:$E,$F24,$C:$C,"R"),SUMIFS(BASE_ENS,BASE_BUDGET,$B24,BASE_EXERCICE,$Z$11,BASE_SENS,$C24,BASE_MOUVEMENT,$D24,BASE_OPERATION,$F24,BASE_FONCTION,$G24,BASE_NATURE,$H24,BASE_CHAPITRE,$I24,BASE_ANTENNE,$J24,BASE_SERVICE,$K24)))</f>
        <v>#REF!</v>
      </c>
      <c r="AA24" s="264"/>
      <c r="AB24" s="264"/>
      <c r="AC24" s="178"/>
      <c r="AD24" s="101"/>
      <c r="AE24" s="101"/>
      <c r="AF24" s="101"/>
      <c r="AG24" s="178"/>
      <c r="AH24" s="101"/>
      <c r="AI24" s="101"/>
      <c r="AJ24" s="101"/>
      <c r="AK24" s="101"/>
      <c r="AL24" s="105"/>
      <c r="AM24" s="339" t="e">
        <f>IF(K24="Sous-total","",AN24=#REF!)</f>
        <v>#REF!</v>
      </c>
      <c r="AN24" s="339" t="e">
        <f>IF($K24="Sous-total","",SUMIFS(BASE_PREPA_INSCRIPTION,BASE_PREPA_BUDGET,$B24,BASE_PREPA_SENS,$C24,BASE_PREPA_MOUVEMENT,$D24,BASE_PREPA_OPERATION,$F24,BASE_PREPA_FONCTION,$G24,BASE_PREPA_NATURE,$H24,BASE_PREPA_CHAPITRE,$I24,BASE_PREPA_ANTENNE,$J24,BASE_PREPA_SERVICE,$K24,BASE_PREPA_ETAPE,"PPI_N",BASE_PREPA_EXERCICE,#REF!))</f>
        <v>#REF!</v>
      </c>
      <c r="AO24" s="101"/>
      <c r="AP24" s="101"/>
      <c r="AQ24" s="101"/>
      <c r="AR24" s="101" t="str">
        <f t="shared" si="2"/>
        <v/>
      </c>
      <c r="AS24" s="105"/>
      <c r="AT24" s="70"/>
      <c r="AU24" s="154" t="e">
        <f t="shared" si="3"/>
        <v>#REF!</v>
      </c>
      <c r="AV24" s="155" t="e">
        <f t="shared" si="4"/>
        <v>#REF!</v>
      </c>
      <c r="AW24" s="171" t="str">
        <f t="shared" si="5"/>
        <v>-</v>
      </c>
      <c r="AX24" s="171" t="str">
        <f t="shared" si="6"/>
        <v>-</v>
      </c>
      <c r="AY24" s="7" t="str">
        <f>IF(A24=0,"",VLOOKUP(F24,#REF!,2,FALSE))</f>
        <v/>
      </c>
    </row>
    <row r="25" spans="1:51" s="7" customFormat="1" x14ac:dyDescent="0.2">
      <c r="A25" s="278">
        <f>IF(H25="",0,IF(ISNA(VLOOKUP(E25,#REF!,2,FALSE)),0.5,IF(C25="D",VLOOKUP(E25,#REF!,2,FALSE),VLOOKUP(E25,#REF!,2,FALSE))))</f>
        <v>0</v>
      </c>
      <c r="B25" s="279"/>
      <c r="C25" s="189"/>
      <c r="D25" s="189"/>
      <c r="E25" s="144"/>
      <c r="F25" s="144"/>
      <c r="G25" s="108"/>
      <c r="H25" s="111"/>
      <c r="I25" s="111"/>
      <c r="J25" s="111" t="s">
        <v>94</v>
      </c>
      <c r="K25" s="145"/>
      <c r="L25" s="214"/>
      <c r="M25" s="68"/>
      <c r="N25" s="101" t="e">
        <f>IF(AND(K25="Sous-total",C25="D"),SUMIFS(N:N,E:E,F25,C:C,"D"),IF(AND(K25="Sous-total",C25="R"),SUMIFS(N:N,E:E,F25,C:C,"R"),SUMIFS(BASE_N4_REALISATION,BASE_N4_BUDGET,B25,BASE_N4_EXERCICE,$N$11,BASE_N4_SENS,C25,BASE_N4_MVT,D25,BASE_N4_OPE,F25,BASE_N4_FONCTION,G25,BASE_N4_NATURE,H25,BASE_N4_CHAPITRE,I25,BASE_N4_ANTENNE,J25,BASE_N4_SERVICE,K25)))</f>
        <v>#REF!</v>
      </c>
      <c r="O25" s="101" t="e">
        <f>IF(AND($K25="Sous-total",$G25="D"),SUMIFS(O:O,$E:$E,$F25,$C:$C,"D"),IF(AND($K25="Sous-total",$G25="R"),SUMIFS(O:O,$E:$E,$F25,$C:$C,"R"),SUMIFS(BASE_BP,BASE_BUDGET,$B25,BASE_EXERCICE,$O$11,BASE_SENS,$C25,BASE_MOUVEMENT,$D25,BASE_OPERATION,$F25,BASE_FONCTION,$G25,BASE_NATURE,$H25,BASE_CHAPITRE,$I25,BASE_ANTENNE,$J25,BASE_SERVICE,$K25)))</f>
        <v>#REF!</v>
      </c>
      <c r="P25" s="101" t="e">
        <f>IF(AND($K25="Sous-total",$G25="D"),SUMIFS(P:P,$E:$E,$F25,$C:$C,"D"),IF(AND($K25="Sous-total",$G25="R"),SUMIFS(P:P,$E:$E,$F25,$C:$C,"R"),SUMIFS(BASE_VC,BASE_BUDGET,$B25,BASE_EXERCICE,$P$11,BASE_SENS,$C25,BASE_MOUVEMENT,$D25,BASE_OPERATION,$F25,BASE_FONCTION,$G25,BASE_NATURE,$H25,BASE_CHAPITRE,$I25,BASE_ANTENNE,$J25,BASE_SERVICE,$K25)))</f>
        <v>#REF!</v>
      </c>
      <c r="Q25" s="101" t="e">
        <f>IF(AND($K25="Sous-total",$G25="D"),SUMIFS(Q:Q,$E:$E,$F25,$C:$C,"D"),IF(AND($K25="Sous-total",$G25="R"),SUMIFS(Q:Q,$E:$E,$F25,$C:$C,"R"),SUMIFS(BASE_REPORTS,BASE_BUDGET,$B25,BASE_EXERCICE,$Q$11,BASE_SENS,$C25,BASE_MOUVEMENT,$D25,BASE_OPERATION,$F25,BASE_FONCTION,$G25,BASE_NATURE,$H25,BASE_CHAPITRE,$I25,BASE_ANTENNE,$J25,BASE_SERVICE,$K25)))</f>
        <v>#REF!</v>
      </c>
      <c r="R25" s="101"/>
      <c r="S25" s="101" t="e">
        <f>IF(AND($K25="Sous-total",$G25="D"),SUMIFS(S:S,$E:$E,$F25,$C:$C,"D"),IF(AND($K25="Sous-total",$G25="R"),SUMIFS(S:S,$E:$E,$F25,$C:$C,"R"),SUMIFS(BASE_BS,BASE_BUDGET,$B25,BASE_EXERCICE,$Q$11,BASE_SENS,$C25,BASE_MOUVEMENT,$D25,BASE_OPERATION,$F25,BASE_FONCTION,$G25,BASE_NATURE,$H25,BASE_CHAPITRE,$I25,BASE_ANTENNE,$J25,BASE_SERVICE,$K25)))</f>
        <v>#REF!</v>
      </c>
      <c r="T25" s="101"/>
      <c r="U25" s="101" t="e">
        <f>IF(AND($K25="Sous-total",$G25="D"),SUMIFS(U:U,$E:$E,$F25,$C:$C,"D"),IF(AND($K25="Sous-total",$G25="R"),SUMIFS(U:U,$E:$E,$F25,$C:$C,"R"),SUMIFS(BASE_PREPA_INSCRIPTION,BASE_PREPA_BUDGET,$B25,BASE_PREPA_EXERCICE,$U$11,BASE_PREPA_SENS,$C25,BASE_PREPA_MOUVEMENT,$D25,BASE_PREPA_OPERATION,$F25,BASE_PREPA_FONCTION,$G25,BASE_PREPA_NATURE,$H25,BASE_PREPA_CHAPITRE,$I25,BASE_PREPA_ANTENNE,$J25,BASE_PREPA_SERVICE,$K25,BASE_PREPA_ETAPE,$U$10)))</f>
        <v>#REF!</v>
      </c>
      <c r="V25" s="101"/>
      <c r="W25" s="101" t="e">
        <f>IF(AND($K25="Sous-total",$G25="D"),SUMIFS(W:W,$E:$E,$F25,$C:$C,"D"),IF(AND($K25="Sous-total",$G25="R"),SUMIFS(W:W,$E:$E,$F25,$C:$C,"R"),SUMIFS(BASE_PREPA_INSCRIPTION,BASE_PREPA_BUDGET,$B25,BASE_PREPA_EXERCICE,$W$11,BASE_PREPA_SENS,$C25,BASE_PREPA_MOUVEMENT,$D25,BASE_PREPA_OPERATION,$F25,BASE_PREPA_FONCTION,$G25,BASE_PREPA_NATURE,$H25,BASE_PREPA_CHAPITRE,$I25,BASE_PREPA_ANTENNE,$J25,BASE_PREPA_SERVICE,$K25,BASE_PREPA_ETAPE,$W$10)))</f>
        <v>#REF!</v>
      </c>
      <c r="X25" s="101" t="e">
        <f>IF(AND($K25="Sous-total",$G25="D"),SUMIFS(X:X,$E:$E,$F25,$C:$C,"D"),IF(AND($K25="Sous-total",$G25="R"),SUMIFS(X:X,$E:$E,$F25,$C:$C,"R"),SUMIFS(BASE_BG,BASE_BUDGET,$B25,BASE_EXERCICE,$W$11,BASE_SENS,$C25,BASE_MOUVEMENT,$D25,BASE_OPERATION,$F25,BASE_FONCTION,$G25,BASE_NATURE,$H25,BASE_CHAPITRE,$I25,BASE_ANTENNE,$J25,BASE_SERVICE,$K25)))</f>
        <v>#REF!</v>
      </c>
      <c r="Y25" s="101" t="e">
        <f>IF(AND($K25="Sous-total",$G25="D"),SUMIFS(Y:Y,$E:$E,$F25,$C:$C,"D"),IF(AND($K25="Sous-total",$G25="R"),SUMIFS(Y:Y,$E:$E,$F25,$C:$C,"R"),SUMIFS(BASE_REALISATION,BASE_BUDGET,$B25,BASE_EXERCICE,$Y$11,BASE_SENS,$C25,BASE_MOUVEMENT,$D25,BASE_OPERATION,$F25,BASE_FONCTION,$G25,BASE_NATURE,$H25,BASE_CHAPITRE,$I25,BASE_ANTENNE,$J25,BASE_SERVICE,$K25)))</f>
        <v>#REF!</v>
      </c>
      <c r="Z25" s="101" t="e">
        <f>IF(AND($K25="Sous-total",$G25="D"),SUMIFS(Z:Z,$E:$E,$F25,$C:$C,"D"),IF(AND($K25="Sous-total",$G25="R"),SUMIFS(Z:Z,$E:$E,$F25,$C:$C,"R"),SUMIFS(BASE_ENS,BASE_BUDGET,$B25,BASE_EXERCICE,$Z$11,BASE_SENS,$C25,BASE_MOUVEMENT,$D25,BASE_OPERATION,$F25,BASE_FONCTION,$G25,BASE_NATURE,$H25,BASE_CHAPITRE,$I25,BASE_ANTENNE,$J25,BASE_SERVICE,$K25)))</f>
        <v>#REF!</v>
      </c>
      <c r="AA25" s="264"/>
      <c r="AB25" s="264"/>
      <c r="AC25" s="178"/>
      <c r="AD25" s="101"/>
      <c r="AE25" s="101"/>
      <c r="AF25" s="101"/>
      <c r="AG25" s="178"/>
      <c r="AH25" s="101"/>
      <c r="AI25" s="101"/>
      <c r="AJ25" s="101"/>
      <c r="AK25" s="101"/>
      <c r="AL25" s="105"/>
      <c r="AM25" s="339" t="e">
        <f>IF(K25="Sous-total","",AN25=#REF!)</f>
        <v>#REF!</v>
      </c>
      <c r="AN25" s="339" t="e">
        <f>IF($K25="Sous-total","",SUMIFS(BASE_PREPA_INSCRIPTION,BASE_PREPA_BUDGET,$B25,BASE_PREPA_SENS,$C25,BASE_PREPA_MOUVEMENT,$D25,BASE_PREPA_OPERATION,$F25,BASE_PREPA_FONCTION,$G25,BASE_PREPA_NATURE,$H25,BASE_PREPA_CHAPITRE,$I25,BASE_PREPA_ANTENNE,$J25,BASE_PREPA_SERVICE,$K25,BASE_PREPA_ETAPE,"PPI_N",BASE_PREPA_EXERCICE,#REF!))</f>
        <v>#REF!</v>
      </c>
      <c r="AO25" s="101"/>
      <c r="AP25" s="101"/>
      <c r="AQ25" s="101"/>
      <c r="AR25" s="101" t="str">
        <f t="shared" si="2"/>
        <v/>
      </c>
      <c r="AS25" s="105"/>
      <c r="AT25" s="70"/>
      <c r="AU25" s="154" t="e">
        <f t="shared" si="3"/>
        <v>#REF!</v>
      </c>
      <c r="AV25" s="155" t="e">
        <f t="shared" si="4"/>
        <v>#REF!</v>
      </c>
      <c r="AW25" s="171" t="str">
        <f t="shared" si="5"/>
        <v>-</v>
      </c>
      <c r="AX25" s="171" t="str">
        <f t="shared" si="6"/>
        <v>-</v>
      </c>
      <c r="AY25" s="7" t="str">
        <f>IF(A25=0,"",VLOOKUP(F25,#REF!,2,FALSE))</f>
        <v/>
      </c>
    </row>
    <row r="26" spans="1:51" s="7" customFormat="1" x14ac:dyDescent="0.2">
      <c r="A26" s="278">
        <f>IF(H26="",0,IF(ISNA(VLOOKUP(E26,#REF!,2,FALSE)),0.5,IF(C26="D",VLOOKUP(E26,#REF!,2,FALSE),VLOOKUP(E26,#REF!,2,FALSE))))</f>
        <v>0</v>
      </c>
      <c r="B26" s="279"/>
      <c r="C26" s="189"/>
      <c r="D26" s="189"/>
      <c r="E26" s="144"/>
      <c r="F26" s="144"/>
      <c r="G26" s="108"/>
      <c r="H26" s="111"/>
      <c r="I26" s="111"/>
      <c r="J26" s="111" t="s">
        <v>94</v>
      </c>
      <c r="K26" s="145"/>
      <c r="L26" s="214"/>
      <c r="M26" s="68"/>
      <c r="N26" s="101" t="e">
        <f>IF(AND(K26="Sous-total",C26="D"),SUMIFS(N:N,E:E,F26,C:C,"D"),IF(AND(K26="Sous-total",C26="R"),SUMIFS(N:N,E:E,F26,C:C,"R"),SUMIFS(BASE_N4_REALISATION,BASE_N4_BUDGET,B26,BASE_N4_EXERCICE,$N$11,BASE_N4_SENS,C26,BASE_N4_MVT,D26,BASE_N4_OPE,F26,BASE_N4_FONCTION,G26,BASE_N4_NATURE,H26,BASE_N4_CHAPITRE,I26,BASE_N4_ANTENNE,J26,BASE_N4_SERVICE,K26)))</f>
        <v>#REF!</v>
      </c>
      <c r="O26" s="101" t="e">
        <f>IF(AND($K26="Sous-total",$G26="D"),SUMIFS(O:O,$E:$E,$F26,$C:$C,"D"),IF(AND($K26="Sous-total",$G26="R"),SUMIFS(O:O,$E:$E,$F26,$C:$C,"R"),SUMIFS(BASE_BP,BASE_BUDGET,$B26,BASE_EXERCICE,$O$11,BASE_SENS,$C26,BASE_MOUVEMENT,$D26,BASE_OPERATION,$F26,BASE_FONCTION,$G26,BASE_NATURE,$H26,BASE_CHAPITRE,$I26,BASE_ANTENNE,$J26,BASE_SERVICE,$K26)))</f>
        <v>#REF!</v>
      </c>
      <c r="P26" s="101" t="e">
        <f>IF(AND($K26="Sous-total",$G26="D"),SUMIFS(P:P,$E:$E,$F26,$C:$C,"D"),IF(AND($K26="Sous-total",$G26="R"),SUMIFS(P:P,$E:$E,$F26,$C:$C,"R"),SUMIFS(BASE_VC,BASE_BUDGET,$B26,BASE_EXERCICE,$P$11,BASE_SENS,$C26,BASE_MOUVEMENT,$D26,BASE_OPERATION,$F26,BASE_FONCTION,$G26,BASE_NATURE,$H26,BASE_CHAPITRE,$I26,BASE_ANTENNE,$J26,BASE_SERVICE,$K26)))</f>
        <v>#REF!</v>
      </c>
      <c r="Q26" s="101" t="e">
        <f>IF(AND($K26="Sous-total",$G26="D"),SUMIFS(Q:Q,$E:$E,$F26,$C:$C,"D"),IF(AND($K26="Sous-total",$G26="R"),SUMIFS(Q:Q,$E:$E,$F26,$C:$C,"R"),SUMIFS(BASE_REPORTS,BASE_BUDGET,$B26,BASE_EXERCICE,$Q$11,BASE_SENS,$C26,BASE_MOUVEMENT,$D26,BASE_OPERATION,$F26,BASE_FONCTION,$G26,BASE_NATURE,$H26,BASE_CHAPITRE,$I26,BASE_ANTENNE,$J26,BASE_SERVICE,$K26)))</f>
        <v>#REF!</v>
      </c>
      <c r="R26" s="101"/>
      <c r="S26" s="101" t="e">
        <f>IF(AND($K26="Sous-total",$G26="D"),SUMIFS(S:S,$E:$E,$F26,$C:$C,"D"),IF(AND($K26="Sous-total",$G26="R"),SUMIFS(S:S,$E:$E,$F26,$C:$C,"R"),SUMIFS(BASE_BS,BASE_BUDGET,$B26,BASE_EXERCICE,$Q$11,BASE_SENS,$C26,BASE_MOUVEMENT,$D26,BASE_OPERATION,$F26,BASE_FONCTION,$G26,BASE_NATURE,$H26,BASE_CHAPITRE,$I26,BASE_ANTENNE,$J26,BASE_SERVICE,$K26)))</f>
        <v>#REF!</v>
      </c>
      <c r="T26" s="101"/>
      <c r="U26" s="101" t="e">
        <f>IF(AND($K26="Sous-total",$G26="D"),SUMIFS(U:U,$E:$E,$F26,$C:$C,"D"),IF(AND($K26="Sous-total",$G26="R"),SUMIFS(U:U,$E:$E,$F26,$C:$C,"R"),SUMIFS(BASE_PREPA_INSCRIPTION,BASE_PREPA_BUDGET,$B26,BASE_PREPA_EXERCICE,$U$11,BASE_PREPA_SENS,$C26,BASE_PREPA_MOUVEMENT,$D26,BASE_PREPA_OPERATION,$F26,BASE_PREPA_FONCTION,$G26,BASE_PREPA_NATURE,$H26,BASE_PREPA_CHAPITRE,$I26,BASE_PREPA_ANTENNE,$J26,BASE_PREPA_SERVICE,$K26,BASE_PREPA_ETAPE,$U$10)))</f>
        <v>#REF!</v>
      </c>
      <c r="V26" s="101"/>
      <c r="W26" s="101" t="e">
        <f>IF(AND($K26="Sous-total",$G26="D"),SUMIFS(W:W,$E:$E,$F26,$C:$C,"D"),IF(AND($K26="Sous-total",$G26="R"),SUMIFS(W:W,$E:$E,$F26,$C:$C,"R"),SUMIFS(BASE_PREPA_INSCRIPTION,BASE_PREPA_BUDGET,$B26,BASE_PREPA_EXERCICE,$W$11,BASE_PREPA_SENS,$C26,BASE_PREPA_MOUVEMENT,$D26,BASE_PREPA_OPERATION,$F26,BASE_PREPA_FONCTION,$G26,BASE_PREPA_NATURE,$H26,BASE_PREPA_CHAPITRE,$I26,BASE_PREPA_ANTENNE,$J26,BASE_PREPA_SERVICE,$K26,BASE_PREPA_ETAPE,$W$10)))</f>
        <v>#REF!</v>
      </c>
      <c r="X26" s="101" t="e">
        <f>IF(AND($K26="Sous-total",$G26="D"),SUMIFS(X:X,$E:$E,$F26,$C:$C,"D"),IF(AND($K26="Sous-total",$G26="R"),SUMIFS(X:X,$E:$E,$F26,$C:$C,"R"),SUMIFS(BASE_BG,BASE_BUDGET,$B26,BASE_EXERCICE,$W$11,BASE_SENS,$C26,BASE_MOUVEMENT,$D26,BASE_OPERATION,$F26,BASE_FONCTION,$G26,BASE_NATURE,$H26,BASE_CHAPITRE,$I26,BASE_ANTENNE,$J26,BASE_SERVICE,$K26)))</f>
        <v>#REF!</v>
      </c>
      <c r="Y26" s="101" t="e">
        <f>IF(AND($K26="Sous-total",$G26="D"),SUMIFS(Y:Y,$E:$E,$F26,$C:$C,"D"),IF(AND($K26="Sous-total",$G26="R"),SUMIFS(Y:Y,$E:$E,$F26,$C:$C,"R"),SUMIFS(BASE_REALISATION,BASE_BUDGET,$B26,BASE_EXERCICE,$Y$11,BASE_SENS,$C26,BASE_MOUVEMENT,$D26,BASE_OPERATION,$F26,BASE_FONCTION,$G26,BASE_NATURE,$H26,BASE_CHAPITRE,$I26,BASE_ANTENNE,$J26,BASE_SERVICE,$K26)))</f>
        <v>#REF!</v>
      </c>
      <c r="Z26" s="101" t="e">
        <f>IF(AND($K26="Sous-total",$G26="D"),SUMIFS(Z:Z,$E:$E,$F26,$C:$C,"D"),IF(AND($K26="Sous-total",$G26="R"),SUMIFS(Z:Z,$E:$E,$F26,$C:$C,"R"),SUMIFS(BASE_ENS,BASE_BUDGET,$B26,BASE_EXERCICE,$Z$11,BASE_SENS,$C26,BASE_MOUVEMENT,$D26,BASE_OPERATION,$F26,BASE_FONCTION,$G26,BASE_NATURE,$H26,BASE_CHAPITRE,$I26,BASE_ANTENNE,$J26,BASE_SERVICE,$K26)))</f>
        <v>#REF!</v>
      </c>
      <c r="AA26" s="264"/>
      <c r="AB26" s="264"/>
      <c r="AC26" s="178"/>
      <c r="AD26" s="101"/>
      <c r="AE26" s="101"/>
      <c r="AF26" s="101"/>
      <c r="AG26" s="178"/>
      <c r="AH26" s="101"/>
      <c r="AI26" s="101"/>
      <c r="AJ26" s="101"/>
      <c r="AK26" s="101"/>
      <c r="AL26" s="105"/>
      <c r="AM26" s="339" t="e">
        <f>IF(K26="Sous-total","",AN26=#REF!)</f>
        <v>#REF!</v>
      </c>
      <c r="AN26" s="339" t="e">
        <f>IF($K26="Sous-total","",SUMIFS(BASE_PREPA_INSCRIPTION,BASE_PREPA_BUDGET,$B26,BASE_PREPA_SENS,$C26,BASE_PREPA_MOUVEMENT,$D26,BASE_PREPA_OPERATION,$F26,BASE_PREPA_FONCTION,$G26,BASE_PREPA_NATURE,$H26,BASE_PREPA_CHAPITRE,$I26,BASE_PREPA_ANTENNE,$J26,BASE_PREPA_SERVICE,$K26,BASE_PREPA_ETAPE,"PPI_N",BASE_PREPA_EXERCICE,#REF!))</f>
        <v>#REF!</v>
      </c>
      <c r="AO26" s="101"/>
      <c r="AP26" s="101"/>
      <c r="AQ26" s="101"/>
      <c r="AR26" s="101" t="str">
        <f t="shared" si="2"/>
        <v/>
      </c>
      <c r="AS26" s="105"/>
      <c r="AT26" s="70"/>
      <c r="AU26" s="154" t="e">
        <f t="shared" si="3"/>
        <v>#REF!</v>
      </c>
      <c r="AV26" s="155" t="e">
        <f t="shared" si="4"/>
        <v>#REF!</v>
      </c>
      <c r="AW26" s="171" t="str">
        <f t="shared" si="5"/>
        <v>-</v>
      </c>
      <c r="AX26" s="171" t="str">
        <f t="shared" si="6"/>
        <v>-</v>
      </c>
      <c r="AY26" s="7" t="str">
        <f>IF(A26=0,"",VLOOKUP(F26,#REF!,2,FALSE))</f>
        <v/>
      </c>
    </row>
    <row r="27" spans="1:51" s="7" customFormat="1" x14ac:dyDescent="0.2">
      <c r="A27" s="278">
        <f>IF(H27="",0,IF(ISNA(VLOOKUP(E27,#REF!,2,FALSE)),0.5,IF(C27="D",VLOOKUP(E27,#REF!,2,FALSE),VLOOKUP(E27,#REF!,2,FALSE))))</f>
        <v>0</v>
      </c>
      <c r="B27" s="279"/>
      <c r="C27" s="189"/>
      <c r="D27" s="189"/>
      <c r="E27" s="144"/>
      <c r="F27" s="144"/>
      <c r="G27" s="108"/>
      <c r="H27" s="111"/>
      <c r="I27" s="111"/>
      <c r="J27" s="111" t="s">
        <v>94</v>
      </c>
      <c r="K27" s="145"/>
      <c r="L27" s="214"/>
      <c r="M27" s="68"/>
      <c r="N27" s="101" t="e">
        <f>IF(AND(K27="Sous-total",C27="D"),SUMIFS(N:N,E:E,F27,C:C,"D"),IF(AND(K27="Sous-total",C27="R"),SUMIFS(N:N,E:E,F27,C:C,"R"),SUMIFS(BASE_N4_REALISATION,BASE_N4_BUDGET,B27,BASE_N4_EXERCICE,$N$11,BASE_N4_SENS,C27,BASE_N4_MVT,D27,BASE_N4_OPE,F27,BASE_N4_FONCTION,G27,BASE_N4_NATURE,H27,BASE_N4_CHAPITRE,I27,BASE_N4_ANTENNE,J27,BASE_N4_SERVICE,K27)))</f>
        <v>#REF!</v>
      </c>
      <c r="O27" s="101" t="e">
        <f>IF(AND($K27="Sous-total",$G27="D"),SUMIFS(O:O,$E:$E,$F27,$C:$C,"D"),IF(AND($K27="Sous-total",$G27="R"),SUMIFS(O:O,$E:$E,$F27,$C:$C,"R"),SUMIFS(BASE_BP,BASE_BUDGET,$B27,BASE_EXERCICE,$O$11,BASE_SENS,$C27,BASE_MOUVEMENT,$D27,BASE_OPERATION,$F27,BASE_FONCTION,$G27,BASE_NATURE,$H27,BASE_CHAPITRE,$I27,BASE_ANTENNE,$J27,BASE_SERVICE,$K27)))</f>
        <v>#REF!</v>
      </c>
      <c r="P27" s="101" t="e">
        <f>IF(AND($K27="Sous-total",$G27="D"),SUMIFS(P:P,$E:$E,$F27,$C:$C,"D"),IF(AND($K27="Sous-total",$G27="R"),SUMIFS(P:P,$E:$E,$F27,$C:$C,"R"),SUMIFS(BASE_VC,BASE_BUDGET,$B27,BASE_EXERCICE,$P$11,BASE_SENS,$C27,BASE_MOUVEMENT,$D27,BASE_OPERATION,$F27,BASE_FONCTION,$G27,BASE_NATURE,$H27,BASE_CHAPITRE,$I27,BASE_ANTENNE,$J27,BASE_SERVICE,$K27)))</f>
        <v>#REF!</v>
      </c>
      <c r="Q27" s="101" t="e">
        <f>IF(AND($K27="Sous-total",$G27="D"),SUMIFS(Q:Q,$E:$E,$F27,$C:$C,"D"),IF(AND($K27="Sous-total",$G27="R"),SUMIFS(Q:Q,$E:$E,$F27,$C:$C,"R"),SUMIFS(BASE_REPORTS,BASE_BUDGET,$B27,BASE_EXERCICE,$Q$11,BASE_SENS,$C27,BASE_MOUVEMENT,$D27,BASE_OPERATION,$F27,BASE_FONCTION,$G27,BASE_NATURE,$H27,BASE_CHAPITRE,$I27,BASE_ANTENNE,$J27,BASE_SERVICE,$K27)))</f>
        <v>#REF!</v>
      </c>
      <c r="R27" s="101"/>
      <c r="S27" s="101" t="e">
        <f>IF(AND($K27="Sous-total",$G27="D"),SUMIFS(S:S,$E:$E,$F27,$C:$C,"D"),IF(AND($K27="Sous-total",$G27="R"),SUMIFS(S:S,$E:$E,$F27,$C:$C,"R"),SUMIFS(BASE_BS,BASE_BUDGET,$B27,BASE_EXERCICE,$Q$11,BASE_SENS,$C27,BASE_MOUVEMENT,$D27,BASE_OPERATION,$F27,BASE_FONCTION,$G27,BASE_NATURE,$H27,BASE_CHAPITRE,$I27,BASE_ANTENNE,$J27,BASE_SERVICE,$K27)))</f>
        <v>#REF!</v>
      </c>
      <c r="T27" s="101"/>
      <c r="U27" s="101" t="e">
        <f>IF(AND($K27="Sous-total",$G27="D"),SUMIFS(U:U,$E:$E,$F27,$C:$C,"D"),IF(AND($K27="Sous-total",$G27="R"),SUMIFS(U:U,$E:$E,$F27,$C:$C,"R"),SUMIFS(BASE_PREPA_INSCRIPTION,BASE_PREPA_BUDGET,$B27,BASE_PREPA_EXERCICE,$U$11,BASE_PREPA_SENS,$C27,BASE_PREPA_MOUVEMENT,$D27,BASE_PREPA_OPERATION,$F27,BASE_PREPA_FONCTION,$G27,BASE_PREPA_NATURE,$H27,BASE_PREPA_CHAPITRE,$I27,BASE_PREPA_ANTENNE,$J27,BASE_PREPA_SERVICE,$K27,BASE_PREPA_ETAPE,$U$10)))</f>
        <v>#REF!</v>
      </c>
      <c r="V27" s="101"/>
      <c r="W27" s="101" t="e">
        <f>IF(AND($K27="Sous-total",$G27="D"),SUMIFS(W:W,$E:$E,$F27,$C:$C,"D"),IF(AND($K27="Sous-total",$G27="R"),SUMIFS(W:W,$E:$E,$F27,$C:$C,"R"),SUMIFS(BASE_PREPA_INSCRIPTION,BASE_PREPA_BUDGET,$B27,BASE_PREPA_EXERCICE,$W$11,BASE_PREPA_SENS,$C27,BASE_PREPA_MOUVEMENT,$D27,BASE_PREPA_OPERATION,$F27,BASE_PREPA_FONCTION,$G27,BASE_PREPA_NATURE,$H27,BASE_PREPA_CHAPITRE,$I27,BASE_PREPA_ANTENNE,$J27,BASE_PREPA_SERVICE,$K27,BASE_PREPA_ETAPE,$W$10)))</f>
        <v>#REF!</v>
      </c>
      <c r="X27" s="101" t="e">
        <f>IF(AND($K27="Sous-total",$G27="D"),SUMIFS(X:X,$E:$E,$F27,$C:$C,"D"),IF(AND($K27="Sous-total",$G27="R"),SUMIFS(X:X,$E:$E,$F27,$C:$C,"R"),SUMIFS(BASE_BG,BASE_BUDGET,$B27,BASE_EXERCICE,$W$11,BASE_SENS,$C27,BASE_MOUVEMENT,$D27,BASE_OPERATION,$F27,BASE_FONCTION,$G27,BASE_NATURE,$H27,BASE_CHAPITRE,$I27,BASE_ANTENNE,$J27,BASE_SERVICE,$K27)))</f>
        <v>#REF!</v>
      </c>
      <c r="Y27" s="101" t="e">
        <f>IF(AND($K27="Sous-total",$G27="D"),SUMIFS(Y:Y,$E:$E,$F27,$C:$C,"D"),IF(AND($K27="Sous-total",$G27="R"),SUMIFS(Y:Y,$E:$E,$F27,$C:$C,"R"),SUMIFS(BASE_REALISATION,BASE_BUDGET,$B27,BASE_EXERCICE,$Y$11,BASE_SENS,$C27,BASE_MOUVEMENT,$D27,BASE_OPERATION,$F27,BASE_FONCTION,$G27,BASE_NATURE,$H27,BASE_CHAPITRE,$I27,BASE_ANTENNE,$J27,BASE_SERVICE,$K27)))</f>
        <v>#REF!</v>
      </c>
      <c r="Z27" s="101" t="e">
        <f>IF(AND($K27="Sous-total",$G27="D"),SUMIFS(Z:Z,$E:$E,$F27,$C:$C,"D"),IF(AND($K27="Sous-total",$G27="R"),SUMIFS(Z:Z,$E:$E,$F27,$C:$C,"R"),SUMIFS(BASE_ENS,BASE_BUDGET,$B27,BASE_EXERCICE,$Z$11,BASE_SENS,$C27,BASE_MOUVEMENT,$D27,BASE_OPERATION,$F27,BASE_FONCTION,$G27,BASE_NATURE,$H27,BASE_CHAPITRE,$I27,BASE_ANTENNE,$J27,BASE_SERVICE,$K27)))</f>
        <v>#REF!</v>
      </c>
      <c r="AA27" s="264"/>
      <c r="AB27" s="264"/>
      <c r="AC27" s="178"/>
      <c r="AD27" s="101"/>
      <c r="AE27" s="101"/>
      <c r="AF27" s="101"/>
      <c r="AG27" s="178"/>
      <c r="AH27" s="101"/>
      <c r="AI27" s="101"/>
      <c r="AJ27" s="101"/>
      <c r="AK27" s="101"/>
      <c r="AL27" s="105"/>
      <c r="AM27" s="339" t="e">
        <f>IF(K27="Sous-total","",AN27=#REF!)</f>
        <v>#REF!</v>
      </c>
      <c r="AN27" s="339" t="e">
        <f>IF($K27="Sous-total","",SUMIFS(BASE_PREPA_INSCRIPTION,BASE_PREPA_BUDGET,$B27,BASE_PREPA_SENS,$C27,BASE_PREPA_MOUVEMENT,$D27,BASE_PREPA_OPERATION,$F27,BASE_PREPA_FONCTION,$G27,BASE_PREPA_NATURE,$H27,BASE_PREPA_CHAPITRE,$I27,BASE_PREPA_ANTENNE,$J27,BASE_PREPA_SERVICE,$K27,BASE_PREPA_ETAPE,"PPI_N",BASE_PREPA_EXERCICE,#REF!))</f>
        <v>#REF!</v>
      </c>
      <c r="AO27" s="101"/>
      <c r="AP27" s="101"/>
      <c r="AQ27" s="101"/>
      <c r="AR27" s="101" t="str">
        <f t="shared" si="2"/>
        <v/>
      </c>
      <c r="AS27" s="105"/>
      <c r="AT27" s="70"/>
      <c r="AU27" s="154" t="e">
        <f t="shared" si="3"/>
        <v>#REF!</v>
      </c>
      <c r="AV27" s="155" t="e">
        <f t="shared" si="4"/>
        <v>#REF!</v>
      </c>
      <c r="AW27" s="171" t="str">
        <f t="shared" si="5"/>
        <v>-</v>
      </c>
      <c r="AX27" s="171" t="str">
        <f t="shared" si="6"/>
        <v>-</v>
      </c>
      <c r="AY27" s="7" t="str">
        <f>IF(A27=0,"",VLOOKUP(F27,#REF!,2,FALSE))</f>
        <v/>
      </c>
    </row>
    <row r="28" spans="1:51" s="7" customFormat="1" x14ac:dyDescent="0.2">
      <c r="A28" s="278">
        <f>IF(H28="",0,IF(ISNA(VLOOKUP(E28,#REF!,2,FALSE)),0.5,IF(C28="D",VLOOKUP(E28,#REF!,2,FALSE),VLOOKUP(E28,#REF!,2,FALSE))))</f>
        <v>0</v>
      </c>
      <c r="B28" s="279"/>
      <c r="C28" s="189"/>
      <c r="D28" s="189"/>
      <c r="E28" s="144"/>
      <c r="F28" s="115"/>
      <c r="G28" s="123"/>
      <c r="H28" s="124"/>
      <c r="I28" s="124"/>
      <c r="J28" s="124" t="s">
        <v>94</v>
      </c>
      <c r="K28" s="149"/>
      <c r="L28" s="215"/>
      <c r="M28" s="165"/>
      <c r="N28" s="101" t="e">
        <f>IF(AND(K28="Sous-total",C28="D"),SUMIFS(N:N,E:E,F28,C:C,"D"),IF(AND(K28="Sous-total",C28="R"),SUMIFS(N:N,E:E,F28,C:C,"R"),SUMIFS(BASE_N4_REALISATION,BASE_N4_BUDGET,B28,BASE_N4_EXERCICE,$N$11,BASE_N4_SENS,C28,BASE_N4_MVT,D28,BASE_N4_OPE,F28,BASE_N4_FONCTION,G28,BASE_N4_NATURE,H28,BASE_N4_CHAPITRE,I28,BASE_N4_ANTENNE,J28,BASE_N4_SERVICE,K28)))</f>
        <v>#REF!</v>
      </c>
      <c r="O28" s="101" t="e">
        <f>IF(AND($K28="Sous-total",$G28="D"),SUMIFS(O:O,$E:$E,$F28,$C:$C,"D"),IF(AND($K28="Sous-total",$G28="R"),SUMIFS(O:O,$E:$E,$F28,$C:$C,"R"),SUMIFS(BASE_BP,BASE_BUDGET,$B28,BASE_EXERCICE,$O$11,BASE_SENS,$C28,BASE_MOUVEMENT,$D28,BASE_OPERATION,$F28,BASE_FONCTION,$G28,BASE_NATURE,$H28,BASE_CHAPITRE,$I28,BASE_ANTENNE,$J28,BASE_SERVICE,$K28)))</f>
        <v>#REF!</v>
      </c>
      <c r="P28" s="101" t="e">
        <f>IF(AND($K28="Sous-total",$G28="D"),SUMIFS(P:P,$E:$E,$F28,$C:$C,"D"),IF(AND($K28="Sous-total",$G28="R"),SUMIFS(P:P,$E:$E,$F28,$C:$C,"R"),SUMIFS(BASE_VC,BASE_BUDGET,$B28,BASE_EXERCICE,$P$11,BASE_SENS,$C28,BASE_MOUVEMENT,$D28,BASE_OPERATION,$F28,BASE_FONCTION,$G28,BASE_NATURE,$H28,BASE_CHAPITRE,$I28,BASE_ANTENNE,$J28,BASE_SERVICE,$K28)))</f>
        <v>#REF!</v>
      </c>
      <c r="Q28" s="101" t="e">
        <f>IF(AND($K28="Sous-total",$G28="D"),SUMIFS(Q:Q,$E:$E,$F28,$C:$C,"D"),IF(AND($K28="Sous-total",$G28="R"),SUMIFS(Q:Q,$E:$E,$F28,$C:$C,"R"),SUMIFS(BASE_REPORTS,BASE_BUDGET,$B28,BASE_EXERCICE,$Q$11,BASE_SENS,$C28,BASE_MOUVEMENT,$D28,BASE_OPERATION,$F28,BASE_FONCTION,$G28,BASE_NATURE,$H28,BASE_CHAPITRE,$I28,BASE_ANTENNE,$J28,BASE_SERVICE,$K28)))</f>
        <v>#REF!</v>
      </c>
      <c r="R28" s="101"/>
      <c r="S28" s="101" t="e">
        <f>IF(AND($K28="Sous-total",$G28="D"),SUMIFS(S:S,$E:$E,$F28,$C:$C,"D"),IF(AND($K28="Sous-total",$G28="R"),SUMIFS(S:S,$E:$E,$F28,$C:$C,"R"),SUMIFS(BASE_BS,BASE_BUDGET,$B28,BASE_EXERCICE,$Q$11,BASE_SENS,$C28,BASE_MOUVEMENT,$D28,BASE_OPERATION,$F28,BASE_FONCTION,$G28,BASE_NATURE,$H28,BASE_CHAPITRE,$I28,BASE_ANTENNE,$J28,BASE_SERVICE,$K28)))</f>
        <v>#REF!</v>
      </c>
      <c r="T28" s="101"/>
      <c r="U28" s="101" t="e">
        <f>IF(AND($K28="Sous-total",$G28="D"),SUMIFS(U:U,$E:$E,$F28,$C:$C,"D"),IF(AND($K28="Sous-total",$G28="R"),SUMIFS(U:U,$E:$E,$F28,$C:$C,"R"),SUMIFS(BASE_PREPA_INSCRIPTION,BASE_PREPA_BUDGET,$B28,BASE_PREPA_EXERCICE,$U$11,BASE_PREPA_SENS,$C28,BASE_PREPA_MOUVEMENT,$D28,BASE_PREPA_OPERATION,$F28,BASE_PREPA_FONCTION,$G28,BASE_PREPA_NATURE,$H28,BASE_PREPA_CHAPITRE,$I28,BASE_PREPA_ANTENNE,$J28,BASE_PREPA_SERVICE,$K28,BASE_PREPA_ETAPE,$U$10)))</f>
        <v>#REF!</v>
      </c>
      <c r="V28" s="101"/>
      <c r="W28" s="101" t="e">
        <f>IF(AND($K28="Sous-total",$G28="D"),SUMIFS(W:W,$E:$E,$F28,$C:$C,"D"),IF(AND($K28="Sous-total",$G28="R"),SUMIFS(W:W,$E:$E,$F28,$C:$C,"R"),SUMIFS(BASE_PREPA_INSCRIPTION,BASE_PREPA_BUDGET,$B28,BASE_PREPA_EXERCICE,$W$11,BASE_PREPA_SENS,$C28,BASE_PREPA_MOUVEMENT,$D28,BASE_PREPA_OPERATION,$F28,BASE_PREPA_FONCTION,$G28,BASE_PREPA_NATURE,$H28,BASE_PREPA_CHAPITRE,$I28,BASE_PREPA_ANTENNE,$J28,BASE_PREPA_SERVICE,$K28,BASE_PREPA_ETAPE,$W$10)))</f>
        <v>#REF!</v>
      </c>
      <c r="X28" s="101" t="e">
        <f>IF(AND($K28="Sous-total",$G28="D"),SUMIFS(X:X,$E:$E,$F28,$C:$C,"D"),IF(AND($K28="Sous-total",$G28="R"),SUMIFS(X:X,$E:$E,$F28,$C:$C,"R"),SUMIFS(BASE_BG,BASE_BUDGET,$B28,BASE_EXERCICE,$W$11,BASE_SENS,$C28,BASE_MOUVEMENT,$D28,BASE_OPERATION,$F28,BASE_FONCTION,$G28,BASE_NATURE,$H28,BASE_CHAPITRE,$I28,BASE_ANTENNE,$J28,BASE_SERVICE,$K28)))</f>
        <v>#REF!</v>
      </c>
      <c r="Y28" s="101" t="e">
        <f>IF(AND($K28="Sous-total",$G28="D"),SUMIFS(Y:Y,$E:$E,$F28,$C:$C,"D"),IF(AND($K28="Sous-total",$G28="R"),SUMIFS(Y:Y,$E:$E,$F28,$C:$C,"R"),SUMIFS(BASE_REALISATION,BASE_BUDGET,$B28,BASE_EXERCICE,$Y$11,BASE_SENS,$C28,BASE_MOUVEMENT,$D28,BASE_OPERATION,$F28,BASE_FONCTION,$G28,BASE_NATURE,$H28,BASE_CHAPITRE,$I28,BASE_ANTENNE,$J28,BASE_SERVICE,$K28)))</f>
        <v>#REF!</v>
      </c>
      <c r="Z28" s="101" t="e">
        <f>IF(AND($K28="Sous-total",$G28="D"),SUMIFS(Z:Z,$E:$E,$F28,$C:$C,"D"),IF(AND($K28="Sous-total",$G28="R"),SUMIFS(Z:Z,$E:$E,$F28,$C:$C,"R"),SUMIFS(BASE_ENS,BASE_BUDGET,$B28,BASE_EXERCICE,$Z$11,BASE_SENS,$C28,BASE_MOUVEMENT,$D28,BASE_OPERATION,$F28,BASE_FONCTION,$G28,BASE_NATURE,$H28,BASE_CHAPITRE,$I28,BASE_ANTENNE,$J28,BASE_SERVICE,$K28)))</f>
        <v>#REF!</v>
      </c>
      <c r="AA28" s="264"/>
      <c r="AB28" s="264"/>
      <c r="AC28" s="178"/>
      <c r="AD28" s="101"/>
      <c r="AE28" s="101"/>
      <c r="AF28" s="101"/>
      <c r="AG28" s="178"/>
      <c r="AH28" s="101"/>
      <c r="AI28" s="101"/>
      <c r="AJ28" s="101"/>
      <c r="AK28" s="101" t="str">
        <f>IF(F28="","",SUM(AH28:AJ28))</f>
        <v/>
      </c>
      <c r="AL28" s="105"/>
      <c r="AM28" s="339" t="e">
        <f>IF(K28="Sous-total","",AN28=#REF!)</f>
        <v>#REF!</v>
      </c>
      <c r="AN28" s="339" t="e">
        <f>IF($K28="Sous-total","",SUMIFS(BASE_PREPA_INSCRIPTION,BASE_PREPA_BUDGET,$B28,BASE_PREPA_SENS,$C28,BASE_PREPA_MOUVEMENT,$D28,BASE_PREPA_OPERATION,$F28,BASE_PREPA_FONCTION,$G28,BASE_PREPA_NATURE,$H28,BASE_PREPA_CHAPITRE,$I28,BASE_PREPA_ANTENNE,$J28,BASE_PREPA_SERVICE,$K28,BASE_PREPA_ETAPE,"PPI_N",BASE_PREPA_EXERCICE,#REF!))</f>
        <v>#REF!</v>
      </c>
      <c r="AO28" s="101"/>
      <c r="AP28" s="101"/>
      <c r="AQ28" s="101"/>
      <c r="AR28" s="101" t="str">
        <f t="shared" si="2"/>
        <v/>
      </c>
      <c r="AS28" s="105"/>
      <c r="AT28" s="70"/>
      <c r="AU28" s="154" t="e">
        <f t="shared" si="3"/>
        <v>#REF!</v>
      </c>
      <c r="AV28" s="155" t="e">
        <f t="shared" si="4"/>
        <v>#REF!</v>
      </c>
      <c r="AW28" s="171" t="str">
        <f t="shared" si="5"/>
        <v>-</v>
      </c>
      <c r="AX28" s="171" t="str">
        <f t="shared" si="6"/>
        <v>-</v>
      </c>
      <c r="AY28" s="7" t="str">
        <f>IF(A28=0,"",VLOOKUP(F28,#REF!,2,FALSE))</f>
        <v/>
      </c>
    </row>
    <row r="29" spans="1:51" s="7" customFormat="1" x14ac:dyDescent="0.2">
      <c r="A29" s="278">
        <f>IF(H29="",0,IF(ISNA(VLOOKUP(E29,#REF!,2,FALSE)),0.5,IF(C29="D",VLOOKUP(E29,#REF!,2,FALSE),VLOOKUP(E29,#REF!,2,FALSE))))</f>
        <v>0</v>
      </c>
      <c r="B29" s="279"/>
      <c r="C29" s="189"/>
      <c r="D29" s="189"/>
      <c r="E29" s="144"/>
      <c r="F29" s="115"/>
      <c r="G29" s="123"/>
      <c r="H29" s="124"/>
      <c r="I29" s="124"/>
      <c r="J29" s="124" t="s">
        <v>94</v>
      </c>
      <c r="K29" s="149"/>
      <c r="L29" s="215"/>
      <c r="M29" s="165"/>
      <c r="N29" s="101" t="e">
        <f>IF(AND(K29="Sous-total",C29="D"),SUMIFS(N:N,E:E,F29,C:C,"D"),IF(AND(K29="Sous-total",C29="R"),SUMIFS(N:N,E:E,F29,C:C,"R"),SUMIFS(BASE_N4_REALISATION,BASE_N4_BUDGET,B29,BASE_N4_EXERCICE,$N$11,BASE_N4_SENS,C29,BASE_N4_MVT,D29,BASE_N4_OPE,F29,BASE_N4_FONCTION,G29,BASE_N4_NATURE,H29,BASE_N4_CHAPITRE,I29,BASE_N4_ANTENNE,J29,BASE_N4_SERVICE,K29)))</f>
        <v>#REF!</v>
      </c>
      <c r="O29" s="101" t="e">
        <f>IF(AND($K29="Sous-total",$G29="D"),SUMIFS(O:O,$E:$E,$F29,$C:$C,"D"),IF(AND($K29="Sous-total",$G29="R"),SUMIFS(O:O,$E:$E,$F29,$C:$C,"R"),SUMIFS(BASE_BP,BASE_BUDGET,$B29,BASE_EXERCICE,$O$11,BASE_SENS,$C29,BASE_MOUVEMENT,$D29,BASE_OPERATION,$F29,BASE_FONCTION,$G29,BASE_NATURE,$H29,BASE_CHAPITRE,$I29,BASE_ANTENNE,$J29,BASE_SERVICE,$K29)))</f>
        <v>#REF!</v>
      </c>
      <c r="P29" s="101" t="e">
        <f>IF(AND($K29="Sous-total",$G29="D"),SUMIFS(P:P,$E:$E,$F29,$C:$C,"D"),IF(AND($K29="Sous-total",$G29="R"),SUMIFS(P:P,$E:$E,$F29,$C:$C,"R"),SUMIFS(BASE_VC,BASE_BUDGET,$B29,BASE_EXERCICE,$P$11,BASE_SENS,$C29,BASE_MOUVEMENT,$D29,BASE_OPERATION,$F29,BASE_FONCTION,$G29,BASE_NATURE,$H29,BASE_CHAPITRE,$I29,BASE_ANTENNE,$J29,BASE_SERVICE,$K29)))</f>
        <v>#REF!</v>
      </c>
      <c r="Q29" s="101" t="e">
        <f>IF(AND($K29="Sous-total",$G29="D"),SUMIFS(Q:Q,$E:$E,$F29,$C:$C,"D"),IF(AND($K29="Sous-total",$G29="R"),SUMIFS(Q:Q,$E:$E,$F29,$C:$C,"R"),SUMIFS(BASE_REPORTS,BASE_BUDGET,$B29,BASE_EXERCICE,$Q$11,BASE_SENS,$C29,BASE_MOUVEMENT,$D29,BASE_OPERATION,$F29,BASE_FONCTION,$G29,BASE_NATURE,$H29,BASE_CHAPITRE,$I29,BASE_ANTENNE,$J29,BASE_SERVICE,$K29)))</f>
        <v>#REF!</v>
      </c>
      <c r="R29" s="101"/>
      <c r="S29" s="101" t="e">
        <f>IF(AND($K29="Sous-total",$G29="D"),SUMIFS(S:S,$E:$E,$F29,$C:$C,"D"),IF(AND($K29="Sous-total",$G29="R"),SUMIFS(S:S,$E:$E,$F29,$C:$C,"R"),SUMIFS(BASE_BS,BASE_BUDGET,$B29,BASE_EXERCICE,$Q$11,BASE_SENS,$C29,BASE_MOUVEMENT,$D29,BASE_OPERATION,$F29,BASE_FONCTION,$G29,BASE_NATURE,$H29,BASE_CHAPITRE,$I29,BASE_ANTENNE,$J29,BASE_SERVICE,$K29)))</f>
        <v>#REF!</v>
      </c>
      <c r="T29" s="101"/>
      <c r="U29" s="101" t="e">
        <f>IF(AND($K29="Sous-total",$G29="D"),SUMIFS(U:U,$E:$E,$F29,$C:$C,"D"),IF(AND($K29="Sous-total",$G29="R"),SUMIFS(U:U,$E:$E,$F29,$C:$C,"R"),SUMIFS(BASE_PREPA_INSCRIPTION,BASE_PREPA_BUDGET,$B29,BASE_PREPA_EXERCICE,$U$11,BASE_PREPA_SENS,$C29,BASE_PREPA_MOUVEMENT,$D29,BASE_PREPA_OPERATION,$F29,BASE_PREPA_FONCTION,$G29,BASE_PREPA_NATURE,$H29,BASE_PREPA_CHAPITRE,$I29,BASE_PREPA_ANTENNE,$J29,BASE_PREPA_SERVICE,$K29,BASE_PREPA_ETAPE,$U$10)))</f>
        <v>#REF!</v>
      </c>
      <c r="V29" s="101"/>
      <c r="W29" s="101" t="e">
        <f>IF(AND($K29="Sous-total",$G29="D"),SUMIFS(W:W,$E:$E,$F29,$C:$C,"D"),IF(AND($K29="Sous-total",$G29="R"),SUMIFS(W:W,$E:$E,$F29,$C:$C,"R"),SUMIFS(BASE_PREPA_INSCRIPTION,BASE_PREPA_BUDGET,$B29,BASE_PREPA_EXERCICE,$W$11,BASE_PREPA_SENS,$C29,BASE_PREPA_MOUVEMENT,$D29,BASE_PREPA_OPERATION,$F29,BASE_PREPA_FONCTION,$G29,BASE_PREPA_NATURE,$H29,BASE_PREPA_CHAPITRE,$I29,BASE_PREPA_ANTENNE,$J29,BASE_PREPA_SERVICE,$K29,BASE_PREPA_ETAPE,$W$10)))</f>
        <v>#REF!</v>
      </c>
      <c r="X29" s="101" t="e">
        <f>IF(AND($K29="Sous-total",$G29="D"),SUMIFS(X:X,$E:$E,$F29,$C:$C,"D"),IF(AND($K29="Sous-total",$G29="R"),SUMIFS(X:X,$E:$E,$F29,$C:$C,"R"),SUMIFS(BASE_BG,BASE_BUDGET,$B29,BASE_EXERCICE,$W$11,BASE_SENS,$C29,BASE_MOUVEMENT,$D29,BASE_OPERATION,$F29,BASE_FONCTION,$G29,BASE_NATURE,$H29,BASE_CHAPITRE,$I29,BASE_ANTENNE,$J29,BASE_SERVICE,$K29)))</f>
        <v>#REF!</v>
      </c>
      <c r="Y29" s="101" t="e">
        <f>IF(AND($K29="Sous-total",$G29="D"),SUMIFS(Y:Y,$E:$E,$F29,$C:$C,"D"),IF(AND($K29="Sous-total",$G29="R"),SUMIFS(Y:Y,$E:$E,$F29,$C:$C,"R"),SUMIFS(BASE_REALISATION,BASE_BUDGET,$B29,BASE_EXERCICE,$Y$11,BASE_SENS,$C29,BASE_MOUVEMENT,$D29,BASE_OPERATION,$F29,BASE_FONCTION,$G29,BASE_NATURE,$H29,BASE_CHAPITRE,$I29,BASE_ANTENNE,$J29,BASE_SERVICE,$K29)))</f>
        <v>#REF!</v>
      </c>
      <c r="Z29" s="101" t="e">
        <f>IF(AND($K29="Sous-total",$G29="D"),SUMIFS(Z:Z,$E:$E,$F29,$C:$C,"D"),IF(AND($K29="Sous-total",$G29="R"),SUMIFS(Z:Z,$E:$E,$F29,$C:$C,"R"),SUMIFS(BASE_ENS,BASE_BUDGET,$B29,BASE_EXERCICE,$Z$11,BASE_SENS,$C29,BASE_MOUVEMENT,$D29,BASE_OPERATION,$F29,BASE_FONCTION,$G29,BASE_NATURE,$H29,BASE_CHAPITRE,$I29,BASE_ANTENNE,$J29,BASE_SERVICE,$K29)))</f>
        <v>#REF!</v>
      </c>
      <c r="AA29" s="264"/>
      <c r="AB29" s="264"/>
      <c r="AC29" s="178"/>
      <c r="AD29" s="101"/>
      <c r="AE29" s="101"/>
      <c r="AF29" s="101"/>
      <c r="AG29" s="178"/>
      <c r="AH29" s="101"/>
      <c r="AI29" s="101"/>
      <c r="AJ29" s="101"/>
      <c r="AK29" s="101" t="str">
        <f>IF(F29="","",SUM(AH29:AJ29))</f>
        <v/>
      </c>
      <c r="AL29" s="105"/>
      <c r="AM29" s="339" t="e">
        <f>IF(K29="Sous-total","",AN29=#REF!)</f>
        <v>#REF!</v>
      </c>
      <c r="AN29" s="339" t="e">
        <f>IF($K29="Sous-total","",SUMIFS(BASE_PREPA_INSCRIPTION,BASE_PREPA_BUDGET,$B29,BASE_PREPA_SENS,$C29,BASE_PREPA_MOUVEMENT,$D29,BASE_PREPA_OPERATION,$F29,BASE_PREPA_FONCTION,$G29,BASE_PREPA_NATURE,$H29,BASE_PREPA_CHAPITRE,$I29,BASE_PREPA_ANTENNE,$J29,BASE_PREPA_SERVICE,$K29,BASE_PREPA_ETAPE,"PPI_N",BASE_PREPA_EXERCICE,#REF!))</f>
        <v>#REF!</v>
      </c>
      <c r="AO29" s="101"/>
      <c r="AP29" s="101"/>
      <c r="AQ29" s="101"/>
      <c r="AR29" s="101" t="str">
        <f t="shared" si="2"/>
        <v/>
      </c>
      <c r="AS29" s="105"/>
      <c r="AT29" s="70"/>
      <c r="AU29" s="154" t="e">
        <f t="shared" si="3"/>
        <v>#REF!</v>
      </c>
      <c r="AV29" s="155" t="e">
        <f t="shared" si="4"/>
        <v>#REF!</v>
      </c>
      <c r="AW29" s="171" t="str">
        <f t="shared" si="5"/>
        <v>-</v>
      </c>
      <c r="AX29" s="171" t="str">
        <f t="shared" si="6"/>
        <v>-</v>
      </c>
      <c r="AY29" s="7" t="str">
        <f>IF(A29=0,"",VLOOKUP(F29,#REF!,2,FALSE))</f>
        <v/>
      </c>
    </row>
    <row r="30" spans="1:51" s="7" customFormat="1" x14ac:dyDescent="0.2">
      <c r="A30" s="278">
        <f>IF(H30="",0,IF(ISNA(VLOOKUP(E30,#REF!,2,FALSE)),0.5,IF(C30="D",VLOOKUP(E30,#REF!,2,FALSE),VLOOKUP(E30,#REF!,2,FALSE))))</f>
        <v>0</v>
      </c>
      <c r="B30" s="279"/>
      <c r="C30" s="189"/>
      <c r="D30" s="189"/>
      <c r="E30" s="199"/>
      <c r="F30" s="198"/>
      <c r="G30" s="111"/>
      <c r="H30" s="117"/>
      <c r="I30" s="111"/>
      <c r="J30" s="111" t="s">
        <v>94</v>
      </c>
      <c r="K30" s="145"/>
      <c r="L30" s="216"/>
      <c r="M30" s="162"/>
      <c r="N30" s="101" t="e">
        <f>IF(AND(K30="Sous-total",C30="D"),SUMIFS(N:N,E:E,F30,C:C,"D"),IF(AND(K30="Sous-total",C30="R"),SUMIFS(N:N,E:E,F30,C:C,"R"),SUMIFS(BASE_N4_REALISATION,BASE_N4_BUDGET,B30,BASE_N4_EXERCICE,$N$11,BASE_N4_SENS,C30,BASE_N4_MVT,D30,BASE_N4_OPE,F30,BASE_N4_FONCTION,G30,BASE_N4_NATURE,H30,BASE_N4_CHAPITRE,I30,BASE_N4_ANTENNE,J30,BASE_N4_SERVICE,K30)))</f>
        <v>#REF!</v>
      </c>
      <c r="O30" s="101" t="e">
        <f>IF(AND($K30="Sous-total",$G30="D"),SUMIFS(O:O,$E:$E,$F30,$C:$C,"D"),IF(AND($K30="Sous-total",$G30="R"),SUMIFS(O:O,$E:$E,$F30,$C:$C,"R"),SUMIFS(BASE_BP,BASE_BUDGET,$B30,BASE_EXERCICE,$O$11,BASE_SENS,$C30,BASE_MOUVEMENT,$D30,BASE_OPERATION,$F30,BASE_FONCTION,$G30,BASE_NATURE,$H30,BASE_CHAPITRE,$I30,BASE_ANTENNE,$J30,BASE_SERVICE,$K30)))</f>
        <v>#REF!</v>
      </c>
      <c r="P30" s="101" t="e">
        <f>IF(AND($K30="Sous-total",$G30="D"),SUMIFS(P:P,$E:$E,$F30,$C:$C,"D"),IF(AND($K30="Sous-total",$G30="R"),SUMIFS(P:P,$E:$E,$F30,$C:$C,"R"),SUMIFS(BASE_VC,BASE_BUDGET,$B30,BASE_EXERCICE,$P$11,BASE_SENS,$C30,BASE_MOUVEMENT,$D30,BASE_OPERATION,$F30,BASE_FONCTION,$G30,BASE_NATURE,$H30,BASE_CHAPITRE,$I30,BASE_ANTENNE,$J30,BASE_SERVICE,$K30)))</f>
        <v>#REF!</v>
      </c>
      <c r="Q30" s="101" t="e">
        <f>IF(AND($K30="Sous-total",$G30="D"),SUMIFS(Q:Q,$E:$E,$F30,$C:$C,"D"),IF(AND($K30="Sous-total",$G30="R"),SUMIFS(Q:Q,$E:$E,$F30,$C:$C,"R"),SUMIFS(BASE_REPORTS,BASE_BUDGET,$B30,BASE_EXERCICE,$Q$11,BASE_SENS,$C30,BASE_MOUVEMENT,$D30,BASE_OPERATION,$F30,BASE_FONCTION,$G30,BASE_NATURE,$H30,BASE_CHAPITRE,$I30,BASE_ANTENNE,$J30,BASE_SERVICE,$K30)))</f>
        <v>#REF!</v>
      </c>
      <c r="R30" s="101"/>
      <c r="S30" s="101" t="e">
        <f>IF(AND($K30="Sous-total",$G30="D"),SUMIFS(S:S,$E:$E,$F30,$C:$C,"D"),IF(AND($K30="Sous-total",$G30="R"),SUMIFS(S:S,$E:$E,$F30,$C:$C,"R"),SUMIFS(BASE_BS,BASE_BUDGET,$B30,BASE_EXERCICE,$Q$11,BASE_SENS,$C30,BASE_MOUVEMENT,$D30,BASE_OPERATION,$F30,BASE_FONCTION,$G30,BASE_NATURE,$H30,BASE_CHAPITRE,$I30,BASE_ANTENNE,$J30,BASE_SERVICE,$K30)))</f>
        <v>#REF!</v>
      </c>
      <c r="T30" s="101"/>
      <c r="U30" s="101" t="e">
        <f>IF(AND($K30="Sous-total",$G30="D"),SUMIFS(U:U,$E:$E,$F30,$C:$C,"D"),IF(AND($K30="Sous-total",$G30="R"),SUMIFS(U:U,$E:$E,$F30,$C:$C,"R"),SUMIFS(BASE_PREPA_INSCRIPTION,BASE_PREPA_BUDGET,$B30,BASE_PREPA_EXERCICE,$U$11,BASE_PREPA_SENS,$C30,BASE_PREPA_MOUVEMENT,$D30,BASE_PREPA_OPERATION,$F30,BASE_PREPA_FONCTION,$G30,BASE_PREPA_NATURE,$H30,BASE_PREPA_CHAPITRE,$I30,BASE_PREPA_ANTENNE,$J30,BASE_PREPA_SERVICE,$K30,BASE_PREPA_ETAPE,$U$10)))</f>
        <v>#REF!</v>
      </c>
      <c r="V30" s="101"/>
      <c r="W30" s="101" t="e">
        <f>IF(AND($K30="Sous-total",$G30="D"),SUMIFS(W:W,$E:$E,$F30,$C:$C,"D"),IF(AND($K30="Sous-total",$G30="R"),SUMIFS(W:W,$E:$E,$F30,$C:$C,"R"),SUMIFS(BASE_PREPA_INSCRIPTION,BASE_PREPA_BUDGET,$B30,BASE_PREPA_EXERCICE,$W$11,BASE_PREPA_SENS,$C30,BASE_PREPA_MOUVEMENT,$D30,BASE_PREPA_OPERATION,$F30,BASE_PREPA_FONCTION,$G30,BASE_PREPA_NATURE,$H30,BASE_PREPA_CHAPITRE,$I30,BASE_PREPA_ANTENNE,$J30,BASE_PREPA_SERVICE,$K30,BASE_PREPA_ETAPE,$W$10)))</f>
        <v>#REF!</v>
      </c>
      <c r="X30" s="101" t="e">
        <f>IF(AND($K30="Sous-total",$G30="D"),SUMIFS(X:X,$E:$E,$F30,$C:$C,"D"),IF(AND($K30="Sous-total",$G30="R"),SUMIFS(X:X,$E:$E,$F30,$C:$C,"R"),SUMIFS(BASE_BG,BASE_BUDGET,$B30,BASE_EXERCICE,$W$11,BASE_SENS,$C30,BASE_MOUVEMENT,$D30,BASE_OPERATION,$F30,BASE_FONCTION,$G30,BASE_NATURE,$H30,BASE_CHAPITRE,$I30,BASE_ANTENNE,$J30,BASE_SERVICE,$K30)))</f>
        <v>#REF!</v>
      </c>
      <c r="Y30" s="101" t="e">
        <f>IF(AND($K30="Sous-total",$G30="D"),SUMIFS(Y:Y,$E:$E,$F30,$C:$C,"D"),IF(AND($K30="Sous-total",$G30="R"),SUMIFS(Y:Y,$E:$E,$F30,$C:$C,"R"),SUMIFS(BASE_REALISATION,BASE_BUDGET,$B30,BASE_EXERCICE,$Y$11,BASE_SENS,$C30,BASE_MOUVEMENT,$D30,BASE_OPERATION,$F30,BASE_FONCTION,$G30,BASE_NATURE,$H30,BASE_CHAPITRE,$I30,BASE_ANTENNE,$J30,BASE_SERVICE,$K30)))</f>
        <v>#REF!</v>
      </c>
      <c r="Z30" s="101" t="e">
        <f>IF(AND($K30="Sous-total",$G30="D"),SUMIFS(Z:Z,$E:$E,$F30,$C:$C,"D"),IF(AND($K30="Sous-total",$G30="R"),SUMIFS(Z:Z,$E:$E,$F30,$C:$C,"R"),SUMIFS(BASE_ENS,BASE_BUDGET,$B30,BASE_EXERCICE,$Z$11,BASE_SENS,$C30,BASE_MOUVEMENT,$D30,BASE_OPERATION,$F30,BASE_FONCTION,$G30,BASE_NATURE,$H30,BASE_CHAPITRE,$I30,BASE_ANTENNE,$J30,BASE_SERVICE,$K30)))</f>
        <v>#REF!</v>
      </c>
      <c r="AA30" s="264"/>
      <c r="AB30" s="264"/>
      <c r="AC30" s="178"/>
      <c r="AD30" s="101"/>
      <c r="AE30" s="101"/>
      <c r="AF30" s="101"/>
      <c r="AG30" s="178"/>
      <c r="AH30" s="101"/>
      <c r="AI30" s="101"/>
      <c r="AJ30" s="101"/>
      <c r="AK30" s="101"/>
      <c r="AL30" s="105"/>
      <c r="AM30" s="339" t="e">
        <f>IF(K30="Sous-total","",AN30=#REF!)</f>
        <v>#REF!</v>
      </c>
      <c r="AN30" s="339" t="e">
        <f>IF($K30="Sous-total","",SUMIFS(BASE_PREPA_INSCRIPTION,BASE_PREPA_BUDGET,$B30,BASE_PREPA_SENS,$C30,BASE_PREPA_MOUVEMENT,$D30,BASE_PREPA_OPERATION,$F30,BASE_PREPA_FONCTION,$G30,BASE_PREPA_NATURE,$H30,BASE_PREPA_CHAPITRE,$I30,BASE_PREPA_ANTENNE,$J30,BASE_PREPA_SERVICE,$K30,BASE_PREPA_ETAPE,"PPI_N",BASE_PREPA_EXERCICE,#REF!))</f>
        <v>#REF!</v>
      </c>
      <c r="AO30" s="101"/>
      <c r="AP30" s="101"/>
      <c r="AQ30" s="101"/>
      <c r="AR30" s="101" t="str">
        <f t="shared" si="2"/>
        <v/>
      </c>
      <c r="AS30" s="105"/>
      <c r="AT30" s="70"/>
      <c r="AU30" s="154" t="e">
        <f t="shared" si="3"/>
        <v>#REF!</v>
      </c>
      <c r="AV30" s="155" t="e">
        <f t="shared" si="4"/>
        <v>#REF!</v>
      </c>
      <c r="AW30" s="171" t="str">
        <f t="shared" si="5"/>
        <v>-</v>
      </c>
      <c r="AX30" s="171" t="str">
        <f t="shared" si="6"/>
        <v>-</v>
      </c>
      <c r="AY30" s="7" t="str">
        <f>IF(A30=0,"",VLOOKUP(F30,#REF!,2,FALSE))</f>
        <v/>
      </c>
    </row>
    <row r="31" spans="1:51" s="7" customFormat="1" x14ac:dyDescent="0.2">
      <c r="A31" s="278">
        <f>IF(H31="",0,IF(ISNA(VLOOKUP(E31,#REF!,2,FALSE)),0.5,IF(C31="D",VLOOKUP(E31,#REF!,2,FALSE),VLOOKUP(E31,#REF!,2,FALSE))))</f>
        <v>0</v>
      </c>
      <c r="B31" s="279"/>
      <c r="C31" s="189"/>
      <c r="D31" s="189"/>
      <c r="E31" s="199"/>
      <c r="F31" s="198"/>
      <c r="G31" s="111"/>
      <c r="H31" s="117"/>
      <c r="I31" s="111"/>
      <c r="J31" s="111" t="s">
        <v>94</v>
      </c>
      <c r="K31" s="145"/>
      <c r="L31" s="216"/>
      <c r="M31" s="162"/>
      <c r="N31" s="101" t="e">
        <f>IF(AND(K31="Sous-total",C31="D"),SUMIFS(N:N,E:E,F31,C:C,"D"),IF(AND(K31="Sous-total",C31="R"),SUMIFS(N:N,E:E,F31,C:C,"R"),SUMIFS(BASE_N4_REALISATION,BASE_N4_BUDGET,B31,BASE_N4_EXERCICE,$N$11,BASE_N4_SENS,C31,BASE_N4_MVT,D31,BASE_N4_OPE,F31,BASE_N4_FONCTION,G31,BASE_N4_NATURE,H31,BASE_N4_CHAPITRE,I31,BASE_N4_ANTENNE,J31,BASE_N4_SERVICE,K31)))</f>
        <v>#REF!</v>
      </c>
      <c r="O31" s="101" t="e">
        <f>IF(AND($K31="Sous-total",$G31="D"),SUMIFS(O:O,$E:$E,$F31,$C:$C,"D"),IF(AND($K31="Sous-total",$G31="R"),SUMIFS(O:O,$E:$E,$F31,$C:$C,"R"),SUMIFS(BASE_BP,BASE_BUDGET,$B31,BASE_EXERCICE,$O$11,BASE_SENS,$C31,BASE_MOUVEMENT,$D31,BASE_OPERATION,$F31,BASE_FONCTION,$G31,BASE_NATURE,$H31,BASE_CHAPITRE,$I31,BASE_ANTENNE,$J31,BASE_SERVICE,$K31)))</f>
        <v>#REF!</v>
      </c>
      <c r="P31" s="101" t="e">
        <f>IF(AND($K31="Sous-total",$G31="D"),SUMIFS(P:P,$E:$E,$F31,$C:$C,"D"),IF(AND($K31="Sous-total",$G31="R"),SUMIFS(P:P,$E:$E,$F31,$C:$C,"R"),SUMIFS(BASE_VC,BASE_BUDGET,$B31,BASE_EXERCICE,$P$11,BASE_SENS,$C31,BASE_MOUVEMENT,$D31,BASE_OPERATION,$F31,BASE_FONCTION,$G31,BASE_NATURE,$H31,BASE_CHAPITRE,$I31,BASE_ANTENNE,$J31,BASE_SERVICE,$K31)))</f>
        <v>#REF!</v>
      </c>
      <c r="Q31" s="101" t="e">
        <f>IF(AND($K31="Sous-total",$G31="D"),SUMIFS(Q:Q,$E:$E,$F31,$C:$C,"D"),IF(AND($K31="Sous-total",$G31="R"),SUMIFS(Q:Q,$E:$E,$F31,$C:$C,"R"),SUMIFS(BASE_REPORTS,BASE_BUDGET,$B31,BASE_EXERCICE,$Q$11,BASE_SENS,$C31,BASE_MOUVEMENT,$D31,BASE_OPERATION,$F31,BASE_FONCTION,$G31,BASE_NATURE,$H31,BASE_CHAPITRE,$I31,BASE_ANTENNE,$J31,BASE_SERVICE,$K31)))</f>
        <v>#REF!</v>
      </c>
      <c r="R31" s="101"/>
      <c r="S31" s="101" t="e">
        <f>IF(AND($K31="Sous-total",$G31="D"),SUMIFS(S:S,$E:$E,$F31,$C:$C,"D"),IF(AND($K31="Sous-total",$G31="R"),SUMIFS(S:S,$E:$E,$F31,$C:$C,"R"),SUMIFS(BASE_BS,BASE_BUDGET,$B31,BASE_EXERCICE,$Q$11,BASE_SENS,$C31,BASE_MOUVEMENT,$D31,BASE_OPERATION,$F31,BASE_FONCTION,$G31,BASE_NATURE,$H31,BASE_CHAPITRE,$I31,BASE_ANTENNE,$J31,BASE_SERVICE,$K31)))</f>
        <v>#REF!</v>
      </c>
      <c r="T31" s="101"/>
      <c r="U31" s="101" t="e">
        <f>IF(AND($K31="Sous-total",$G31="D"),SUMIFS(U:U,$E:$E,$F31,$C:$C,"D"),IF(AND($K31="Sous-total",$G31="R"),SUMIFS(U:U,$E:$E,$F31,$C:$C,"R"),SUMIFS(BASE_PREPA_INSCRIPTION,BASE_PREPA_BUDGET,$B31,BASE_PREPA_EXERCICE,$U$11,BASE_PREPA_SENS,$C31,BASE_PREPA_MOUVEMENT,$D31,BASE_PREPA_OPERATION,$F31,BASE_PREPA_FONCTION,$G31,BASE_PREPA_NATURE,$H31,BASE_PREPA_CHAPITRE,$I31,BASE_PREPA_ANTENNE,$J31,BASE_PREPA_SERVICE,$K31,BASE_PREPA_ETAPE,$U$10)))</f>
        <v>#REF!</v>
      </c>
      <c r="V31" s="101"/>
      <c r="W31" s="101" t="e">
        <f>IF(AND($K31="Sous-total",$G31="D"),SUMIFS(W:W,$E:$E,$F31,$C:$C,"D"),IF(AND($K31="Sous-total",$G31="R"),SUMIFS(W:W,$E:$E,$F31,$C:$C,"R"),SUMIFS(BASE_PREPA_INSCRIPTION,BASE_PREPA_BUDGET,$B31,BASE_PREPA_EXERCICE,$W$11,BASE_PREPA_SENS,$C31,BASE_PREPA_MOUVEMENT,$D31,BASE_PREPA_OPERATION,$F31,BASE_PREPA_FONCTION,$G31,BASE_PREPA_NATURE,$H31,BASE_PREPA_CHAPITRE,$I31,BASE_PREPA_ANTENNE,$J31,BASE_PREPA_SERVICE,$K31,BASE_PREPA_ETAPE,$W$10)))</f>
        <v>#REF!</v>
      </c>
      <c r="X31" s="101" t="e">
        <f>IF(AND($K31="Sous-total",$G31="D"),SUMIFS(X:X,$E:$E,$F31,$C:$C,"D"),IF(AND($K31="Sous-total",$G31="R"),SUMIFS(X:X,$E:$E,$F31,$C:$C,"R"),SUMIFS(BASE_BG,BASE_BUDGET,$B31,BASE_EXERCICE,$W$11,BASE_SENS,$C31,BASE_MOUVEMENT,$D31,BASE_OPERATION,$F31,BASE_FONCTION,$G31,BASE_NATURE,$H31,BASE_CHAPITRE,$I31,BASE_ANTENNE,$J31,BASE_SERVICE,$K31)))</f>
        <v>#REF!</v>
      </c>
      <c r="Y31" s="101" t="e">
        <f>IF(AND($K31="Sous-total",$G31="D"),SUMIFS(Y:Y,$E:$E,$F31,$C:$C,"D"),IF(AND($K31="Sous-total",$G31="R"),SUMIFS(Y:Y,$E:$E,$F31,$C:$C,"R"),SUMIFS(BASE_REALISATION,BASE_BUDGET,$B31,BASE_EXERCICE,$Y$11,BASE_SENS,$C31,BASE_MOUVEMENT,$D31,BASE_OPERATION,$F31,BASE_FONCTION,$G31,BASE_NATURE,$H31,BASE_CHAPITRE,$I31,BASE_ANTENNE,$J31,BASE_SERVICE,$K31)))</f>
        <v>#REF!</v>
      </c>
      <c r="Z31" s="101" t="e">
        <f>IF(AND($K31="Sous-total",$G31="D"),SUMIFS(Z:Z,$E:$E,$F31,$C:$C,"D"),IF(AND($K31="Sous-total",$G31="R"),SUMIFS(Z:Z,$E:$E,$F31,$C:$C,"R"),SUMIFS(BASE_ENS,BASE_BUDGET,$B31,BASE_EXERCICE,$Z$11,BASE_SENS,$C31,BASE_MOUVEMENT,$D31,BASE_OPERATION,$F31,BASE_FONCTION,$G31,BASE_NATURE,$H31,BASE_CHAPITRE,$I31,BASE_ANTENNE,$J31,BASE_SERVICE,$K31)))</f>
        <v>#REF!</v>
      </c>
      <c r="AA31" s="264"/>
      <c r="AB31" s="264"/>
      <c r="AC31" s="178"/>
      <c r="AD31" s="101"/>
      <c r="AE31" s="101"/>
      <c r="AF31" s="101"/>
      <c r="AG31" s="178"/>
      <c r="AH31" s="101"/>
      <c r="AI31" s="101"/>
      <c r="AJ31" s="101"/>
      <c r="AK31" s="101"/>
      <c r="AL31" s="105"/>
      <c r="AM31" s="339" t="e">
        <f>IF(K31="Sous-total","",AN31=#REF!)</f>
        <v>#REF!</v>
      </c>
      <c r="AN31" s="339" t="e">
        <f>IF($K31="Sous-total","",SUMIFS(BASE_PREPA_INSCRIPTION,BASE_PREPA_BUDGET,$B31,BASE_PREPA_SENS,$C31,BASE_PREPA_MOUVEMENT,$D31,BASE_PREPA_OPERATION,$F31,BASE_PREPA_FONCTION,$G31,BASE_PREPA_NATURE,$H31,BASE_PREPA_CHAPITRE,$I31,BASE_PREPA_ANTENNE,$J31,BASE_PREPA_SERVICE,$K31,BASE_PREPA_ETAPE,"PPI_N",BASE_PREPA_EXERCICE,#REF!))</f>
        <v>#REF!</v>
      </c>
      <c r="AO31" s="101"/>
      <c r="AP31" s="101"/>
      <c r="AQ31" s="101"/>
      <c r="AR31" s="101" t="str">
        <f t="shared" si="2"/>
        <v/>
      </c>
      <c r="AS31" s="105"/>
      <c r="AT31" s="70"/>
      <c r="AU31" s="154" t="e">
        <f t="shared" si="3"/>
        <v>#REF!</v>
      </c>
      <c r="AV31" s="155" t="e">
        <f t="shared" si="4"/>
        <v>#REF!</v>
      </c>
      <c r="AW31" s="171" t="str">
        <f t="shared" si="5"/>
        <v>-</v>
      </c>
      <c r="AX31" s="171" t="str">
        <f t="shared" si="6"/>
        <v>-</v>
      </c>
      <c r="AY31" s="7" t="str">
        <f>IF(A31=0,"",VLOOKUP(F31,#REF!,2,FALSE))</f>
        <v/>
      </c>
    </row>
    <row r="32" spans="1:51" s="7" customFormat="1" x14ac:dyDescent="0.2">
      <c r="A32" s="278">
        <f>IF(H32="",0,IF(ISNA(VLOOKUP(E32,#REF!,2,FALSE)),0.5,IF(C32="D",VLOOKUP(E32,#REF!,2,FALSE),VLOOKUP(E32,#REF!,2,FALSE))))</f>
        <v>0</v>
      </c>
      <c r="B32" s="279"/>
      <c r="C32" s="189"/>
      <c r="D32" s="189"/>
      <c r="E32" s="199"/>
      <c r="F32" s="198"/>
      <c r="G32" s="111"/>
      <c r="H32" s="117"/>
      <c r="I32" s="111"/>
      <c r="J32" s="111" t="s">
        <v>94</v>
      </c>
      <c r="K32" s="145"/>
      <c r="L32" s="216"/>
      <c r="M32" s="162"/>
      <c r="N32" s="101" t="e">
        <f>IF(AND(K32="Sous-total",C32="D"),SUMIFS(N:N,E:E,F32,C:C,"D"),IF(AND(K32="Sous-total",C32="R"),SUMIFS(N:N,E:E,F32,C:C,"R"),SUMIFS(BASE_N4_REALISATION,BASE_N4_BUDGET,B32,BASE_N4_EXERCICE,$N$11,BASE_N4_SENS,C32,BASE_N4_MVT,D32,BASE_N4_OPE,F32,BASE_N4_FONCTION,G32,BASE_N4_NATURE,H32,BASE_N4_CHAPITRE,I32,BASE_N4_ANTENNE,J32,BASE_N4_SERVICE,K32)))</f>
        <v>#REF!</v>
      </c>
      <c r="O32" s="101" t="e">
        <f>IF(AND($K32="Sous-total",$G32="D"),SUMIFS(O:O,$E:$E,$F32,$C:$C,"D"),IF(AND($K32="Sous-total",$G32="R"),SUMIFS(O:O,$E:$E,$F32,$C:$C,"R"),SUMIFS(BASE_BP,BASE_BUDGET,$B32,BASE_EXERCICE,$O$11,BASE_SENS,$C32,BASE_MOUVEMENT,$D32,BASE_OPERATION,$F32,BASE_FONCTION,$G32,BASE_NATURE,$H32,BASE_CHAPITRE,$I32,BASE_ANTENNE,$J32,BASE_SERVICE,$K32)))</f>
        <v>#REF!</v>
      </c>
      <c r="P32" s="101" t="e">
        <f>IF(AND($K32="Sous-total",$G32="D"),SUMIFS(P:P,$E:$E,$F32,$C:$C,"D"),IF(AND($K32="Sous-total",$G32="R"),SUMIFS(P:P,$E:$E,$F32,$C:$C,"R"),SUMIFS(BASE_VC,BASE_BUDGET,$B32,BASE_EXERCICE,$P$11,BASE_SENS,$C32,BASE_MOUVEMENT,$D32,BASE_OPERATION,$F32,BASE_FONCTION,$G32,BASE_NATURE,$H32,BASE_CHAPITRE,$I32,BASE_ANTENNE,$J32,BASE_SERVICE,$K32)))</f>
        <v>#REF!</v>
      </c>
      <c r="Q32" s="101" t="e">
        <f>IF(AND($K32="Sous-total",$G32="D"),SUMIFS(Q:Q,$E:$E,$F32,$C:$C,"D"),IF(AND($K32="Sous-total",$G32="R"),SUMIFS(Q:Q,$E:$E,$F32,$C:$C,"R"),SUMIFS(BASE_REPORTS,BASE_BUDGET,$B32,BASE_EXERCICE,$Q$11,BASE_SENS,$C32,BASE_MOUVEMENT,$D32,BASE_OPERATION,$F32,BASE_FONCTION,$G32,BASE_NATURE,$H32,BASE_CHAPITRE,$I32,BASE_ANTENNE,$J32,BASE_SERVICE,$K32)))</f>
        <v>#REF!</v>
      </c>
      <c r="R32" s="101"/>
      <c r="S32" s="101" t="e">
        <f>IF(AND($K32="Sous-total",$G32="D"),SUMIFS(S:S,$E:$E,$F32,$C:$C,"D"),IF(AND($K32="Sous-total",$G32="R"),SUMIFS(S:S,$E:$E,$F32,$C:$C,"R"),SUMIFS(BASE_BS,BASE_BUDGET,$B32,BASE_EXERCICE,$Q$11,BASE_SENS,$C32,BASE_MOUVEMENT,$D32,BASE_OPERATION,$F32,BASE_FONCTION,$G32,BASE_NATURE,$H32,BASE_CHAPITRE,$I32,BASE_ANTENNE,$J32,BASE_SERVICE,$K32)))</f>
        <v>#REF!</v>
      </c>
      <c r="T32" s="101"/>
      <c r="U32" s="101" t="e">
        <f>IF(AND($K32="Sous-total",$G32="D"),SUMIFS(U:U,$E:$E,$F32,$C:$C,"D"),IF(AND($K32="Sous-total",$G32="R"),SUMIFS(U:U,$E:$E,$F32,$C:$C,"R"),SUMIFS(BASE_PREPA_INSCRIPTION,BASE_PREPA_BUDGET,$B32,BASE_PREPA_EXERCICE,$U$11,BASE_PREPA_SENS,$C32,BASE_PREPA_MOUVEMENT,$D32,BASE_PREPA_OPERATION,$F32,BASE_PREPA_FONCTION,$G32,BASE_PREPA_NATURE,$H32,BASE_PREPA_CHAPITRE,$I32,BASE_PREPA_ANTENNE,$J32,BASE_PREPA_SERVICE,$K32,BASE_PREPA_ETAPE,$U$10)))</f>
        <v>#REF!</v>
      </c>
      <c r="V32" s="101"/>
      <c r="W32" s="101" t="e">
        <f>IF(AND($K32="Sous-total",$G32="D"),SUMIFS(W:W,$E:$E,$F32,$C:$C,"D"),IF(AND($K32="Sous-total",$G32="R"),SUMIFS(W:W,$E:$E,$F32,$C:$C,"R"),SUMIFS(BASE_PREPA_INSCRIPTION,BASE_PREPA_BUDGET,$B32,BASE_PREPA_EXERCICE,$W$11,BASE_PREPA_SENS,$C32,BASE_PREPA_MOUVEMENT,$D32,BASE_PREPA_OPERATION,$F32,BASE_PREPA_FONCTION,$G32,BASE_PREPA_NATURE,$H32,BASE_PREPA_CHAPITRE,$I32,BASE_PREPA_ANTENNE,$J32,BASE_PREPA_SERVICE,$K32,BASE_PREPA_ETAPE,$W$10)))</f>
        <v>#REF!</v>
      </c>
      <c r="X32" s="101" t="e">
        <f>IF(AND($K32="Sous-total",$G32="D"),SUMIFS(X:X,$E:$E,$F32,$C:$C,"D"),IF(AND($K32="Sous-total",$G32="R"),SUMIFS(X:X,$E:$E,$F32,$C:$C,"R"),SUMIFS(BASE_BG,BASE_BUDGET,$B32,BASE_EXERCICE,$W$11,BASE_SENS,$C32,BASE_MOUVEMENT,$D32,BASE_OPERATION,$F32,BASE_FONCTION,$G32,BASE_NATURE,$H32,BASE_CHAPITRE,$I32,BASE_ANTENNE,$J32,BASE_SERVICE,$K32)))</f>
        <v>#REF!</v>
      </c>
      <c r="Y32" s="101" t="e">
        <f>IF(AND($K32="Sous-total",$G32="D"),SUMIFS(Y:Y,$E:$E,$F32,$C:$C,"D"),IF(AND($K32="Sous-total",$G32="R"),SUMIFS(Y:Y,$E:$E,$F32,$C:$C,"R"),SUMIFS(BASE_REALISATION,BASE_BUDGET,$B32,BASE_EXERCICE,$Y$11,BASE_SENS,$C32,BASE_MOUVEMENT,$D32,BASE_OPERATION,$F32,BASE_FONCTION,$G32,BASE_NATURE,$H32,BASE_CHAPITRE,$I32,BASE_ANTENNE,$J32,BASE_SERVICE,$K32)))</f>
        <v>#REF!</v>
      </c>
      <c r="Z32" s="101" t="e">
        <f>IF(AND($K32="Sous-total",$G32="D"),SUMIFS(Z:Z,$E:$E,$F32,$C:$C,"D"),IF(AND($K32="Sous-total",$G32="R"),SUMIFS(Z:Z,$E:$E,$F32,$C:$C,"R"),SUMIFS(BASE_ENS,BASE_BUDGET,$B32,BASE_EXERCICE,$Z$11,BASE_SENS,$C32,BASE_MOUVEMENT,$D32,BASE_OPERATION,$F32,BASE_FONCTION,$G32,BASE_NATURE,$H32,BASE_CHAPITRE,$I32,BASE_ANTENNE,$J32,BASE_SERVICE,$K32)))</f>
        <v>#REF!</v>
      </c>
      <c r="AA32" s="264"/>
      <c r="AB32" s="264"/>
      <c r="AC32" s="178"/>
      <c r="AD32" s="101"/>
      <c r="AE32" s="101"/>
      <c r="AF32" s="101"/>
      <c r="AG32" s="178"/>
      <c r="AH32" s="101"/>
      <c r="AI32" s="101"/>
      <c r="AJ32" s="101"/>
      <c r="AK32" s="101"/>
      <c r="AL32" s="105"/>
      <c r="AM32" s="339" t="e">
        <f>IF(K32="Sous-total","",AN32=#REF!)</f>
        <v>#REF!</v>
      </c>
      <c r="AN32" s="339" t="e">
        <f>IF($K32="Sous-total","",SUMIFS(BASE_PREPA_INSCRIPTION,BASE_PREPA_BUDGET,$B32,BASE_PREPA_SENS,$C32,BASE_PREPA_MOUVEMENT,$D32,BASE_PREPA_OPERATION,$F32,BASE_PREPA_FONCTION,$G32,BASE_PREPA_NATURE,$H32,BASE_PREPA_CHAPITRE,$I32,BASE_PREPA_ANTENNE,$J32,BASE_PREPA_SERVICE,$K32,BASE_PREPA_ETAPE,"PPI_N",BASE_PREPA_EXERCICE,#REF!))</f>
        <v>#REF!</v>
      </c>
      <c r="AO32" s="101"/>
      <c r="AP32" s="101"/>
      <c r="AQ32" s="101"/>
      <c r="AR32" s="101" t="str">
        <f t="shared" si="2"/>
        <v/>
      </c>
      <c r="AS32" s="105"/>
      <c r="AT32" s="70"/>
      <c r="AU32" s="154" t="e">
        <f t="shared" si="3"/>
        <v>#REF!</v>
      </c>
      <c r="AV32" s="155" t="e">
        <f t="shared" si="4"/>
        <v>#REF!</v>
      </c>
      <c r="AW32" s="171" t="str">
        <f t="shared" si="5"/>
        <v>-</v>
      </c>
      <c r="AX32" s="171" t="str">
        <f t="shared" si="6"/>
        <v>-</v>
      </c>
      <c r="AY32" s="7" t="str">
        <f>IF(A32=0,"",VLOOKUP(F32,#REF!,2,FALSE))</f>
        <v/>
      </c>
    </row>
    <row r="33" spans="1:51" s="7" customFormat="1" x14ac:dyDescent="0.2">
      <c r="A33" s="278">
        <f>IF(H33="",0,IF(ISNA(VLOOKUP(E33,#REF!,2,FALSE)),0.5,IF(C33="D",VLOOKUP(E33,#REF!,2,FALSE),VLOOKUP(E33,#REF!,2,FALSE))))</f>
        <v>0</v>
      </c>
      <c r="B33" s="279"/>
      <c r="C33" s="189"/>
      <c r="D33" s="189"/>
      <c r="E33" s="199"/>
      <c r="F33" s="198"/>
      <c r="G33" s="111"/>
      <c r="H33" s="117"/>
      <c r="I33" s="111"/>
      <c r="J33" s="111" t="s">
        <v>94</v>
      </c>
      <c r="K33" s="145"/>
      <c r="L33" s="216"/>
      <c r="M33" s="162"/>
      <c r="N33" s="101" t="e">
        <f>IF(AND(K33="Sous-total",C33="D"),SUMIFS(N:N,E:E,F33,C:C,"D"),IF(AND(K33="Sous-total",C33="R"),SUMIFS(N:N,E:E,F33,C:C,"R"),SUMIFS(BASE_N4_REALISATION,BASE_N4_BUDGET,B33,BASE_N4_EXERCICE,$N$11,BASE_N4_SENS,C33,BASE_N4_MVT,D33,BASE_N4_OPE,F33,BASE_N4_FONCTION,G33,BASE_N4_NATURE,H33,BASE_N4_CHAPITRE,I33,BASE_N4_ANTENNE,J33,BASE_N4_SERVICE,K33)))</f>
        <v>#REF!</v>
      </c>
      <c r="O33" s="101" t="e">
        <f>IF(AND($K33="Sous-total",$G33="D"),SUMIFS(O:O,$E:$E,$F33,$C:$C,"D"),IF(AND($K33="Sous-total",$G33="R"),SUMIFS(O:O,$E:$E,$F33,$C:$C,"R"),SUMIFS(BASE_BP,BASE_BUDGET,$B33,BASE_EXERCICE,$O$11,BASE_SENS,$C33,BASE_MOUVEMENT,$D33,BASE_OPERATION,$F33,BASE_FONCTION,$G33,BASE_NATURE,$H33,BASE_CHAPITRE,$I33,BASE_ANTENNE,$J33,BASE_SERVICE,$K33)))</f>
        <v>#REF!</v>
      </c>
      <c r="P33" s="101" t="e">
        <f>IF(AND($K33="Sous-total",$G33="D"),SUMIFS(P:P,$E:$E,$F33,$C:$C,"D"),IF(AND($K33="Sous-total",$G33="R"),SUMIFS(P:P,$E:$E,$F33,$C:$C,"R"),SUMIFS(BASE_VC,BASE_BUDGET,$B33,BASE_EXERCICE,$P$11,BASE_SENS,$C33,BASE_MOUVEMENT,$D33,BASE_OPERATION,$F33,BASE_FONCTION,$G33,BASE_NATURE,$H33,BASE_CHAPITRE,$I33,BASE_ANTENNE,$J33,BASE_SERVICE,$K33)))</f>
        <v>#REF!</v>
      </c>
      <c r="Q33" s="101" t="e">
        <f>IF(AND($K33="Sous-total",$G33="D"),SUMIFS(Q:Q,$E:$E,$F33,$C:$C,"D"),IF(AND($K33="Sous-total",$G33="R"),SUMIFS(Q:Q,$E:$E,$F33,$C:$C,"R"),SUMIFS(BASE_REPORTS,BASE_BUDGET,$B33,BASE_EXERCICE,$Q$11,BASE_SENS,$C33,BASE_MOUVEMENT,$D33,BASE_OPERATION,$F33,BASE_FONCTION,$G33,BASE_NATURE,$H33,BASE_CHAPITRE,$I33,BASE_ANTENNE,$J33,BASE_SERVICE,$K33)))</f>
        <v>#REF!</v>
      </c>
      <c r="R33" s="101"/>
      <c r="S33" s="101" t="e">
        <f>IF(AND($K33="Sous-total",$G33="D"),SUMIFS(S:S,$E:$E,$F33,$C:$C,"D"),IF(AND($K33="Sous-total",$G33="R"),SUMIFS(S:S,$E:$E,$F33,$C:$C,"R"),SUMIFS(BASE_BS,BASE_BUDGET,$B33,BASE_EXERCICE,$Q$11,BASE_SENS,$C33,BASE_MOUVEMENT,$D33,BASE_OPERATION,$F33,BASE_FONCTION,$G33,BASE_NATURE,$H33,BASE_CHAPITRE,$I33,BASE_ANTENNE,$J33,BASE_SERVICE,$K33)))</f>
        <v>#REF!</v>
      </c>
      <c r="T33" s="101"/>
      <c r="U33" s="101" t="e">
        <f>IF(AND($K33="Sous-total",$G33="D"),SUMIFS(U:U,$E:$E,$F33,$C:$C,"D"),IF(AND($K33="Sous-total",$G33="R"),SUMIFS(U:U,$E:$E,$F33,$C:$C,"R"),SUMIFS(BASE_PREPA_INSCRIPTION,BASE_PREPA_BUDGET,$B33,BASE_PREPA_EXERCICE,$U$11,BASE_PREPA_SENS,$C33,BASE_PREPA_MOUVEMENT,$D33,BASE_PREPA_OPERATION,$F33,BASE_PREPA_FONCTION,$G33,BASE_PREPA_NATURE,$H33,BASE_PREPA_CHAPITRE,$I33,BASE_PREPA_ANTENNE,$J33,BASE_PREPA_SERVICE,$K33,BASE_PREPA_ETAPE,$U$10)))</f>
        <v>#REF!</v>
      </c>
      <c r="V33" s="101"/>
      <c r="W33" s="101" t="e">
        <f>IF(AND($K33="Sous-total",$G33="D"),SUMIFS(W:W,$E:$E,$F33,$C:$C,"D"),IF(AND($K33="Sous-total",$G33="R"),SUMIFS(W:W,$E:$E,$F33,$C:$C,"R"),SUMIFS(BASE_PREPA_INSCRIPTION,BASE_PREPA_BUDGET,$B33,BASE_PREPA_EXERCICE,$W$11,BASE_PREPA_SENS,$C33,BASE_PREPA_MOUVEMENT,$D33,BASE_PREPA_OPERATION,$F33,BASE_PREPA_FONCTION,$G33,BASE_PREPA_NATURE,$H33,BASE_PREPA_CHAPITRE,$I33,BASE_PREPA_ANTENNE,$J33,BASE_PREPA_SERVICE,$K33,BASE_PREPA_ETAPE,$W$10)))</f>
        <v>#REF!</v>
      </c>
      <c r="X33" s="101" t="e">
        <f>IF(AND($K33="Sous-total",$G33="D"),SUMIFS(X:X,$E:$E,$F33,$C:$C,"D"),IF(AND($K33="Sous-total",$G33="R"),SUMIFS(X:X,$E:$E,$F33,$C:$C,"R"),SUMIFS(BASE_BG,BASE_BUDGET,$B33,BASE_EXERCICE,$W$11,BASE_SENS,$C33,BASE_MOUVEMENT,$D33,BASE_OPERATION,$F33,BASE_FONCTION,$G33,BASE_NATURE,$H33,BASE_CHAPITRE,$I33,BASE_ANTENNE,$J33,BASE_SERVICE,$K33)))</f>
        <v>#REF!</v>
      </c>
      <c r="Y33" s="101" t="e">
        <f>IF(AND($K33="Sous-total",$G33="D"),SUMIFS(Y:Y,$E:$E,$F33,$C:$C,"D"),IF(AND($K33="Sous-total",$G33="R"),SUMIFS(Y:Y,$E:$E,$F33,$C:$C,"R"),SUMIFS(BASE_REALISATION,BASE_BUDGET,$B33,BASE_EXERCICE,$Y$11,BASE_SENS,$C33,BASE_MOUVEMENT,$D33,BASE_OPERATION,$F33,BASE_FONCTION,$G33,BASE_NATURE,$H33,BASE_CHAPITRE,$I33,BASE_ANTENNE,$J33,BASE_SERVICE,$K33)))</f>
        <v>#REF!</v>
      </c>
      <c r="Z33" s="101" t="e">
        <f>IF(AND($K33="Sous-total",$G33="D"),SUMIFS(Z:Z,$E:$E,$F33,$C:$C,"D"),IF(AND($K33="Sous-total",$G33="R"),SUMIFS(Z:Z,$E:$E,$F33,$C:$C,"R"),SUMIFS(BASE_ENS,BASE_BUDGET,$B33,BASE_EXERCICE,$Z$11,BASE_SENS,$C33,BASE_MOUVEMENT,$D33,BASE_OPERATION,$F33,BASE_FONCTION,$G33,BASE_NATURE,$H33,BASE_CHAPITRE,$I33,BASE_ANTENNE,$J33,BASE_SERVICE,$K33)))</f>
        <v>#REF!</v>
      </c>
      <c r="AA33" s="264"/>
      <c r="AB33" s="264"/>
      <c r="AC33" s="178"/>
      <c r="AD33" s="101"/>
      <c r="AE33" s="101"/>
      <c r="AF33" s="101"/>
      <c r="AG33" s="178"/>
      <c r="AH33" s="101"/>
      <c r="AI33" s="101"/>
      <c r="AJ33" s="101"/>
      <c r="AK33" s="101"/>
      <c r="AL33" s="105"/>
      <c r="AM33" s="339" t="e">
        <f>IF(K33="Sous-total","",AN33=#REF!)</f>
        <v>#REF!</v>
      </c>
      <c r="AN33" s="339" t="e">
        <f>IF($K33="Sous-total","",SUMIFS(BASE_PREPA_INSCRIPTION,BASE_PREPA_BUDGET,$B33,BASE_PREPA_SENS,$C33,BASE_PREPA_MOUVEMENT,$D33,BASE_PREPA_OPERATION,$F33,BASE_PREPA_FONCTION,$G33,BASE_PREPA_NATURE,$H33,BASE_PREPA_CHAPITRE,$I33,BASE_PREPA_ANTENNE,$J33,BASE_PREPA_SERVICE,$K33,BASE_PREPA_ETAPE,"PPI_N",BASE_PREPA_EXERCICE,#REF!))</f>
        <v>#REF!</v>
      </c>
      <c r="AO33" s="101"/>
      <c r="AP33" s="101"/>
      <c r="AQ33" s="101"/>
      <c r="AR33" s="101" t="str">
        <f t="shared" si="2"/>
        <v/>
      </c>
      <c r="AS33" s="105"/>
      <c r="AT33" s="70"/>
      <c r="AU33" s="154" t="e">
        <f t="shared" si="3"/>
        <v>#REF!</v>
      </c>
      <c r="AV33" s="155" t="e">
        <f t="shared" si="4"/>
        <v>#REF!</v>
      </c>
      <c r="AW33" s="171" t="str">
        <f t="shared" si="5"/>
        <v>-</v>
      </c>
      <c r="AX33" s="171" t="str">
        <f t="shared" si="6"/>
        <v>-</v>
      </c>
      <c r="AY33" s="7" t="str">
        <f>IF(A33=0,"",VLOOKUP(F33,#REF!,2,FALSE))</f>
        <v/>
      </c>
    </row>
    <row r="34" spans="1:51" s="7" customFormat="1" x14ac:dyDescent="0.2">
      <c r="A34" s="278">
        <f>IF(H34="",0,IF(ISNA(VLOOKUP(E34,#REF!,2,FALSE)),0.5,IF(C34="D",VLOOKUP(E34,#REF!,2,FALSE),VLOOKUP(E34,#REF!,2,FALSE))))</f>
        <v>0</v>
      </c>
      <c r="B34" s="279"/>
      <c r="C34" s="189"/>
      <c r="D34" s="189"/>
      <c r="E34" s="144"/>
      <c r="F34" s="117"/>
      <c r="G34" s="187"/>
      <c r="H34" s="187"/>
      <c r="I34" s="187"/>
      <c r="J34" s="187" t="s">
        <v>94</v>
      </c>
      <c r="K34" s="87"/>
      <c r="L34" s="217"/>
      <c r="M34" s="72"/>
      <c r="N34" s="101" t="e">
        <f>IF(AND(K34="Sous-total",C34="D"),SUMIFS(N:N,E:E,F34,C:C,"D"),IF(AND(K34="Sous-total",C34="R"),SUMIFS(N:N,E:E,F34,C:C,"R"),SUMIFS(BASE_N4_REALISATION,BASE_N4_BUDGET,B34,BASE_N4_EXERCICE,$N$11,BASE_N4_SENS,C34,BASE_N4_MVT,D34,BASE_N4_OPE,F34,BASE_N4_FONCTION,G34,BASE_N4_NATURE,H34,BASE_N4_CHAPITRE,I34,BASE_N4_ANTENNE,J34,BASE_N4_SERVICE,K34)))</f>
        <v>#REF!</v>
      </c>
      <c r="O34" s="101" t="e">
        <f>IF(AND($K34="Sous-total",$G34="D"),SUMIFS(O:O,$E:$E,$F34,$C:$C,"D"),IF(AND($K34="Sous-total",$G34="R"),SUMIFS(O:O,$E:$E,$F34,$C:$C,"R"),SUMIFS(BASE_BP,BASE_BUDGET,$B34,BASE_EXERCICE,$O$11,BASE_SENS,$C34,BASE_MOUVEMENT,$D34,BASE_OPERATION,$F34,BASE_FONCTION,$G34,BASE_NATURE,$H34,BASE_CHAPITRE,$I34,BASE_ANTENNE,$J34,BASE_SERVICE,$K34)))</f>
        <v>#REF!</v>
      </c>
      <c r="P34" s="101" t="e">
        <f>IF(AND($K34="Sous-total",$G34="D"),SUMIFS(P:P,$E:$E,$F34,$C:$C,"D"),IF(AND($K34="Sous-total",$G34="R"),SUMIFS(P:P,$E:$E,$F34,$C:$C,"R"),SUMIFS(BASE_VC,BASE_BUDGET,$B34,BASE_EXERCICE,$P$11,BASE_SENS,$C34,BASE_MOUVEMENT,$D34,BASE_OPERATION,$F34,BASE_FONCTION,$G34,BASE_NATURE,$H34,BASE_CHAPITRE,$I34,BASE_ANTENNE,$J34,BASE_SERVICE,$K34)))</f>
        <v>#REF!</v>
      </c>
      <c r="Q34" s="101" t="e">
        <f>IF(AND($K34="Sous-total",$G34="D"),SUMIFS(Q:Q,$E:$E,$F34,$C:$C,"D"),IF(AND($K34="Sous-total",$G34="R"),SUMIFS(Q:Q,$E:$E,$F34,$C:$C,"R"),SUMIFS(BASE_REPORTS,BASE_BUDGET,$B34,BASE_EXERCICE,$Q$11,BASE_SENS,$C34,BASE_MOUVEMENT,$D34,BASE_OPERATION,$F34,BASE_FONCTION,$G34,BASE_NATURE,$H34,BASE_CHAPITRE,$I34,BASE_ANTENNE,$J34,BASE_SERVICE,$K34)))</f>
        <v>#REF!</v>
      </c>
      <c r="R34" s="101"/>
      <c r="S34" s="101" t="e">
        <f>IF(AND($K34="Sous-total",$G34="D"),SUMIFS(S:S,$E:$E,$F34,$C:$C,"D"),IF(AND($K34="Sous-total",$G34="R"),SUMIFS(S:S,$E:$E,$F34,$C:$C,"R"),SUMIFS(BASE_BS,BASE_BUDGET,$B34,BASE_EXERCICE,$Q$11,BASE_SENS,$C34,BASE_MOUVEMENT,$D34,BASE_OPERATION,$F34,BASE_FONCTION,$G34,BASE_NATURE,$H34,BASE_CHAPITRE,$I34,BASE_ANTENNE,$J34,BASE_SERVICE,$K34)))</f>
        <v>#REF!</v>
      </c>
      <c r="T34" s="101"/>
      <c r="U34" s="101" t="e">
        <f>IF(AND($K34="Sous-total",$G34="D"),SUMIFS(U:U,$E:$E,$F34,$C:$C,"D"),IF(AND($K34="Sous-total",$G34="R"),SUMIFS(U:U,$E:$E,$F34,$C:$C,"R"),SUMIFS(BASE_PREPA_INSCRIPTION,BASE_PREPA_BUDGET,$B34,BASE_PREPA_EXERCICE,$U$11,BASE_PREPA_SENS,$C34,BASE_PREPA_MOUVEMENT,$D34,BASE_PREPA_OPERATION,$F34,BASE_PREPA_FONCTION,$G34,BASE_PREPA_NATURE,$H34,BASE_PREPA_CHAPITRE,$I34,BASE_PREPA_ANTENNE,$J34,BASE_PREPA_SERVICE,$K34,BASE_PREPA_ETAPE,$U$10)))</f>
        <v>#REF!</v>
      </c>
      <c r="V34" s="101"/>
      <c r="W34" s="101" t="e">
        <f>IF(AND($K34="Sous-total",$G34="D"),SUMIFS(W:W,$E:$E,$F34,$C:$C,"D"),IF(AND($K34="Sous-total",$G34="R"),SUMIFS(W:W,$E:$E,$F34,$C:$C,"R"),SUMIFS(BASE_PREPA_INSCRIPTION,BASE_PREPA_BUDGET,$B34,BASE_PREPA_EXERCICE,$W$11,BASE_PREPA_SENS,$C34,BASE_PREPA_MOUVEMENT,$D34,BASE_PREPA_OPERATION,$F34,BASE_PREPA_FONCTION,$G34,BASE_PREPA_NATURE,$H34,BASE_PREPA_CHAPITRE,$I34,BASE_PREPA_ANTENNE,$J34,BASE_PREPA_SERVICE,$K34,BASE_PREPA_ETAPE,$W$10)))</f>
        <v>#REF!</v>
      </c>
      <c r="X34" s="101" t="e">
        <f>IF(AND($K34="Sous-total",$G34="D"),SUMIFS(X:X,$E:$E,$F34,$C:$C,"D"),IF(AND($K34="Sous-total",$G34="R"),SUMIFS(X:X,$E:$E,$F34,$C:$C,"R"),SUMIFS(BASE_BG,BASE_BUDGET,$B34,BASE_EXERCICE,$W$11,BASE_SENS,$C34,BASE_MOUVEMENT,$D34,BASE_OPERATION,$F34,BASE_FONCTION,$G34,BASE_NATURE,$H34,BASE_CHAPITRE,$I34,BASE_ANTENNE,$J34,BASE_SERVICE,$K34)))</f>
        <v>#REF!</v>
      </c>
      <c r="Y34" s="101" t="e">
        <f>IF(AND($K34="Sous-total",$G34="D"),SUMIFS(Y:Y,$E:$E,$F34,$C:$C,"D"),IF(AND($K34="Sous-total",$G34="R"),SUMIFS(Y:Y,$E:$E,$F34,$C:$C,"R"),SUMIFS(BASE_REALISATION,BASE_BUDGET,$B34,BASE_EXERCICE,$Y$11,BASE_SENS,$C34,BASE_MOUVEMENT,$D34,BASE_OPERATION,$F34,BASE_FONCTION,$G34,BASE_NATURE,$H34,BASE_CHAPITRE,$I34,BASE_ANTENNE,$J34,BASE_SERVICE,$K34)))</f>
        <v>#REF!</v>
      </c>
      <c r="Z34" s="101" t="e">
        <f>IF(AND($K34="Sous-total",$G34="D"),SUMIFS(Z:Z,$E:$E,$F34,$C:$C,"D"),IF(AND($K34="Sous-total",$G34="R"),SUMIFS(Z:Z,$E:$E,$F34,$C:$C,"R"),SUMIFS(BASE_ENS,BASE_BUDGET,$B34,BASE_EXERCICE,$Z$11,BASE_SENS,$C34,BASE_MOUVEMENT,$D34,BASE_OPERATION,$F34,BASE_FONCTION,$G34,BASE_NATURE,$H34,BASE_CHAPITRE,$I34,BASE_ANTENNE,$J34,BASE_SERVICE,$K34)))</f>
        <v>#REF!</v>
      </c>
      <c r="AA34" s="264"/>
      <c r="AB34" s="264"/>
      <c r="AC34" s="178"/>
      <c r="AD34" s="101"/>
      <c r="AE34" s="101"/>
      <c r="AF34" s="101"/>
      <c r="AG34" s="178"/>
      <c r="AH34" s="101"/>
      <c r="AI34" s="101"/>
      <c r="AJ34" s="101"/>
      <c r="AK34" s="101" t="str">
        <f t="shared" ref="AK34:AK40" si="7">IF(F34="","",SUM(AH34:AJ34))</f>
        <v/>
      </c>
      <c r="AL34" s="205"/>
      <c r="AM34" s="339" t="e">
        <f>IF(K34="Sous-total","",AN34=#REF!)</f>
        <v>#REF!</v>
      </c>
      <c r="AN34" s="339" t="e">
        <f>IF($K34="Sous-total","",SUMIFS(BASE_PREPA_INSCRIPTION,BASE_PREPA_BUDGET,$B34,BASE_PREPA_SENS,$C34,BASE_PREPA_MOUVEMENT,$D34,BASE_PREPA_OPERATION,$F34,BASE_PREPA_FONCTION,$G34,BASE_PREPA_NATURE,$H34,BASE_PREPA_CHAPITRE,$I34,BASE_PREPA_ANTENNE,$J34,BASE_PREPA_SERVICE,$K34,BASE_PREPA_ETAPE,"PPI_N",BASE_PREPA_EXERCICE,#REF!))</f>
        <v>#REF!</v>
      </c>
      <c r="AO34" s="101"/>
      <c r="AP34" s="101"/>
      <c r="AQ34" s="101"/>
      <c r="AR34" s="101" t="str">
        <f t="shared" si="2"/>
        <v/>
      </c>
      <c r="AS34" s="203"/>
      <c r="AT34" s="70"/>
      <c r="AU34" s="154" t="e">
        <f t="shared" si="3"/>
        <v>#REF!</v>
      </c>
      <c r="AV34" s="155" t="e">
        <f t="shared" si="4"/>
        <v>#REF!</v>
      </c>
      <c r="AW34" s="171" t="str">
        <f t="shared" si="5"/>
        <v>-</v>
      </c>
      <c r="AX34" s="171" t="str">
        <f t="shared" si="6"/>
        <v>-</v>
      </c>
      <c r="AY34" s="7" t="str">
        <f>IF(A34=0,"",VLOOKUP(F34,#REF!,2,FALSE))</f>
        <v/>
      </c>
    </row>
    <row r="35" spans="1:51" s="7" customFormat="1" x14ac:dyDescent="0.2">
      <c r="A35" s="278">
        <f>IF(H35="",0,IF(ISNA(VLOOKUP(E35,#REF!,2,FALSE)),0.5,IF(C35="D",VLOOKUP(E35,#REF!,2,FALSE),VLOOKUP(E35,#REF!,2,FALSE))))</f>
        <v>0</v>
      </c>
      <c r="B35" s="279"/>
      <c r="C35" s="189"/>
      <c r="D35" s="189"/>
      <c r="E35" s="120"/>
      <c r="F35" s="115"/>
      <c r="G35" s="123"/>
      <c r="H35" s="120"/>
      <c r="I35" s="124"/>
      <c r="J35" s="124" t="s">
        <v>94</v>
      </c>
      <c r="K35" s="149"/>
      <c r="L35" s="215"/>
      <c r="M35" s="165"/>
      <c r="N35" s="101" t="e">
        <f>IF(AND(K35="Sous-total",C35="D"),SUMIFS(N:N,E:E,F35,C:C,"D"),IF(AND(K35="Sous-total",C35="R"),SUMIFS(N:N,E:E,F35,C:C,"R"),SUMIFS(BASE_N4_REALISATION,BASE_N4_BUDGET,B35,BASE_N4_EXERCICE,$N$11,BASE_N4_SENS,C35,BASE_N4_MVT,D35,BASE_N4_OPE,F35,BASE_N4_FONCTION,G35,BASE_N4_NATURE,H35,BASE_N4_CHAPITRE,I35,BASE_N4_ANTENNE,J35,BASE_N4_SERVICE,K35)))</f>
        <v>#REF!</v>
      </c>
      <c r="O35" s="101" t="e">
        <f>IF(AND($K35="Sous-total",$G35="D"),SUMIFS(O:O,$E:$E,$F35,$C:$C,"D"),IF(AND($K35="Sous-total",$G35="R"),SUMIFS(O:O,$E:$E,$F35,$C:$C,"R"),SUMIFS(BASE_BP,BASE_BUDGET,$B35,BASE_EXERCICE,$O$11,BASE_SENS,$C35,BASE_MOUVEMENT,$D35,BASE_OPERATION,$F35,BASE_FONCTION,$G35,BASE_NATURE,$H35,BASE_CHAPITRE,$I35,BASE_ANTENNE,$J35,BASE_SERVICE,$K35)))</f>
        <v>#REF!</v>
      </c>
      <c r="P35" s="101" t="e">
        <f>IF(AND($K35="Sous-total",$G35="D"),SUMIFS(P:P,$E:$E,$F35,$C:$C,"D"),IF(AND($K35="Sous-total",$G35="R"),SUMIFS(P:P,$E:$E,$F35,$C:$C,"R"),SUMIFS(BASE_VC,BASE_BUDGET,$B35,BASE_EXERCICE,$P$11,BASE_SENS,$C35,BASE_MOUVEMENT,$D35,BASE_OPERATION,$F35,BASE_FONCTION,$G35,BASE_NATURE,$H35,BASE_CHAPITRE,$I35,BASE_ANTENNE,$J35,BASE_SERVICE,$K35)))</f>
        <v>#REF!</v>
      </c>
      <c r="Q35" s="101" t="e">
        <f>IF(AND($K35="Sous-total",$G35="D"),SUMIFS(Q:Q,$E:$E,$F35,$C:$C,"D"),IF(AND($K35="Sous-total",$G35="R"),SUMIFS(Q:Q,$E:$E,$F35,$C:$C,"R"),SUMIFS(BASE_REPORTS,BASE_BUDGET,$B35,BASE_EXERCICE,$Q$11,BASE_SENS,$C35,BASE_MOUVEMENT,$D35,BASE_OPERATION,$F35,BASE_FONCTION,$G35,BASE_NATURE,$H35,BASE_CHAPITRE,$I35,BASE_ANTENNE,$J35,BASE_SERVICE,$K35)))</f>
        <v>#REF!</v>
      </c>
      <c r="R35" s="101"/>
      <c r="S35" s="101" t="e">
        <f>IF(AND($K35="Sous-total",$G35="D"),SUMIFS(S:S,$E:$E,$F35,$C:$C,"D"),IF(AND($K35="Sous-total",$G35="R"),SUMIFS(S:S,$E:$E,$F35,$C:$C,"R"),SUMIFS(BASE_BS,BASE_BUDGET,$B35,BASE_EXERCICE,$Q$11,BASE_SENS,$C35,BASE_MOUVEMENT,$D35,BASE_OPERATION,$F35,BASE_FONCTION,$G35,BASE_NATURE,$H35,BASE_CHAPITRE,$I35,BASE_ANTENNE,$J35,BASE_SERVICE,$K35)))</f>
        <v>#REF!</v>
      </c>
      <c r="T35" s="101"/>
      <c r="U35" s="101" t="e">
        <f>IF(AND($K35="Sous-total",$G35="D"),SUMIFS(U:U,$E:$E,$F35,$C:$C,"D"),IF(AND($K35="Sous-total",$G35="R"),SUMIFS(U:U,$E:$E,$F35,$C:$C,"R"),SUMIFS(BASE_PREPA_INSCRIPTION,BASE_PREPA_BUDGET,$B35,BASE_PREPA_EXERCICE,$U$11,BASE_PREPA_SENS,$C35,BASE_PREPA_MOUVEMENT,$D35,BASE_PREPA_OPERATION,$F35,BASE_PREPA_FONCTION,$G35,BASE_PREPA_NATURE,$H35,BASE_PREPA_CHAPITRE,$I35,BASE_PREPA_ANTENNE,$J35,BASE_PREPA_SERVICE,$K35,BASE_PREPA_ETAPE,$U$10)))</f>
        <v>#REF!</v>
      </c>
      <c r="V35" s="101"/>
      <c r="W35" s="101" t="e">
        <f>IF(AND($K35="Sous-total",$G35="D"),SUMIFS(W:W,$E:$E,$F35,$C:$C,"D"),IF(AND($K35="Sous-total",$G35="R"),SUMIFS(W:W,$E:$E,$F35,$C:$C,"R"),SUMIFS(BASE_PREPA_INSCRIPTION,BASE_PREPA_BUDGET,$B35,BASE_PREPA_EXERCICE,$W$11,BASE_PREPA_SENS,$C35,BASE_PREPA_MOUVEMENT,$D35,BASE_PREPA_OPERATION,$F35,BASE_PREPA_FONCTION,$G35,BASE_PREPA_NATURE,$H35,BASE_PREPA_CHAPITRE,$I35,BASE_PREPA_ANTENNE,$J35,BASE_PREPA_SERVICE,$K35,BASE_PREPA_ETAPE,$W$10)))</f>
        <v>#REF!</v>
      </c>
      <c r="X35" s="101" t="e">
        <f>IF(AND($K35="Sous-total",$G35="D"),SUMIFS(X:X,$E:$E,$F35,$C:$C,"D"),IF(AND($K35="Sous-total",$G35="R"),SUMIFS(X:X,$E:$E,$F35,$C:$C,"R"),SUMIFS(BASE_BG,BASE_BUDGET,$B35,BASE_EXERCICE,$W$11,BASE_SENS,$C35,BASE_MOUVEMENT,$D35,BASE_OPERATION,$F35,BASE_FONCTION,$G35,BASE_NATURE,$H35,BASE_CHAPITRE,$I35,BASE_ANTENNE,$J35,BASE_SERVICE,$K35)))</f>
        <v>#REF!</v>
      </c>
      <c r="Y35" s="101" t="e">
        <f>IF(AND($K35="Sous-total",$G35="D"),SUMIFS(Y:Y,$E:$E,$F35,$C:$C,"D"),IF(AND($K35="Sous-total",$G35="R"),SUMIFS(Y:Y,$E:$E,$F35,$C:$C,"R"),SUMIFS(BASE_REALISATION,BASE_BUDGET,$B35,BASE_EXERCICE,$Y$11,BASE_SENS,$C35,BASE_MOUVEMENT,$D35,BASE_OPERATION,$F35,BASE_FONCTION,$G35,BASE_NATURE,$H35,BASE_CHAPITRE,$I35,BASE_ANTENNE,$J35,BASE_SERVICE,$K35)))</f>
        <v>#REF!</v>
      </c>
      <c r="Z35" s="101" t="e">
        <f>IF(AND($K35="Sous-total",$G35="D"),SUMIFS(Z:Z,$E:$E,$F35,$C:$C,"D"),IF(AND($K35="Sous-total",$G35="R"),SUMIFS(Z:Z,$E:$E,$F35,$C:$C,"R"),SUMIFS(BASE_ENS,BASE_BUDGET,$B35,BASE_EXERCICE,$Z$11,BASE_SENS,$C35,BASE_MOUVEMENT,$D35,BASE_OPERATION,$F35,BASE_FONCTION,$G35,BASE_NATURE,$H35,BASE_CHAPITRE,$I35,BASE_ANTENNE,$J35,BASE_SERVICE,$K35)))</f>
        <v>#REF!</v>
      </c>
      <c r="AA35" s="264"/>
      <c r="AB35" s="264"/>
      <c r="AC35" s="178"/>
      <c r="AD35" s="101"/>
      <c r="AE35" s="101"/>
      <c r="AF35" s="101"/>
      <c r="AG35" s="178"/>
      <c r="AH35" s="101"/>
      <c r="AI35" s="101"/>
      <c r="AJ35" s="101"/>
      <c r="AK35" s="101" t="str">
        <f t="shared" si="7"/>
        <v/>
      </c>
      <c r="AL35" s="105"/>
      <c r="AM35" s="339" t="e">
        <f>IF(K35="Sous-total","",AN35=#REF!)</f>
        <v>#REF!</v>
      </c>
      <c r="AN35" s="339" t="e">
        <f>IF($K35="Sous-total","",SUMIFS(BASE_PREPA_INSCRIPTION,BASE_PREPA_BUDGET,$B35,BASE_PREPA_SENS,$C35,BASE_PREPA_MOUVEMENT,$D35,BASE_PREPA_OPERATION,$F35,BASE_PREPA_FONCTION,$G35,BASE_PREPA_NATURE,$H35,BASE_PREPA_CHAPITRE,$I35,BASE_PREPA_ANTENNE,$J35,BASE_PREPA_SERVICE,$K35,BASE_PREPA_ETAPE,"PPI_N",BASE_PREPA_EXERCICE,#REF!))</f>
        <v>#REF!</v>
      </c>
      <c r="AO35" s="101"/>
      <c r="AP35" s="101"/>
      <c r="AQ35" s="101"/>
      <c r="AR35" s="101" t="str">
        <f t="shared" si="2"/>
        <v/>
      </c>
      <c r="AS35" s="105"/>
      <c r="AT35" s="70"/>
      <c r="AU35" s="154" t="e">
        <f t="shared" si="3"/>
        <v>#REF!</v>
      </c>
      <c r="AV35" s="155" t="e">
        <f t="shared" si="4"/>
        <v>#REF!</v>
      </c>
      <c r="AW35" s="171" t="str">
        <f t="shared" si="5"/>
        <v>-</v>
      </c>
      <c r="AX35" s="171" t="str">
        <f t="shared" si="6"/>
        <v>-</v>
      </c>
      <c r="AY35" s="7" t="str">
        <f>IF(A35=0,"",VLOOKUP(F35,#REF!,2,FALSE))</f>
        <v/>
      </c>
    </row>
    <row r="36" spans="1:51" s="7" customFormat="1" x14ac:dyDescent="0.2">
      <c r="A36" s="278">
        <f>IF(H36="",0,IF(ISNA(VLOOKUP(E36,#REF!,2,FALSE)),0.5,IF(C36="D",VLOOKUP(E36,#REF!,2,FALSE),VLOOKUP(E36,#REF!,2,FALSE))))</f>
        <v>0</v>
      </c>
      <c r="B36" s="279"/>
      <c r="C36" s="189"/>
      <c r="D36" s="189"/>
      <c r="E36" s="120"/>
      <c r="F36" s="115"/>
      <c r="G36" s="123"/>
      <c r="H36" s="124"/>
      <c r="I36" s="124"/>
      <c r="J36" s="124" t="s">
        <v>94</v>
      </c>
      <c r="K36" s="149"/>
      <c r="L36" s="215"/>
      <c r="M36" s="165"/>
      <c r="N36" s="101" t="e">
        <f>IF(AND(K36="Sous-total",C36="D"),SUMIFS(N:N,E:E,F36,C:C,"D"),IF(AND(K36="Sous-total",C36="R"),SUMIFS(N:N,E:E,F36,C:C,"R"),SUMIFS(BASE_N4_REALISATION,BASE_N4_BUDGET,B36,BASE_N4_EXERCICE,$N$11,BASE_N4_SENS,C36,BASE_N4_MVT,D36,BASE_N4_OPE,F36,BASE_N4_FONCTION,G36,BASE_N4_NATURE,H36,BASE_N4_CHAPITRE,I36,BASE_N4_ANTENNE,J36,BASE_N4_SERVICE,K36)))</f>
        <v>#REF!</v>
      </c>
      <c r="O36" s="101" t="e">
        <f>IF(AND($K36="Sous-total",$G36="D"),SUMIFS(O:O,$E:$E,$F36,$C:$C,"D"),IF(AND($K36="Sous-total",$G36="R"),SUMIFS(O:O,$E:$E,$F36,$C:$C,"R"),SUMIFS(BASE_BP,BASE_BUDGET,$B36,BASE_EXERCICE,$O$11,BASE_SENS,$C36,BASE_MOUVEMENT,$D36,BASE_OPERATION,$F36,BASE_FONCTION,$G36,BASE_NATURE,$H36,BASE_CHAPITRE,$I36,BASE_ANTENNE,$J36,BASE_SERVICE,$K36)))</f>
        <v>#REF!</v>
      </c>
      <c r="P36" s="101" t="e">
        <f>IF(AND($K36="Sous-total",$G36="D"),SUMIFS(P:P,$E:$E,$F36,$C:$C,"D"),IF(AND($K36="Sous-total",$G36="R"),SUMIFS(P:P,$E:$E,$F36,$C:$C,"R"),SUMIFS(BASE_VC,BASE_BUDGET,$B36,BASE_EXERCICE,$P$11,BASE_SENS,$C36,BASE_MOUVEMENT,$D36,BASE_OPERATION,$F36,BASE_FONCTION,$G36,BASE_NATURE,$H36,BASE_CHAPITRE,$I36,BASE_ANTENNE,$J36,BASE_SERVICE,$K36)))</f>
        <v>#REF!</v>
      </c>
      <c r="Q36" s="101" t="e">
        <f>IF(AND($K36="Sous-total",$G36="D"),SUMIFS(Q:Q,$E:$E,$F36,$C:$C,"D"),IF(AND($K36="Sous-total",$G36="R"),SUMIFS(Q:Q,$E:$E,$F36,$C:$C,"R"),SUMIFS(BASE_REPORTS,BASE_BUDGET,$B36,BASE_EXERCICE,$Q$11,BASE_SENS,$C36,BASE_MOUVEMENT,$D36,BASE_OPERATION,$F36,BASE_FONCTION,$G36,BASE_NATURE,$H36,BASE_CHAPITRE,$I36,BASE_ANTENNE,$J36,BASE_SERVICE,$K36)))</f>
        <v>#REF!</v>
      </c>
      <c r="R36" s="101"/>
      <c r="S36" s="101" t="e">
        <f>IF(AND($K36="Sous-total",$G36="D"),SUMIFS(S:S,$E:$E,$F36,$C:$C,"D"),IF(AND($K36="Sous-total",$G36="R"),SUMIFS(S:S,$E:$E,$F36,$C:$C,"R"),SUMIFS(BASE_BS,BASE_BUDGET,$B36,BASE_EXERCICE,$Q$11,BASE_SENS,$C36,BASE_MOUVEMENT,$D36,BASE_OPERATION,$F36,BASE_FONCTION,$G36,BASE_NATURE,$H36,BASE_CHAPITRE,$I36,BASE_ANTENNE,$J36,BASE_SERVICE,$K36)))</f>
        <v>#REF!</v>
      </c>
      <c r="T36" s="101"/>
      <c r="U36" s="101" t="e">
        <f>IF(AND($K36="Sous-total",$G36="D"),SUMIFS(U:U,$E:$E,$F36,$C:$C,"D"),IF(AND($K36="Sous-total",$G36="R"),SUMIFS(U:U,$E:$E,$F36,$C:$C,"R"),SUMIFS(BASE_PREPA_INSCRIPTION,BASE_PREPA_BUDGET,$B36,BASE_PREPA_EXERCICE,$U$11,BASE_PREPA_SENS,$C36,BASE_PREPA_MOUVEMENT,$D36,BASE_PREPA_OPERATION,$F36,BASE_PREPA_FONCTION,$G36,BASE_PREPA_NATURE,$H36,BASE_PREPA_CHAPITRE,$I36,BASE_PREPA_ANTENNE,$J36,BASE_PREPA_SERVICE,$K36,BASE_PREPA_ETAPE,$U$10)))</f>
        <v>#REF!</v>
      </c>
      <c r="V36" s="101"/>
      <c r="W36" s="101" t="e">
        <f>IF(AND($K36="Sous-total",$G36="D"),SUMIFS(W:W,$E:$E,$F36,$C:$C,"D"),IF(AND($K36="Sous-total",$G36="R"),SUMIFS(W:W,$E:$E,$F36,$C:$C,"R"),SUMIFS(BASE_PREPA_INSCRIPTION,BASE_PREPA_BUDGET,$B36,BASE_PREPA_EXERCICE,$W$11,BASE_PREPA_SENS,$C36,BASE_PREPA_MOUVEMENT,$D36,BASE_PREPA_OPERATION,$F36,BASE_PREPA_FONCTION,$G36,BASE_PREPA_NATURE,$H36,BASE_PREPA_CHAPITRE,$I36,BASE_PREPA_ANTENNE,$J36,BASE_PREPA_SERVICE,$K36,BASE_PREPA_ETAPE,$W$10)))</f>
        <v>#REF!</v>
      </c>
      <c r="X36" s="101" t="e">
        <f>IF(AND($K36="Sous-total",$G36="D"),SUMIFS(X:X,$E:$E,$F36,$C:$C,"D"),IF(AND($K36="Sous-total",$G36="R"),SUMIFS(X:X,$E:$E,$F36,$C:$C,"R"),SUMIFS(BASE_BG,BASE_BUDGET,$B36,BASE_EXERCICE,$W$11,BASE_SENS,$C36,BASE_MOUVEMENT,$D36,BASE_OPERATION,$F36,BASE_FONCTION,$G36,BASE_NATURE,$H36,BASE_CHAPITRE,$I36,BASE_ANTENNE,$J36,BASE_SERVICE,$K36)))</f>
        <v>#REF!</v>
      </c>
      <c r="Y36" s="101" t="e">
        <f>IF(AND($K36="Sous-total",$G36="D"),SUMIFS(Y:Y,$E:$E,$F36,$C:$C,"D"),IF(AND($K36="Sous-total",$G36="R"),SUMIFS(Y:Y,$E:$E,$F36,$C:$C,"R"),SUMIFS(BASE_REALISATION,BASE_BUDGET,$B36,BASE_EXERCICE,$Y$11,BASE_SENS,$C36,BASE_MOUVEMENT,$D36,BASE_OPERATION,$F36,BASE_FONCTION,$G36,BASE_NATURE,$H36,BASE_CHAPITRE,$I36,BASE_ANTENNE,$J36,BASE_SERVICE,$K36)))</f>
        <v>#REF!</v>
      </c>
      <c r="Z36" s="101" t="e">
        <f>IF(AND($K36="Sous-total",$G36="D"),SUMIFS(Z:Z,$E:$E,$F36,$C:$C,"D"),IF(AND($K36="Sous-total",$G36="R"),SUMIFS(Z:Z,$E:$E,$F36,$C:$C,"R"),SUMIFS(BASE_ENS,BASE_BUDGET,$B36,BASE_EXERCICE,$Z$11,BASE_SENS,$C36,BASE_MOUVEMENT,$D36,BASE_OPERATION,$F36,BASE_FONCTION,$G36,BASE_NATURE,$H36,BASE_CHAPITRE,$I36,BASE_ANTENNE,$J36,BASE_SERVICE,$K36)))</f>
        <v>#REF!</v>
      </c>
      <c r="AA36" s="264"/>
      <c r="AB36" s="264"/>
      <c r="AC36" s="178"/>
      <c r="AD36" s="101"/>
      <c r="AE36" s="101"/>
      <c r="AF36" s="101"/>
      <c r="AG36" s="178"/>
      <c r="AH36" s="101"/>
      <c r="AI36" s="101"/>
      <c r="AJ36" s="101"/>
      <c r="AK36" s="101" t="str">
        <f t="shared" si="7"/>
        <v/>
      </c>
      <c r="AL36" s="105"/>
      <c r="AM36" s="339" t="e">
        <f>IF(K36="Sous-total","",AN36=#REF!)</f>
        <v>#REF!</v>
      </c>
      <c r="AN36" s="339" t="e">
        <f>IF($K36="Sous-total","",SUMIFS(BASE_PREPA_INSCRIPTION,BASE_PREPA_BUDGET,$B36,BASE_PREPA_SENS,$C36,BASE_PREPA_MOUVEMENT,$D36,BASE_PREPA_OPERATION,$F36,BASE_PREPA_FONCTION,$G36,BASE_PREPA_NATURE,$H36,BASE_PREPA_CHAPITRE,$I36,BASE_PREPA_ANTENNE,$J36,BASE_PREPA_SERVICE,$K36,BASE_PREPA_ETAPE,"PPI_N",BASE_PREPA_EXERCICE,#REF!))</f>
        <v>#REF!</v>
      </c>
      <c r="AO36" s="101"/>
      <c r="AP36" s="101"/>
      <c r="AQ36" s="101"/>
      <c r="AR36" s="101" t="str">
        <f t="shared" si="2"/>
        <v/>
      </c>
      <c r="AS36" s="105"/>
      <c r="AT36" s="70"/>
      <c r="AU36" s="154" t="e">
        <f t="shared" si="3"/>
        <v>#REF!</v>
      </c>
      <c r="AV36" s="155" t="e">
        <f t="shared" si="4"/>
        <v>#REF!</v>
      </c>
      <c r="AW36" s="171" t="str">
        <f t="shared" si="5"/>
        <v>-</v>
      </c>
      <c r="AX36" s="171" t="str">
        <f t="shared" si="6"/>
        <v>-</v>
      </c>
      <c r="AY36" s="7" t="str">
        <f>IF(A36=0,"",VLOOKUP(F36,#REF!,2,FALSE))</f>
        <v/>
      </c>
    </row>
    <row r="37" spans="1:51" s="7" customFormat="1" x14ac:dyDescent="0.2">
      <c r="A37" s="278">
        <f>IF(H37="",0,IF(ISNA(VLOOKUP(E37,#REF!,2,FALSE)),0.5,IF(C37="D",VLOOKUP(E37,#REF!,2,FALSE),VLOOKUP(E37,#REF!,2,FALSE))))</f>
        <v>0</v>
      </c>
      <c r="B37" s="279"/>
      <c r="C37" s="189"/>
      <c r="D37" s="189"/>
      <c r="E37" s="144"/>
      <c r="F37" s="146"/>
      <c r="G37" s="118"/>
      <c r="H37" s="126"/>
      <c r="I37" s="126"/>
      <c r="J37" s="160" t="s">
        <v>94</v>
      </c>
      <c r="K37" s="151"/>
      <c r="L37" s="218"/>
      <c r="M37" s="76"/>
      <c r="N37" s="101" t="e">
        <f>IF(AND(K37="Sous-total",C37="D"),SUMIFS(N:N,E:E,F37,C:C,"D"),IF(AND(K37="Sous-total",C37="R"),SUMIFS(N:N,E:E,F37,C:C,"R"),SUMIFS(BASE_N4_REALISATION,BASE_N4_BUDGET,B37,BASE_N4_EXERCICE,$N$11,BASE_N4_SENS,C37,BASE_N4_MVT,D37,BASE_N4_OPE,F37,BASE_N4_FONCTION,G37,BASE_N4_NATURE,H37,BASE_N4_CHAPITRE,I37,BASE_N4_ANTENNE,J37,BASE_N4_SERVICE,K37)))</f>
        <v>#REF!</v>
      </c>
      <c r="O37" s="101" t="e">
        <f>IF(AND($K37="Sous-total",$G37="D"),SUMIFS(O:O,$E:$E,$F37,$C:$C,"D"),IF(AND($K37="Sous-total",$G37="R"),SUMIFS(O:O,$E:$E,$F37,$C:$C,"R"),SUMIFS(BASE_BP,BASE_BUDGET,$B37,BASE_EXERCICE,$O$11,BASE_SENS,$C37,BASE_MOUVEMENT,$D37,BASE_OPERATION,$F37,BASE_FONCTION,$G37,BASE_NATURE,$H37,BASE_CHAPITRE,$I37,BASE_ANTENNE,$J37,BASE_SERVICE,$K37)))</f>
        <v>#REF!</v>
      </c>
      <c r="P37" s="101" t="e">
        <f>IF(AND($K37="Sous-total",$G37="D"),SUMIFS(P:P,$E:$E,$F37,$C:$C,"D"),IF(AND($K37="Sous-total",$G37="R"),SUMIFS(P:P,$E:$E,$F37,$C:$C,"R"),SUMIFS(BASE_VC,BASE_BUDGET,$B37,BASE_EXERCICE,$P$11,BASE_SENS,$C37,BASE_MOUVEMENT,$D37,BASE_OPERATION,$F37,BASE_FONCTION,$G37,BASE_NATURE,$H37,BASE_CHAPITRE,$I37,BASE_ANTENNE,$J37,BASE_SERVICE,$K37)))</f>
        <v>#REF!</v>
      </c>
      <c r="Q37" s="101" t="e">
        <f>IF(AND($K37="Sous-total",$G37="D"),SUMIFS(Q:Q,$E:$E,$F37,$C:$C,"D"),IF(AND($K37="Sous-total",$G37="R"),SUMIFS(Q:Q,$E:$E,$F37,$C:$C,"R"),SUMIFS(BASE_REPORTS,BASE_BUDGET,$B37,BASE_EXERCICE,$Q$11,BASE_SENS,$C37,BASE_MOUVEMENT,$D37,BASE_OPERATION,$F37,BASE_FONCTION,$G37,BASE_NATURE,$H37,BASE_CHAPITRE,$I37,BASE_ANTENNE,$J37,BASE_SERVICE,$K37)))</f>
        <v>#REF!</v>
      </c>
      <c r="R37" s="101"/>
      <c r="S37" s="101" t="e">
        <f>IF(AND($K37="Sous-total",$G37="D"),SUMIFS(S:S,$E:$E,$F37,$C:$C,"D"),IF(AND($K37="Sous-total",$G37="R"),SUMIFS(S:S,$E:$E,$F37,$C:$C,"R"),SUMIFS(BASE_BS,BASE_BUDGET,$B37,BASE_EXERCICE,$Q$11,BASE_SENS,$C37,BASE_MOUVEMENT,$D37,BASE_OPERATION,$F37,BASE_FONCTION,$G37,BASE_NATURE,$H37,BASE_CHAPITRE,$I37,BASE_ANTENNE,$J37,BASE_SERVICE,$K37)))</f>
        <v>#REF!</v>
      </c>
      <c r="T37" s="101"/>
      <c r="U37" s="101" t="e">
        <f>IF(AND($K37="Sous-total",$G37="D"),SUMIFS(U:U,$E:$E,$F37,$C:$C,"D"),IF(AND($K37="Sous-total",$G37="R"),SUMIFS(U:U,$E:$E,$F37,$C:$C,"R"),SUMIFS(BASE_PREPA_INSCRIPTION,BASE_PREPA_BUDGET,$B37,BASE_PREPA_EXERCICE,$U$11,BASE_PREPA_SENS,$C37,BASE_PREPA_MOUVEMENT,$D37,BASE_PREPA_OPERATION,$F37,BASE_PREPA_FONCTION,$G37,BASE_PREPA_NATURE,$H37,BASE_PREPA_CHAPITRE,$I37,BASE_PREPA_ANTENNE,$J37,BASE_PREPA_SERVICE,$K37,BASE_PREPA_ETAPE,$U$10)))</f>
        <v>#REF!</v>
      </c>
      <c r="V37" s="101"/>
      <c r="W37" s="101" t="e">
        <f>IF(AND($K37="Sous-total",$G37="D"),SUMIFS(W:W,$E:$E,$F37,$C:$C,"D"),IF(AND($K37="Sous-total",$G37="R"),SUMIFS(W:W,$E:$E,$F37,$C:$C,"R"),SUMIFS(BASE_PREPA_INSCRIPTION,BASE_PREPA_BUDGET,$B37,BASE_PREPA_EXERCICE,$W$11,BASE_PREPA_SENS,$C37,BASE_PREPA_MOUVEMENT,$D37,BASE_PREPA_OPERATION,$F37,BASE_PREPA_FONCTION,$G37,BASE_PREPA_NATURE,$H37,BASE_PREPA_CHAPITRE,$I37,BASE_PREPA_ANTENNE,$J37,BASE_PREPA_SERVICE,$K37,BASE_PREPA_ETAPE,$W$10)))</f>
        <v>#REF!</v>
      </c>
      <c r="X37" s="101" t="e">
        <f>IF(AND($K37="Sous-total",$G37="D"),SUMIFS(X:X,$E:$E,$F37,$C:$C,"D"),IF(AND($K37="Sous-total",$G37="R"),SUMIFS(X:X,$E:$E,$F37,$C:$C,"R"),SUMIFS(BASE_BG,BASE_BUDGET,$B37,BASE_EXERCICE,$W$11,BASE_SENS,$C37,BASE_MOUVEMENT,$D37,BASE_OPERATION,$F37,BASE_FONCTION,$G37,BASE_NATURE,$H37,BASE_CHAPITRE,$I37,BASE_ANTENNE,$J37,BASE_SERVICE,$K37)))</f>
        <v>#REF!</v>
      </c>
      <c r="Y37" s="101" t="e">
        <f>IF(AND($K37="Sous-total",$G37="D"),SUMIFS(Y:Y,$E:$E,$F37,$C:$C,"D"),IF(AND($K37="Sous-total",$G37="R"),SUMIFS(Y:Y,$E:$E,$F37,$C:$C,"R"),SUMIFS(BASE_REALISATION,BASE_BUDGET,$B37,BASE_EXERCICE,$Y$11,BASE_SENS,$C37,BASE_MOUVEMENT,$D37,BASE_OPERATION,$F37,BASE_FONCTION,$G37,BASE_NATURE,$H37,BASE_CHAPITRE,$I37,BASE_ANTENNE,$J37,BASE_SERVICE,$K37)))</f>
        <v>#REF!</v>
      </c>
      <c r="Z37" s="101" t="e">
        <f>IF(AND($K37="Sous-total",$G37="D"),SUMIFS(Z:Z,$E:$E,$F37,$C:$C,"D"),IF(AND($K37="Sous-total",$G37="R"),SUMIFS(Z:Z,$E:$E,$F37,$C:$C,"R"),SUMIFS(BASE_ENS,BASE_BUDGET,$B37,BASE_EXERCICE,$Z$11,BASE_SENS,$C37,BASE_MOUVEMENT,$D37,BASE_OPERATION,$F37,BASE_FONCTION,$G37,BASE_NATURE,$H37,BASE_CHAPITRE,$I37,BASE_ANTENNE,$J37,BASE_SERVICE,$K37)))</f>
        <v>#REF!</v>
      </c>
      <c r="AA37" s="264"/>
      <c r="AB37" s="264"/>
      <c r="AC37" s="178"/>
      <c r="AD37" s="101"/>
      <c r="AE37" s="101"/>
      <c r="AF37" s="101"/>
      <c r="AG37" s="178"/>
      <c r="AH37" s="101"/>
      <c r="AI37" s="101"/>
      <c r="AJ37" s="101"/>
      <c r="AK37" s="101" t="str">
        <f t="shared" si="7"/>
        <v/>
      </c>
      <c r="AL37" s="206"/>
      <c r="AM37" s="339" t="e">
        <f>IF(K37="Sous-total","",AN37=#REF!)</f>
        <v>#REF!</v>
      </c>
      <c r="AN37" s="339" t="e">
        <f>IF($K37="Sous-total","",SUMIFS(BASE_PREPA_INSCRIPTION,BASE_PREPA_BUDGET,$B37,BASE_PREPA_SENS,$C37,BASE_PREPA_MOUVEMENT,$D37,BASE_PREPA_OPERATION,$F37,BASE_PREPA_FONCTION,$G37,BASE_PREPA_NATURE,$H37,BASE_PREPA_CHAPITRE,$I37,BASE_PREPA_ANTENNE,$J37,BASE_PREPA_SERVICE,$K37,BASE_PREPA_ETAPE,"PPI_N",BASE_PREPA_EXERCICE,#REF!))</f>
        <v>#REF!</v>
      </c>
      <c r="AO37" s="101"/>
      <c r="AP37" s="101"/>
      <c r="AQ37" s="101"/>
      <c r="AR37" s="101" t="str">
        <f t="shared" si="2"/>
        <v/>
      </c>
      <c r="AS37" s="206"/>
      <c r="AT37" s="70"/>
      <c r="AU37" s="154" t="e">
        <f t="shared" si="3"/>
        <v>#REF!</v>
      </c>
      <c r="AV37" s="155" t="e">
        <f t="shared" si="4"/>
        <v>#REF!</v>
      </c>
      <c r="AW37" s="171" t="str">
        <f t="shared" si="5"/>
        <v>-</v>
      </c>
      <c r="AX37" s="171" t="str">
        <f t="shared" si="6"/>
        <v>-</v>
      </c>
      <c r="AY37" s="7" t="str">
        <f>IF(A37=0,"",VLOOKUP(F37,#REF!,2,FALSE))</f>
        <v/>
      </c>
    </row>
    <row r="38" spans="1:51" s="7" customFormat="1" x14ac:dyDescent="0.2">
      <c r="A38" s="278">
        <f>IF(H38="",0,IF(ISNA(VLOOKUP(E38,#REF!,2,FALSE)),0.5,IF(C38="D",VLOOKUP(E38,#REF!,2,FALSE),VLOOKUP(E38,#REF!,2,FALSE))))</f>
        <v>0</v>
      </c>
      <c r="B38" s="279"/>
      <c r="C38" s="189"/>
      <c r="D38" s="189"/>
      <c r="E38" s="144"/>
      <c r="F38" s="200"/>
      <c r="G38" s="121"/>
      <c r="H38" s="125"/>
      <c r="I38" s="128"/>
      <c r="J38" s="128" t="s">
        <v>94</v>
      </c>
      <c r="K38" s="150"/>
      <c r="L38" s="215"/>
      <c r="M38" s="103"/>
      <c r="N38" s="101" t="e">
        <f>IF(AND(K38="Sous-total",C38="D"),SUMIFS(N:N,E:E,F38,C:C,"D"),IF(AND(K38="Sous-total",C38="R"),SUMIFS(N:N,E:E,F38,C:C,"R"),SUMIFS(BASE_N4_REALISATION,BASE_N4_BUDGET,B38,BASE_N4_EXERCICE,$N$11,BASE_N4_SENS,C38,BASE_N4_MVT,D38,BASE_N4_OPE,F38,BASE_N4_FONCTION,G38,BASE_N4_NATURE,H38,BASE_N4_CHAPITRE,I38,BASE_N4_ANTENNE,J38,BASE_N4_SERVICE,K38)))</f>
        <v>#REF!</v>
      </c>
      <c r="O38" s="101" t="e">
        <f>IF(AND($K38="Sous-total",$G38="D"),SUMIFS(O:O,$E:$E,$F38,$C:$C,"D"),IF(AND($K38="Sous-total",$G38="R"),SUMIFS(O:O,$E:$E,$F38,$C:$C,"R"),SUMIFS(BASE_BP,BASE_BUDGET,$B38,BASE_EXERCICE,$O$11,BASE_SENS,$C38,BASE_MOUVEMENT,$D38,BASE_OPERATION,$F38,BASE_FONCTION,$G38,BASE_NATURE,$H38,BASE_CHAPITRE,$I38,BASE_ANTENNE,$J38,BASE_SERVICE,$K38)))</f>
        <v>#REF!</v>
      </c>
      <c r="P38" s="101" t="e">
        <f>IF(AND($K38="Sous-total",$G38="D"),SUMIFS(P:P,$E:$E,$F38,$C:$C,"D"),IF(AND($K38="Sous-total",$G38="R"),SUMIFS(P:P,$E:$E,$F38,$C:$C,"R"),SUMIFS(BASE_VC,BASE_BUDGET,$B38,BASE_EXERCICE,$P$11,BASE_SENS,$C38,BASE_MOUVEMENT,$D38,BASE_OPERATION,$F38,BASE_FONCTION,$G38,BASE_NATURE,$H38,BASE_CHAPITRE,$I38,BASE_ANTENNE,$J38,BASE_SERVICE,$K38)))</f>
        <v>#REF!</v>
      </c>
      <c r="Q38" s="101" t="e">
        <f>IF(AND($K38="Sous-total",$G38="D"),SUMIFS(Q:Q,$E:$E,$F38,$C:$C,"D"),IF(AND($K38="Sous-total",$G38="R"),SUMIFS(Q:Q,$E:$E,$F38,$C:$C,"R"),SUMIFS(BASE_REPORTS,BASE_BUDGET,$B38,BASE_EXERCICE,$Q$11,BASE_SENS,$C38,BASE_MOUVEMENT,$D38,BASE_OPERATION,$F38,BASE_FONCTION,$G38,BASE_NATURE,$H38,BASE_CHAPITRE,$I38,BASE_ANTENNE,$J38,BASE_SERVICE,$K38)))</f>
        <v>#REF!</v>
      </c>
      <c r="R38" s="101"/>
      <c r="S38" s="101" t="e">
        <f>IF(AND($K38="Sous-total",$G38="D"),SUMIFS(S:S,$E:$E,$F38,$C:$C,"D"),IF(AND($K38="Sous-total",$G38="R"),SUMIFS(S:S,$E:$E,$F38,$C:$C,"R"),SUMIFS(BASE_BS,BASE_BUDGET,$B38,BASE_EXERCICE,$Q$11,BASE_SENS,$C38,BASE_MOUVEMENT,$D38,BASE_OPERATION,$F38,BASE_FONCTION,$G38,BASE_NATURE,$H38,BASE_CHAPITRE,$I38,BASE_ANTENNE,$J38,BASE_SERVICE,$K38)))</f>
        <v>#REF!</v>
      </c>
      <c r="T38" s="101"/>
      <c r="U38" s="101" t="e">
        <f>IF(AND($K38="Sous-total",$G38="D"),SUMIFS(U:U,$E:$E,$F38,$C:$C,"D"),IF(AND($K38="Sous-total",$G38="R"),SUMIFS(U:U,$E:$E,$F38,$C:$C,"R"),SUMIFS(BASE_PREPA_INSCRIPTION,BASE_PREPA_BUDGET,$B38,BASE_PREPA_EXERCICE,$U$11,BASE_PREPA_SENS,$C38,BASE_PREPA_MOUVEMENT,$D38,BASE_PREPA_OPERATION,$F38,BASE_PREPA_FONCTION,$G38,BASE_PREPA_NATURE,$H38,BASE_PREPA_CHAPITRE,$I38,BASE_PREPA_ANTENNE,$J38,BASE_PREPA_SERVICE,$K38,BASE_PREPA_ETAPE,$U$10)))</f>
        <v>#REF!</v>
      </c>
      <c r="V38" s="101"/>
      <c r="W38" s="101" t="e">
        <f>IF(AND($K38="Sous-total",$G38="D"),SUMIFS(W:W,$E:$E,$F38,$C:$C,"D"),IF(AND($K38="Sous-total",$G38="R"),SUMIFS(W:W,$E:$E,$F38,$C:$C,"R"),SUMIFS(BASE_PREPA_INSCRIPTION,BASE_PREPA_BUDGET,$B38,BASE_PREPA_EXERCICE,$W$11,BASE_PREPA_SENS,$C38,BASE_PREPA_MOUVEMENT,$D38,BASE_PREPA_OPERATION,$F38,BASE_PREPA_FONCTION,$G38,BASE_PREPA_NATURE,$H38,BASE_PREPA_CHAPITRE,$I38,BASE_PREPA_ANTENNE,$J38,BASE_PREPA_SERVICE,$K38,BASE_PREPA_ETAPE,$W$10)))</f>
        <v>#REF!</v>
      </c>
      <c r="X38" s="101" t="e">
        <f>IF(AND($K38="Sous-total",$G38="D"),SUMIFS(X:X,$E:$E,$F38,$C:$C,"D"),IF(AND($K38="Sous-total",$G38="R"),SUMIFS(X:X,$E:$E,$F38,$C:$C,"R"),SUMIFS(BASE_BG,BASE_BUDGET,$B38,BASE_EXERCICE,$W$11,BASE_SENS,$C38,BASE_MOUVEMENT,$D38,BASE_OPERATION,$F38,BASE_FONCTION,$G38,BASE_NATURE,$H38,BASE_CHAPITRE,$I38,BASE_ANTENNE,$J38,BASE_SERVICE,$K38)))</f>
        <v>#REF!</v>
      </c>
      <c r="Y38" s="101" t="e">
        <f>IF(AND($K38="Sous-total",$G38="D"),SUMIFS(Y:Y,$E:$E,$F38,$C:$C,"D"),IF(AND($K38="Sous-total",$G38="R"),SUMIFS(Y:Y,$E:$E,$F38,$C:$C,"R"),SUMIFS(BASE_REALISATION,BASE_BUDGET,$B38,BASE_EXERCICE,$Y$11,BASE_SENS,$C38,BASE_MOUVEMENT,$D38,BASE_OPERATION,$F38,BASE_FONCTION,$G38,BASE_NATURE,$H38,BASE_CHAPITRE,$I38,BASE_ANTENNE,$J38,BASE_SERVICE,$K38)))</f>
        <v>#REF!</v>
      </c>
      <c r="Z38" s="101" t="e">
        <f>IF(AND($K38="Sous-total",$G38="D"),SUMIFS(Z:Z,$E:$E,$F38,$C:$C,"D"),IF(AND($K38="Sous-total",$G38="R"),SUMIFS(Z:Z,$E:$E,$F38,$C:$C,"R"),SUMIFS(BASE_ENS,BASE_BUDGET,$B38,BASE_EXERCICE,$Z$11,BASE_SENS,$C38,BASE_MOUVEMENT,$D38,BASE_OPERATION,$F38,BASE_FONCTION,$G38,BASE_NATURE,$H38,BASE_CHAPITRE,$I38,BASE_ANTENNE,$J38,BASE_SERVICE,$K38)))</f>
        <v>#REF!</v>
      </c>
      <c r="AA38" s="264"/>
      <c r="AB38" s="264"/>
      <c r="AC38" s="178"/>
      <c r="AD38" s="101"/>
      <c r="AE38" s="101"/>
      <c r="AF38" s="101"/>
      <c r="AG38" s="178"/>
      <c r="AH38" s="101"/>
      <c r="AI38" s="101"/>
      <c r="AJ38" s="101"/>
      <c r="AK38" s="101" t="str">
        <f t="shared" si="7"/>
        <v/>
      </c>
      <c r="AL38" s="207"/>
      <c r="AM38" s="339" t="e">
        <f>IF(K38="Sous-total","",AN38=#REF!)</f>
        <v>#REF!</v>
      </c>
      <c r="AN38" s="339" t="e">
        <f>IF($K38="Sous-total","",SUMIFS(BASE_PREPA_INSCRIPTION,BASE_PREPA_BUDGET,$B38,BASE_PREPA_SENS,$C38,BASE_PREPA_MOUVEMENT,$D38,BASE_PREPA_OPERATION,$F38,BASE_PREPA_FONCTION,$G38,BASE_PREPA_NATURE,$H38,BASE_PREPA_CHAPITRE,$I38,BASE_PREPA_ANTENNE,$J38,BASE_PREPA_SERVICE,$K38,BASE_PREPA_ETAPE,"PPI_N",BASE_PREPA_EXERCICE,#REF!))</f>
        <v>#REF!</v>
      </c>
      <c r="AO38" s="101"/>
      <c r="AP38" s="101"/>
      <c r="AQ38" s="101"/>
      <c r="AR38" s="101" t="str">
        <f t="shared" si="2"/>
        <v/>
      </c>
      <c r="AS38" s="207"/>
      <c r="AT38" s="70"/>
      <c r="AU38" s="154" t="e">
        <f t="shared" si="3"/>
        <v>#REF!</v>
      </c>
      <c r="AV38" s="155" t="e">
        <f t="shared" si="4"/>
        <v>#REF!</v>
      </c>
      <c r="AW38" s="171" t="str">
        <f t="shared" si="5"/>
        <v>-</v>
      </c>
      <c r="AX38" s="171" t="str">
        <f t="shared" si="6"/>
        <v>-</v>
      </c>
      <c r="AY38" s="7" t="str">
        <f>IF(A38=0,"",VLOOKUP(F38,#REF!,2,FALSE))</f>
        <v/>
      </c>
    </row>
    <row r="39" spans="1:51" s="7" customFormat="1" x14ac:dyDescent="0.2">
      <c r="A39" s="278">
        <f>IF(H39="",0,IF(ISNA(VLOOKUP(E39,#REF!,2,FALSE)),0.5,IF(C39="D",VLOOKUP(E39,#REF!,2,FALSE),VLOOKUP(E39,#REF!,2,FALSE))))</f>
        <v>0</v>
      </c>
      <c r="B39" s="279"/>
      <c r="C39" s="189"/>
      <c r="D39" s="189"/>
      <c r="E39" s="144"/>
      <c r="F39" s="200"/>
      <c r="G39" s="121"/>
      <c r="H39" s="125"/>
      <c r="I39" s="128"/>
      <c r="J39" s="128" t="s">
        <v>94</v>
      </c>
      <c r="K39" s="150"/>
      <c r="L39" s="215"/>
      <c r="M39" s="103"/>
      <c r="N39" s="101" t="e">
        <f>IF(AND(K39="Sous-total",C39="D"),SUMIFS(N:N,E:E,F39,C:C,"D"),IF(AND(K39="Sous-total",C39="R"),SUMIFS(N:N,E:E,F39,C:C,"R"),SUMIFS(BASE_N4_REALISATION,BASE_N4_BUDGET,B39,BASE_N4_EXERCICE,$N$11,BASE_N4_SENS,C39,BASE_N4_MVT,D39,BASE_N4_OPE,F39,BASE_N4_FONCTION,G39,BASE_N4_NATURE,H39,BASE_N4_CHAPITRE,I39,BASE_N4_ANTENNE,J39,BASE_N4_SERVICE,K39)))</f>
        <v>#REF!</v>
      </c>
      <c r="O39" s="101" t="e">
        <f>IF(AND($K39="Sous-total",$G39="D"),SUMIFS(O:O,$E:$E,$F39,$C:$C,"D"),IF(AND($K39="Sous-total",$G39="R"),SUMIFS(O:O,$E:$E,$F39,$C:$C,"R"),SUMIFS(BASE_BP,BASE_BUDGET,$B39,BASE_EXERCICE,$O$11,BASE_SENS,$C39,BASE_MOUVEMENT,$D39,BASE_OPERATION,$F39,BASE_FONCTION,$G39,BASE_NATURE,$H39,BASE_CHAPITRE,$I39,BASE_ANTENNE,$J39,BASE_SERVICE,$K39)))</f>
        <v>#REF!</v>
      </c>
      <c r="P39" s="101" t="e">
        <f>IF(AND($K39="Sous-total",$G39="D"),SUMIFS(P:P,$E:$E,$F39,$C:$C,"D"),IF(AND($K39="Sous-total",$G39="R"),SUMIFS(P:P,$E:$E,$F39,$C:$C,"R"),SUMIFS(BASE_VC,BASE_BUDGET,$B39,BASE_EXERCICE,$P$11,BASE_SENS,$C39,BASE_MOUVEMENT,$D39,BASE_OPERATION,$F39,BASE_FONCTION,$G39,BASE_NATURE,$H39,BASE_CHAPITRE,$I39,BASE_ANTENNE,$J39,BASE_SERVICE,$K39)))</f>
        <v>#REF!</v>
      </c>
      <c r="Q39" s="101" t="e">
        <f>IF(AND($K39="Sous-total",$G39="D"),SUMIFS(Q:Q,$E:$E,$F39,$C:$C,"D"),IF(AND($K39="Sous-total",$G39="R"),SUMIFS(Q:Q,$E:$E,$F39,$C:$C,"R"),SUMIFS(BASE_REPORTS,BASE_BUDGET,$B39,BASE_EXERCICE,$Q$11,BASE_SENS,$C39,BASE_MOUVEMENT,$D39,BASE_OPERATION,$F39,BASE_FONCTION,$G39,BASE_NATURE,$H39,BASE_CHAPITRE,$I39,BASE_ANTENNE,$J39,BASE_SERVICE,$K39)))</f>
        <v>#REF!</v>
      </c>
      <c r="R39" s="101"/>
      <c r="S39" s="101" t="e">
        <f>IF(AND($K39="Sous-total",$G39="D"),SUMIFS(S:S,$E:$E,$F39,$C:$C,"D"),IF(AND($K39="Sous-total",$G39="R"),SUMIFS(S:S,$E:$E,$F39,$C:$C,"R"),SUMIFS(BASE_BS,BASE_BUDGET,$B39,BASE_EXERCICE,$Q$11,BASE_SENS,$C39,BASE_MOUVEMENT,$D39,BASE_OPERATION,$F39,BASE_FONCTION,$G39,BASE_NATURE,$H39,BASE_CHAPITRE,$I39,BASE_ANTENNE,$J39,BASE_SERVICE,$K39)))</f>
        <v>#REF!</v>
      </c>
      <c r="T39" s="101"/>
      <c r="U39" s="101" t="e">
        <f>IF(AND($K39="Sous-total",$G39="D"),SUMIFS(U:U,$E:$E,$F39,$C:$C,"D"),IF(AND($K39="Sous-total",$G39="R"),SUMIFS(U:U,$E:$E,$F39,$C:$C,"R"),SUMIFS(BASE_PREPA_INSCRIPTION,BASE_PREPA_BUDGET,$B39,BASE_PREPA_EXERCICE,$U$11,BASE_PREPA_SENS,$C39,BASE_PREPA_MOUVEMENT,$D39,BASE_PREPA_OPERATION,$F39,BASE_PREPA_FONCTION,$G39,BASE_PREPA_NATURE,$H39,BASE_PREPA_CHAPITRE,$I39,BASE_PREPA_ANTENNE,$J39,BASE_PREPA_SERVICE,$K39,BASE_PREPA_ETAPE,$U$10)))</f>
        <v>#REF!</v>
      </c>
      <c r="V39" s="101"/>
      <c r="W39" s="101" t="e">
        <f>IF(AND($K39="Sous-total",$G39="D"),SUMIFS(W:W,$E:$E,$F39,$C:$C,"D"),IF(AND($K39="Sous-total",$G39="R"),SUMIFS(W:W,$E:$E,$F39,$C:$C,"R"),SUMIFS(BASE_PREPA_INSCRIPTION,BASE_PREPA_BUDGET,$B39,BASE_PREPA_EXERCICE,$W$11,BASE_PREPA_SENS,$C39,BASE_PREPA_MOUVEMENT,$D39,BASE_PREPA_OPERATION,$F39,BASE_PREPA_FONCTION,$G39,BASE_PREPA_NATURE,$H39,BASE_PREPA_CHAPITRE,$I39,BASE_PREPA_ANTENNE,$J39,BASE_PREPA_SERVICE,$K39,BASE_PREPA_ETAPE,$W$10)))</f>
        <v>#REF!</v>
      </c>
      <c r="X39" s="101" t="e">
        <f>IF(AND($K39="Sous-total",$G39="D"),SUMIFS(X:X,$E:$E,$F39,$C:$C,"D"),IF(AND($K39="Sous-total",$G39="R"),SUMIFS(X:X,$E:$E,$F39,$C:$C,"R"),SUMIFS(BASE_BG,BASE_BUDGET,$B39,BASE_EXERCICE,$W$11,BASE_SENS,$C39,BASE_MOUVEMENT,$D39,BASE_OPERATION,$F39,BASE_FONCTION,$G39,BASE_NATURE,$H39,BASE_CHAPITRE,$I39,BASE_ANTENNE,$J39,BASE_SERVICE,$K39)))</f>
        <v>#REF!</v>
      </c>
      <c r="Y39" s="101" t="e">
        <f>IF(AND($K39="Sous-total",$G39="D"),SUMIFS(Y:Y,$E:$E,$F39,$C:$C,"D"),IF(AND($K39="Sous-total",$G39="R"),SUMIFS(Y:Y,$E:$E,$F39,$C:$C,"R"),SUMIFS(BASE_REALISATION,BASE_BUDGET,$B39,BASE_EXERCICE,$Y$11,BASE_SENS,$C39,BASE_MOUVEMENT,$D39,BASE_OPERATION,$F39,BASE_FONCTION,$G39,BASE_NATURE,$H39,BASE_CHAPITRE,$I39,BASE_ANTENNE,$J39,BASE_SERVICE,$K39)))</f>
        <v>#REF!</v>
      </c>
      <c r="Z39" s="101" t="e">
        <f>IF(AND($K39="Sous-total",$G39="D"),SUMIFS(Z:Z,$E:$E,$F39,$C:$C,"D"),IF(AND($K39="Sous-total",$G39="R"),SUMIFS(Z:Z,$E:$E,$F39,$C:$C,"R"),SUMIFS(BASE_ENS,BASE_BUDGET,$B39,BASE_EXERCICE,$Z$11,BASE_SENS,$C39,BASE_MOUVEMENT,$D39,BASE_OPERATION,$F39,BASE_FONCTION,$G39,BASE_NATURE,$H39,BASE_CHAPITRE,$I39,BASE_ANTENNE,$J39,BASE_SERVICE,$K39)))</f>
        <v>#REF!</v>
      </c>
      <c r="AA39" s="264"/>
      <c r="AB39" s="264"/>
      <c r="AC39" s="178"/>
      <c r="AD39" s="101"/>
      <c r="AE39" s="101"/>
      <c r="AF39" s="101"/>
      <c r="AG39" s="178"/>
      <c r="AH39" s="101"/>
      <c r="AI39" s="101"/>
      <c r="AJ39" s="101"/>
      <c r="AK39" s="101" t="str">
        <f t="shared" si="7"/>
        <v/>
      </c>
      <c r="AL39" s="207"/>
      <c r="AM39" s="339" t="e">
        <f>IF(K39="Sous-total","",AN39=#REF!)</f>
        <v>#REF!</v>
      </c>
      <c r="AN39" s="339" t="e">
        <f>IF($K39="Sous-total","",SUMIFS(BASE_PREPA_INSCRIPTION,BASE_PREPA_BUDGET,$B39,BASE_PREPA_SENS,$C39,BASE_PREPA_MOUVEMENT,$D39,BASE_PREPA_OPERATION,$F39,BASE_PREPA_FONCTION,$G39,BASE_PREPA_NATURE,$H39,BASE_PREPA_CHAPITRE,$I39,BASE_PREPA_ANTENNE,$J39,BASE_PREPA_SERVICE,$K39,BASE_PREPA_ETAPE,"PPI_N",BASE_PREPA_EXERCICE,#REF!))</f>
        <v>#REF!</v>
      </c>
      <c r="AO39" s="101"/>
      <c r="AP39" s="101"/>
      <c r="AQ39" s="101"/>
      <c r="AR39" s="101" t="str">
        <f t="shared" si="2"/>
        <v/>
      </c>
      <c r="AS39" s="207"/>
      <c r="AT39" s="70"/>
      <c r="AU39" s="154" t="e">
        <f t="shared" si="3"/>
        <v>#REF!</v>
      </c>
      <c r="AV39" s="155" t="e">
        <f t="shared" si="4"/>
        <v>#REF!</v>
      </c>
      <c r="AW39" s="171" t="str">
        <f t="shared" si="5"/>
        <v>-</v>
      </c>
      <c r="AX39" s="171" t="str">
        <f t="shared" si="6"/>
        <v>-</v>
      </c>
      <c r="AY39" s="7" t="str">
        <f>IF(A39=0,"",VLOOKUP(F39,#REF!,2,FALSE))</f>
        <v/>
      </c>
    </row>
    <row r="40" spans="1:51" s="7" customFormat="1" x14ac:dyDescent="0.2">
      <c r="A40" s="278">
        <f>IF(H40="",0,IF(ISNA(VLOOKUP(E40,#REF!,2,FALSE)),0.5,IF(C40="D",VLOOKUP(E40,#REF!,2,FALSE),VLOOKUP(E40,#REF!,2,FALSE))))</f>
        <v>0</v>
      </c>
      <c r="B40" s="279"/>
      <c r="C40" s="189"/>
      <c r="D40" s="189"/>
      <c r="E40" s="144"/>
      <c r="F40" s="200"/>
      <c r="G40" s="121"/>
      <c r="H40" s="125"/>
      <c r="I40" s="128"/>
      <c r="J40" s="128" t="s">
        <v>94</v>
      </c>
      <c r="K40" s="150"/>
      <c r="L40" s="215"/>
      <c r="M40" s="103"/>
      <c r="N40" s="101" t="e">
        <f>IF(AND(K40="Sous-total",C40="D"),SUMIFS(N:N,E:E,F40,C:C,"D"),IF(AND(K40="Sous-total",C40="R"),SUMIFS(N:N,E:E,F40,C:C,"R"),SUMIFS(BASE_N4_REALISATION,BASE_N4_BUDGET,B40,BASE_N4_EXERCICE,$N$11,BASE_N4_SENS,C40,BASE_N4_MVT,D40,BASE_N4_OPE,F40,BASE_N4_FONCTION,G40,BASE_N4_NATURE,H40,BASE_N4_CHAPITRE,I40,BASE_N4_ANTENNE,J40,BASE_N4_SERVICE,K40)))</f>
        <v>#REF!</v>
      </c>
      <c r="O40" s="101" t="e">
        <f>IF(AND($K40="Sous-total",$G40="D"),SUMIFS(O:O,$E:$E,$F40,$C:$C,"D"),IF(AND($K40="Sous-total",$G40="R"),SUMIFS(O:O,$E:$E,$F40,$C:$C,"R"),SUMIFS(BASE_BP,BASE_BUDGET,$B40,BASE_EXERCICE,$O$11,BASE_SENS,$C40,BASE_MOUVEMENT,$D40,BASE_OPERATION,$F40,BASE_FONCTION,$G40,BASE_NATURE,$H40,BASE_CHAPITRE,$I40,BASE_ANTENNE,$J40,BASE_SERVICE,$K40)))</f>
        <v>#REF!</v>
      </c>
      <c r="P40" s="101" t="e">
        <f>IF(AND($K40="Sous-total",$G40="D"),SUMIFS(P:P,$E:$E,$F40,$C:$C,"D"),IF(AND($K40="Sous-total",$G40="R"),SUMIFS(P:P,$E:$E,$F40,$C:$C,"R"),SUMIFS(BASE_VC,BASE_BUDGET,$B40,BASE_EXERCICE,$P$11,BASE_SENS,$C40,BASE_MOUVEMENT,$D40,BASE_OPERATION,$F40,BASE_FONCTION,$G40,BASE_NATURE,$H40,BASE_CHAPITRE,$I40,BASE_ANTENNE,$J40,BASE_SERVICE,$K40)))</f>
        <v>#REF!</v>
      </c>
      <c r="Q40" s="101" t="e">
        <f>IF(AND($K40="Sous-total",$G40="D"),SUMIFS(Q:Q,$E:$E,$F40,$C:$C,"D"),IF(AND($K40="Sous-total",$G40="R"),SUMIFS(Q:Q,$E:$E,$F40,$C:$C,"R"),SUMIFS(BASE_REPORTS,BASE_BUDGET,$B40,BASE_EXERCICE,$Q$11,BASE_SENS,$C40,BASE_MOUVEMENT,$D40,BASE_OPERATION,$F40,BASE_FONCTION,$G40,BASE_NATURE,$H40,BASE_CHAPITRE,$I40,BASE_ANTENNE,$J40,BASE_SERVICE,$K40)))</f>
        <v>#REF!</v>
      </c>
      <c r="R40" s="101"/>
      <c r="S40" s="101" t="e">
        <f>IF(AND($K40="Sous-total",$G40="D"),SUMIFS(S:S,$E:$E,$F40,$C:$C,"D"),IF(AND($K40="Sous-total",$G40="R"),SUMIFS(S:S,$E:$E,$F40,$C:$C,"R"),SUMIFS(BASE_BS,BASE_BUDGET,$B40,BASE_EXERCICE,$Q$11,BASE_SENS,$C40,BASE_MOUVEMENT,$D40,BASE_OPERATION,$F40,BASE_FONCTION,$G40,BASE_NATURE,$H40,BASE_CHAPITRE,$I40,BASE_ANTENNE,$J40,BASE_SERVICE,$K40)))</f>
        <v>#REF!</v>
      </c>
      <c r="T40" s="101"/>
      <c r="U40" s="101" t="e">
        <f>IF(AND($K40="Sous-total",$G40="D"),SUMIFS(U:U,$E:$E,$F40,$C:$C,"D"),IF(AND($K40="Sous-total",$G40="R"),SUMIFS(U:U,$E:$E,$F40,$C:$C,"R"),SUMIFS(BASE_PREPA_INSCRIPTION,BASE_PREPA_BUDGET,$B40,BASE_PREPA_EXERCICE,$U$11,BASE_PREPA_SENS,$C40,BASE_PREPA_MOUVEMENT,$D40,BASE_PREPA_OPERATION,$F40,BASE_PREPA_FONCTION,$G40,BASE_PREPA_NATURE,$H40,BASE_PREPA_CHAPITRE,$I40,BASE_PREPA_ANTENNE,$J40,BASE_PREPA_SERVICE,$K40,BASE_PREPA_ETAPE,$U$10)))</f>
        <v>#REF!</v>
      </c>
      <c r="V40" s="101"/>
      <c r="W40" s="101" t="e">
        <f>IF(AND($K40="Sous-total",$G40="D"),SUMIFS(W:W,$E:$E,$F40,$C:$C,"D"),IF(AND($K40="Sous-total",$G40="R"),SUMIFS(W:W,$E:$E,$F40,$C:$C,"R"),SUMIFS(BASE_PREPA_INSCRIPTION,BASE_PREPA_BUDGET,$B40,BASE_PREPA_EXERCICE,$W$11,BASE_PREPA_SENS,$C40,BASE_PREPA_MOUVEMENT,$D40,BASE_PREPA_OPERATION,$F40,BASE_PREPA_FONCTION,$G40,BASE_PREPA_NATURE,$H40,BASE_PREPA_CHAPITRE,$I40,BASE_PREPA_ANTENNE,$J40,BASE_PREPA_SERVICE,$K40,BASE_PREPA_ETAPE,$W$10)))</f>
        <v>#REF!</v>
      </c>
      <c r="X40" s="101" t="e">
        <f>IF(AND($K40="Sous-total",$G40="D"),SUMIFS(X:X,$E:$E,$F40,$C:$C,"D"),IF(AND($K40="Sous-total",$G40="R"),SUMIFS(X:X,$E:$E,$F40,$C:$C,"R"),SUMIFS(BASE_BG,BASE_BUDGET,$B40,BASE_EXERCICE,$W$11,BASE_SENS,$C40,BASE_MOUVEMENT,$D40,BASE_OPERATION,$F40,BASE_FONCTION,$G40,BASE_NATURE,$H40,BASE_CHAPITRE,$I40,BASE_ANTENNE,$J40,BASE_SERVICE,$K40)))</f>
        <v>#REF!</v>
      </c>
      <c r="Y40" s="101" t="e">
        <f>IF(AND($K40="Sous-total",$G40="D"),SUMIFS(Y:Y,$E:$E,$F40,$C:$C,"D"),IF(AND($K40="Sous-total",$G40="R"),SUMIFS(Y:Y,$E:$E,$F40,$C:$C,"R"),SUMIFS(BASE_REALISATION,BASE_BUDGET,$B40,BASE_EXERCICE,$Y$11,BASE_SENS,$C40,BASE_MOUVEMENT,$D40,BASE_OPERATION,$F40,BASE_FONCTION,$G40,BASE_NATURE,$H40,BASE_CHAPITRE,$I40,BASE_ANTENNE,$J40,BASE_SERVICE,$K40)))</f>
        <v>#REF!</v>
      </c>
      <c r="Z40" s="101" t="e">
        <f>IF(AND($K40="Sous-total",$G40="D"),SUMIFS(Z:Z,$E:$E,$F40,$C:$C,"D"),IF(AND($K40="Sous-total",$G40="R"),SUMIFS(Z:Z,$E:$E,$F40,$C:$C,"R"),SUMIFS(BASE_ENS,BASE_BUDGET,$B40,BASE_EXERCICE,$Z$11,BASE_SENS,$C40,BASE_MOUVEMENT,$D40,BASE_OPERATION,$F40,BASE_FONCTION,$G40,BASE_NATURE,$H40,BASE_CHAPITRE,$I40,BASE_ANTENNE,$J40,BASE_SERVICE,$K40)))</f>
        <v>#REF!</v>
      </c>
      <c r="AA40" s="264"/>
      <c r="AB40" s="264"/>
      <c r="AC40" s="178"/>
      <c r="AD40" s="101"/>
      <c r="AE40" s="101"/>
      <c r="AF40" s="101"/>
      <c r="AG40" s="178"/>
      <c r="AH40" s="101"/>
      <c r="AI40" s="101"/>
      <c r="AJ40" s="101"/>
      <c r="AK40" s="101" t="str">
        <f t="shared" si="7"/>
        <v/>
      </c>
      <c r="AL40" s="207"/>
      <c r="AM40" s="339" t="e">
        <f>IF(K40="Sous-total","",AN40=#REF!)</f>
        <v>#REF!</v>
      </c>
      <c r="AN40" s="339" t="e">
        <f>IF($K40="Sous-total","",SUMIFS(BASE_PREPA_INSCRIPTION,BASE_PREPA_BUDGET,$B40,BASE_PREPA_SENS,$C40,BASE_PREPA_MOUVEMENT,$D40,BASE_PREPA_OPERATION,$F40,BASE_PREPA_FONCTION,$G40,BASE_PREPA_NATURE,$H40,BASE_PREPA_CHAPITRE,$I40,BASE_PREPA_ANTENNE,$J40,BASE_PREPA_SERVICE,$K40,BASE_PREPA_ETAPE,"PPI_N",BASE_PREPA_EXERCICE,#REF!))</f>
        <v>#REF!</v>
      </c>
      <c r="AO40" s="101"/>
      <c r="AP40" s="101"/>
      <c r="AQ40" s="101"/>
      <c r="AR40" s="101" t="str">
        <f t="shared" si="2"/>
        <v/>
      </c>
      <c r="AS40" s="207"/>
      <c r="AT40" s="70"/>
      <c r="AU40" s="154" t="e">
        <f t="shared" si="3"/>
        <v>#REF!</v>
      </c>
      <c r="AV40" s="155" t="e">
        <f t="shared" si="4"/>
        <v>#REF!</v>
      </c>
      <c r="AW40" s="171" t="str">
        <f t="shared" si="5"/>
        <v>-</v>
      </c>
      <c r="AX40" s="171" t="str">
        <f t="shared" si="6"/>
        <v>-</v>
      </c>
      <c r="AY40" s="7" t="str">
        <f>IF(A40=0,"",VLOOKUP(F40,#REF!,2,FALSE))</f>
        <v/>
      </c>
    </row>
    <row r="41" spans="1:51" s="7" customFormat="1" x14ac:dyDescent="0.2">
      <c r="A41" s="278">
        <f>IF(H41="",0,IF(ISNA(VLOOKUP(E41,#REF!,2,FALSE)),0.5,IF(C41="D",VLOOKUP(E41,#REF!,2,FALSE),VLOOKUP(E41,#REF!,2,FALSE))))</f>
        <v>0</v>
      </c>
      <c r="B41" s="285"/>
      <c r="C41" s="281"/>
      <c r="D41" s="281"/>
      <c r="E41" s="144"/>
      <c r="F41" s="188"/>
      <c r="G41" s="188"/>
      <c r="H41" s="188"/>
      <c r="I41" s="188"/>
      <c r="J41" s="188" t="s">
        <v>94</v>
      </c>
      <c r="K41" s="87"/>
      <c r="L41" s="226"/>
      <c r="M41" s="163"/>
      <c r="N41" s="101" t="e">
        <f>IF(AND(K41="Sous-total",C41="D"),SUMIFS(N:N,E:E,F41,C:C,"D"),IF(AND(K41="Sous-total",C41="R"),SUMIFS(N:N,E:E,F41,C:C,"R"),SUMIFS(BASE_N4_REALISATION,BASE_N4_BUDGET,B41,BASE_N4_EXERCICE,$N$11,BASE_N4_SENS,C41,BASE_N4_MVT,D41,BASE_N4_OPE,F41,BASE_N4_FONCTION,G41,BASE_N4_NATURE,H41,BASE_N4_CHAPITRE,I41,BASE_N4_ANTENNE,J41,BASE_N4_SERVICE,K41)))</f>
        <v>#REF!</v>
      </c>
      <c r="O41" s="101" t="e">
        <f>IF(AND($K41="Sous-total",$G41="D"),SUMIFS(O:O,$E:$E,$F41,$C:$C,"D"),IF(AND($K41="Sous-total",$G41="R"),SUMIFS(O:O,$E:$E,$F41,$C:$C,"R"),SUMIFS(BASE_BP,BASE_BUDGET,$B41,BASE_EXERCICE,$O$11,BASE_SENS,$C41,BASE_MOUVEMENT,$D41,BASE_OPERATION,$F41,BASE_FONCTION,$G41,BASE_NATURE,$H41,BASE_CHAPITRE,$I41,BASE_ANTENNE,$J41,BASE_SERVICE,$K41)))</f>
        <v>#REF!</v>
      </c>
      <c r="P41" s="101" t="e">
        <f>IF(AND($K41="Sous-total",$G41="D"),SUMIFS(P:P,$E:$E,$F41,$C:$C,"D"),IF(AND($K41="Sous-total",$G41="R"),SUMIFS(P:P,$E:$E,$F41,$C:$C,"R"),SUMIFS(BASE_VC,BASE_BUDGET,$B41,BASE_EXERCICE,$P$11,BASE_SENS,$C41,BASE_MOUVEMENT,$D41,BASE_OPERATION,$F41,BASE_FONCTION,$G41,BASE_NATURE,$H41,BASE_CHAPITRE,$I41,BASE_ANTENNE,$J41,BASE_SERVICE,$K41)))</f>
        <v>#REF!</v>
      </c>
      <c r="Q41" s="101" t="e">
        <f>IF(AND($K41="Sous-total",$G41="D"),SUMIFS(Q:Q,$E:$E,$F41,$C:$C,"D"),IF(AND($K41="Sous-total",$G41="R"),SUMIFS(Q:Q,$E:$E,$F41,$C:$C,"R"),SUMIFS(BASE_REPORTS,BASE_BUDGET,$B41,BASE_EXERCICE,$Q$11,BASE_SENS,$C41,BASE_MOUVEMENT,$D41,BASE_OPERATION,$F41,BASE_FONCTION,$G41,BASE_NATURE,$H41,BASE_CHAPITRE,$I41,BASE_ANTENNE,$J41,BASE_SERVICE,$K41)))</f>
        <v>#REF!</v>
      </c>
      <c r="R41" s="101"/>
      <c r="S41" s="101" t="e">
        <f>IF(AND($K41="Sous-total",$G41="D"),SUMIFS(S:S,$E:$E,$F41,$C:$C,"D"),IF(AND($K41="Sous-total",$G41="R"),SUMIFS(S:S,$E:$E,$F41,$C:$C,"R"),SUMIFS(BASE_BS,BASE_BUDGET,$B41,BASE_EXERCICE,$Q$11,BASE_SENS,$C41,BASE_MOUVEMENT,$D41,BASE_OPERATION,$F41,BASE_FONCTION,$G41,BASE_NATURE,$H41,BASE_CHAPITRE,$I41,BASE_ANTENNE,$J41,BASE_SERVICE,$K41)))</f>
        <v>#REF!</v>
      </c>
      <c r="T41" s="101"/>
      <c r="U41" s="101" t="e">
        <f>IF(AND($K41="Sous-total",$G41="D"),SUMIFS(U:U,$E:$E,$F41,$C:$C,"D"),IF(AND($K41="Sous-total",$G41="R"),SUMIFS(U:U,$E:$E,$F41,$C:$C,"R"),SUMIFS(BASE_PREPA_INSCRIPTION,BASE_PREPA_BUDGET,$B41,BASE_PREPA_EXERCICE,$U$11,BASE_PREPA_SENS,$C41,BASE_PREPA_MOUVEMENT,$D41,BASE_PREPA_OPERATION,$F41,BASE_PREPA_FONCTION,$G41,BASE_PREPA_NATURE,$H41,BASE_PREPA_CHAPITRE,$I41,BASE_PREPA_ANTENNE,$J41,BASE_PREPA_SERVICE,$K41,BASE_PREPA_ETAPE,$U$10)))</f>
        <v>#REF!</v>
      </c>
      <c r="V41" s="101"/>
      <c r="W41" s="101" t="e">
        <f>IF(AND($K41="Sous-total",$G41="D"),SUMIFS(W:W,$E:$E,$F41,$C:$C,"D"),IF(AND($K41="Sous-total",$G41="R"),SUMIFS(W:W,$E:$E,$F41,$C:$C,"R"),SUMIFS(BASE_PREPA_INSCRIPTION,BASE_PREPA_BUDGET,$B41,BASE_PREPA_EXERCICE,$W$11,BASE_PREPA_SENS,$C41,BASE_PREPA_MOUVEMENT,$D41,BASE_PREPA_OPERATION,$F41,BASE_PREPA_FONCTION,$G41,BASE_PREPA_NATURE,$H41,BASE_PREPA_CHAPITRE,$I41,BASE_PREPA_ANTENNE,$J41,BASE_PREPA_SERVICE,$K41,BASE_PREPA_ETAPE,$W$10)))</f>
        <v>#REF!</v>
      </c>
      <c r="X41" s="101" t="e">
        <f>IF(AND($K41="Sous-total",$G41="D"),SUMIFS(X:X,$E:$E,$F41,$C:$C,"D"),IF(AND($K41="Sous-total",$G41="R"),SUMIFS(X:X,$E:$E,$F41,$C:$C,"R"),SUMIFS(BASE_BG,BASE_BUDGET,$B41,BASE_EXERCICE,$W$11,BASE_SENS,$C41,BASE_MOUVEMENT,$D41,BASE_OPERATION,$F41,BASE_FONCTION,$G41,BASE_NATURE,$H41,BASE_CHAPITRE,$I41,BASE_ANTENNE,$J41,BASE_SERVICE,$K41)))</f>
        <v>#REF!</v>
      </c>
      <c r="Y41" s="101" t="e">
        <f>IF(AND($K41="Sous-total",$G41="D"),SUMIFS(Y:Y,$E:$E,$F41,$C:$C,"D"),IF(AND($K41="Sous-total",$G41="R"),SUMIFS(Y:Y,$E:$E,$F41,$C:$C,"R"),SUMIFS(BASE_REALISATION,BASE_BUDGET,$B41,BASE_EXERCICE,$Y$11,BASE_SENS,$C41,BASE_MOUVEMENT,$D41,BASE_OPERATION,$F41,BASE_FONCTION,$G41,BASE_NATURE,$H41,BASE_CHAPITRE,$I41,BASE_ANTENNE,$J41,BASE_SERVICE,$K41)))</f>
        <v>#REF!</v>
      </c>
      <c r="Z41" s="101" t="e">
        <f>IF(AND($K41="Sous-total",$G41="D"),SUMIFS(Z:Z,$E:$E,$F41,$C:$C,"D"),IF(AND($K41="Sous-total",$G41="R"),SUMIFS(Z:Z,$E:$E,$F41,$C:$C,"R"),SUMIFS(BASE_ENS,BASE_BUDGET,$B41,BASE_EXERCICE,$Z$11,BASE_SENS,$C41,BASE_MOUVEMENT,$D41,BASE_OPERATION,$F41,BASE_FONCTION,$G41,BASE_NATURE,$H41,BASE_CHAPITRE,$I41,BASE_ANTENNE,$J41,BASE_SERVICE,$K41)))</f>
        <v>#REF!</v>
      </c>
      <c r="AA41" s="264"/>
      <c r="AB41" s="264"/>
      <c r="AC41" s="178"/>
      <c r="AD41" s="101"/>
      <c r="AE41" s="101"/>
      <c r="AF41" s="101"/>
      <c r="AG41" s="178"/>
      <c r="AH41" s="101"/>
      <c r="AI41" s="101"/>
      <c r="AJ41" s="101"/>
      <c r="AK41" s="101"/>
      <c r="AL41" s="205"/>
      <c r="AM41" s="339" t="e">
        <f>IF(K41="Sous-total","",AN41=#REF!)</f>
        <v>#REF!</v>
      </c>
      <c r="AN41" s="339" t="e">
        <f>IF($K41="Sous-total","",SUMIFS(BASE_PREPA_INSCRIPTION,BASE_PREPA_BUDGET,$B41,BASE_PREPA_SENS,$C41,BASE_PREPA_MOUVEMENT,$D41,BASE_PREPA_OPERATION,$F41,BASE_PREPA_FONCTION,$G41,BASE_PREPA_NATURE,$H41,BASE_PREPA_CHAPITRE,$I41,BASE_PREPA_ANTENNE,$J41,BASE_PREPA_SERVICE,$K41,BASE_PREPA_ETAPE,"PPI_N",BASE_PREPA_EXERCICE,#REF!))</f>
        <v>#REF!</v>
      </c>
      <c r="AO41" s="101"/>
      <c r="AP41" s="101"/>
      <c r="AQ41" s="101"/>
      <c r="AR41" s="101" t="str">
        <f t="shared" si="2"/>
        <v/>
      </c>
      <c r="AS41" s="203"/>
      <c r="AT41" s="70"/>
      <c r="AU41" s="154" t="e">
        <f t="shared" si="3"/>
        <v>#REF!</v>
      </c>
      <c r="AV41" s="155" t="e">
        <f t="shared" si="4"/>
        <v>#REF!</v>
      </c>
      <c r="AW41" s="171" t="str">
        <f t="shared" si="5"/>
        <v>-</v>
      </c>
      <c r="AX41" s="171" t="str">
        <f t="shared" si="6"/>
        <v>-</v>
      </c>
      <c r="AY41" s="7" t="str">
        <f>IF(A41=0,"",VLOOKUP(F41,#REF!,2,FALSE))</f>
        <v/>
      </c>
    </row>
    <row r="42" spans="1:51" s="7" customFormat="1" x14ac:dyDescent="0.2">
      <c r="A42" s="278">
        <f>IF(H42="",0,IF(ISNA(VLOOKUP(E42,#REF!,2,FALSE)),0.5,IF(C42="D",VLOOKUP(E42,#REF!,2,FALSE),VLOOKUP(E42,#REF!,2,FALSE))))</f>
        <v>0</v>
      </c>
      <c r="B42" s="279"/>
      <c r="C42" s="189"/>
      <c r="D42" s="189"/>
      <c r="E42" s="144"/>
      <c r="F42" s="146"/>
      <c r="G42" s="122"/>
      <c r="H42" s="127"/>
      <c r="I42" s="127"/>
      <c r="J42" s="129" t="s">
        <v>94</v>
      </c>
      <c r="K42" s="86"/>
      <c r="L42" s="321"/>
      <c r="M42" s="166"/>
      <c r="N42" s="101" t="e">
        <f>IF(AND(K42="Sous-total",C42="D"),SUMIFS(N:N,E:E,F42,C:C,"D"),IF(AND(K42="Sous-total",C42="R"),SUMIFS(N:N,E:E,F42,C:C,"R"),SUMIFS(BASE_N4_REALISATION,BASE_N4_BUDGET,B42,BASE_N4_EXERCICE,$N$11,BASE_N4_SENS,C42,BASE_N4_MVT,D42,BASE_N4_OPE,F42,BASE_N4_FONCTION,G42,BASE_N4_NATURE,H42,BASE_N4_CHAPITRE,I42,BASE_N4_ANTENNE,J42,BASE_N4_SERVICE,K42)))</f>
        <v>#REF!</v>
      </c>
      <c r="O42" s="101" t="e">
        <f>IF(AND($K42="Sous-total",$G42="D"),SUMIFS(O:O,$E:$E,$F42,$C:$C,"D"),IF(AND($K42="Sous-total",$G42="R"),SUMIFS(O:O,$E:$E,$F42,$C:$C,"R"),SUMIFS(BASE_BP,BASE_BUDGET,$B42,BASE_EXERCICE,$O$11,BASE_SENS,$C42,BASE_MOUVEMENT,$D42,BASE_OPERATION,$F42,BASE_FONCTION,$G42,BASE_NATURE,$H42,BASE_CHAPITRE,$I42,BASE_ANTENNE,$J42,BASE_SERVICE,$K42)))</f>
        <v>#REF!</v>
      </c>
      <c r="P42" s="101" t="e">
        <f>IF(AND($K42="Sous-total",$G42="D"),SUMIFS(P:P,$E:$E,$F42,$C:$C,"D"),IF(AND($K42="Sous-total",$G42="R"),SUMIFS(P:P,$E:$E,$F42,$C:$C,"R"),SUMIFS(BASE_VC,BASE_BUDGET,$B42,BASE_EXERCICE,$P$11,BASE_SENS,$C42,BASE_MOUVEMENT,$D42,BASE_OPERATION,$F42,BASE_FONCTION,$G42,BASE_NATURE,$H42,BASE_CHAPITRE,$I42,BASE_ANTENNE,$J42,BASE_SERVICE,$K42)))</f>
        <v>#REF!</v>
      </c>
      <c r="Q42" s="101" t="e">
        <f>IF(AND($K42="Sous-total",$G42="D"),SUMIFS(Q:Q,$E:$E,$F42,$C:$C,"D"),IF(AND($K42="Sous-total",$G42="R"),SUMIFS(Q:Q,$E:$E,$F42,$C:$C,"R"),SUMIFS(BASE_REPORTS,BASE_BUDGET,$B42,BASE_EXERCICE,$Q$11,BASE_SENS,$C42,BASE_MOUVEMENT,$D42,BASE_OPERATION,$F42,BASE_FONCTION,$G42,BASE_NATURE,$H42,BASE_CHAPITRE,$I42,BASE_ANTENNE,$J42,BASE_SERVICE,$K42)))</f>
        <v>#REF!</v>
      </c>
      <c r="R42" s="101"/>
      <c r="S42" s="101" t="e">
        <f>IF(AND($K42="Sous-total",$G42="D"),SUMIFS(S:S,$E:$E,$F42,$C:$C,"D"),IF(AND($K42="Sous-total",$G42="R"),SUMIFS(S:S,$E:$E,$F42,$C:$C,"R"),SUMIFS(BASE_BS,BASE_BUDGET,$B42,BASE_EXERCICE,$Q$11,BASE_SENS,$C42,BASE_MOUVEMENT,$D42,BASE_OPERATION,$F42,BASE_FONCTION,$G42,BASE_NATURE,$H42,BASE_CHAPITRE,$I42,BASE_ANTENNE,$J42,BASE_SERVICE,$K42)))</f>
        <v>#REF!</v>
      </c>
      <c r="T42" s="101"/>
      <c r="U42" s="101" t="e">
        <f>IF(AND($K42="Sous-total",$G42="D"),SUMIFS(U:U,$E:$E,$F42,$C:$C,"D"),IF(AND($K42="Sous-total",$G42="R"),SUMIFS(U:U,$E:$E,$F42,$C:$C,"R"),SUMIFS(BASE_PREPA_INSCRIPTION,BASE_PREPA_BUDGET,$B42,BASE_PREPA_EXERCICE,$U$11,BASE_PREPA_SENS,$C42,BASE_PREPA_MOUVEMENT,$D42,BASE_PREPA_OPERATION,$F42,BASE_PREPA_FONCTION,$G42,BASE_PREPA_NATURE,$H42,BASE_PREPA_CHAPITRE,$I42,BASE_PREPA_ANTENNE,$J42,BASE_PREPA_SERVICE,$K42,BASE_PREPA_ETAPE,$U$10)))</f>
        <v>#REF!</v>
      </c>
      <c r="V42" s="101"/>
      <c r="W42" s="101" t="e">
        <f>IF(AND($K42="Sous-total",$G42="D"),SUMIFS(W:W,$E:$E,$F42,$C:$C,"D"),IF(AND($K42="Sous-total",$G42="R"),SUMIFS(W:W,$E:$E,$F42,$C:$C,"R"),SUMIFS(BASE_PREPA_INSCRIPTION,BASE_PREPA_BUDGET,$B42,BASE_PREPA_EXERCICE,$W$11,BASE_PREPA_SENS,$C42,BASE_PREPA_MOUVEMENT,$D42,BASE_PREPA_OPERATION,$F42,BASE_PREPA_FONCTION,$G42,BASE_PREPA_NATURE,$H42,BASE_PREPA_CHAPITRE,$I42,BASE_PREPA_ANTENNE,$J42,BASE_PREPA_SERVICE,$K42,BASE_PREPA_ETAPE,$W$10)))</f>
        <v>#REF!</v>
      </c>
      <c r="X42" s="101" t="e">
        <f>IF(AND($K42="Sous-total",$G42="D"),SUMIFS(X:X,$E:$E,$F42,$C:$C,"D"),IF(AND($K42="Sous-total",$G42="R"),SUMIFS(X:X,$E:$E,$F42,$C:$C,"R"),SUMIFS(BASE_BG,BASE_BUDGET,$B42,BASE_EXERCICE,$W$11,BASE_SENS,$C42,BASE_MOUVEMENT,$D42,BASE_OPERATION,$F42,BASE_FONCTION,$G42,BASE_NATURE,$H42,BASE_CHAPITRE,$I42,BASE_ANTENNE,$J42,BASE_SERVICE,$K42)))</f>
        <v>#REF!</v>
      </c>
      <c r="Y42" s="101" t="e">
        <f>IF(AND($K42="Sous-total",$G42="D"),SUMIFS(Y:Y,$E:$E,$F42,$C:$C,"D"),IF(AND($K42="Sous-total",$G42="R"),SUMIFS(Y:Y,$E:$E,$F42,$C:$C,"R"),SUMIFS(BASE_REALISATION,BASE_BUDGET,$B42,BASE_EXERCICE,$Y$11,BASE_SENS,$C42,BASE_MOUVEMENT,$D42,BASE_OPERATION,$F42,BASE_FONCTION,$G42,BASE_NATURE,$H42,BASE_CHAPITRE,$I42,BASE_ANTENNE,$J42,BASE_SERVICE,$K42)))</f>
        <v>#REF!</v>
      </c>
      <c r="Z42" s="101" t="e">
        <f>IF(AND($K42="Sous-total",$G42="D"),SUMIFS(Z:Z,$E:$E,$F42,$C:$C,"D"),IF(AND($K42="Sous-total",$G42="R"),SUMIFS(Z:Z,$E:$E,$F42,$C:$C,"R"),SUMIFS(BASE_ENS,BASE_BUDGET,$B42,BASE_EXERCICE,$Z$11,BASE_SENS,$C42,BASE_MOUVEMENT,$D42,BASE_OPERATION,$F42,BASE_FONCTION,$G42,BASE_NATURE,$H42,BASE_CHAPITRE,$I42,BASE_ANTENNE,$J42,BASE_SERVICE,$K42)))</f>
        <v>#REF!</v>
      </c>
      <c r="AA42" s="264"/>
      <c r="AB42" s="264"/>
      <c r="AC42" s="178"/>
      <c r="AD42" s="101"/>
      <c r="AE42" s="101"/>
      <c r="AF42" s="101"/>
      <c r="AG42" s="178"/>
      <c r="AH42" s="101"/>
      <c r="AI42" s="101"/>
      <c r="AJ42" s="101"/>
      <c r="AK42" s="101" t="str">
        <f>IF(F42="","",SUM(AH42:AJ42))</f>
        <v/>
      </c>
      <c r="AL42" s="202"/>
      <c r="AM42" s="339" t="e">
        <f>IF(K42="Sous-total","",AN42=#REF!)</f>
        <v>#REF!</v>
      </c>
      <c r="AN42" s="339" t="e">
        <f>IF($K42="Sous-total","",SUMIFS(BASE_PREPA_INSCRIPTION,BASE_PREPA_BUDGET,$B42,BASE_PREPA_SENS,$C42,BASE_PREPA_MOUVEMENT,$D42,BASE_PREPA_OPERATION,$F42,BASE_PREPA_FONCTION,$G42,BASE_PREPA_NATURE,$H42,BASE_PREPA_CHAPITRE,$I42,BASE_PREPA_ANTENNE,$J42,BASE_PREPA_SERVICE,$K42,BASE_PREPA_ETAPE,"PPI_N",BASE_PREPA_EXERCICE,#REF!))</f>
        <v>#REF!</v>
      </c>
      <c r="AO42" s="101"/>
      <c r="AP42" s="101"/>
      <c r="AQ42" s="101"/>
      <c r="AR42" s="101" t="str">
        <f t="shared" si="2"/>
        <v/>
      </c>
      <c r="AS42" s="202"/>
      <c r="AT42" s="70"/>
      <c r="AU42" s="154" t="e">
        <f t="shared" si="3"/>
        <v>#REF!</v>
      </c>
      <c r="AV42" s="155" t="e">
        <f t="shared" si="4"/>
        <v>#REF!</v>
      </c>
      <c r="AW42" s="171" t="str">
        <f t="shared" si="5"/>
        <v>-</v>
      </c>
      <c r="AX42" s="171" t="str">
        <f t="shared" si="6"/>
        <v>-</v>
      </c>
      <c r="AY42" s="7" t="str">
        <f>IF(A42=0,"",VLOOKUP(F42,#REF!,2,FALSE))</f>
        <v/>
      </c>
    </row>
    <row r="43" spans="1:51" s="7" customFormat="1" x14ac:dyDescent="0.2">
      <c r="A43" s="278">
        <f>IF(H43="",0,IF(ISNA(VLOOKUP(E43,#REF!,2,FALSE)),0.5,IF(C43="D",VLOOKUP(E43,#REF!,2,FALSE),VLOOKUP(E43,#REF!,2,FALSE))))</f>
        <v>0</v>
      </c>
      <c r="B43" s="279"/>
      <c r="C43" s="189"/>
      <c r="D43" s="189"/>
      <c r="E43" s="144"/>
      <c r="F43" s="146"/>
      <c r="G43" s="122"/>
      <c r="H43" s="127"/>
      <c r="I43" s="127"/>
      <c r="J43" s="129" t="s">
        <v>94</v>
      </c>
      <c r="K43" s="86"/>
      <c r="L43" s="321"/>
      <c r="M43" s="166"/>
      <c r="N43" s="101" t="e">
        <f>IF(AND(K43="Sous-total",C43="D"),SUMIFS(N:N,E:E,F43,C:C,"D"),IF(AND(K43="Sous-total",C43="R"),SUMIFS(N:N,E:E,F43,C:C,"R"),SUMIFS(BASE_N4_REALISATION,BASE_N4_BUDGET,B43,BASE_N4_EXERCICE,$N$11,BASE_N4_SENS,C43,BASE_N4_MVT,D43,BASE_N4_OPE,F43,BASE_N4_FONCTION,G43,BASE_N4_NATURE,H43,BASE_N4_CHAPITRE,I43,BASE_N4_ANTENNE,J43,BASE_N4_SERVICE,K43)))</f>
        <v>#REF!</v>
      </c>
      <c r="O43" s="101" t="e">
        <f>IF(AND($K43="Sous-total",$G43="D"),SUMIFS(O:O,$E:$E,$F43,$C:$C,"D"),IF(AND($K43="Sous-total",$G43="R"),SUMIFS(O:O,$E:$E,$F43,$C:$C,"R"),SUMIFS(BASE_BP,BASE_BUDGET,$B43,BASE_EXERCICE,$O$11,BASE_SENS,$C43,BASE_MOUVEMENT,$D43,BASE_OPERATION,$F43,BASE_FONCTION,$G43,BASE_NATURE,$H43,BASE_CHAPITRE,$I43,BASE_ANTENNE,$J43,BASE_SERVICE,$K43)))</f>
        <v>#REF!</v>
      </c>
      <c r="P43" s="101" t="e">
        <f>IF(AND($K43="Sous-total",$G43="D"),SUMIFS(P:P,$E:$E,$F43,$C:$C,"D"),IF(AND($K43="Sous-total",$G43="R"),SUMIFS(P:P,$E:$E,$F43,$C:$C,"R"),SUMIFS(BASE_VC,BASE_BUDGET,$B43,BASE_EXERCICE,$P$11,BASE_SENS,$C43,BASE_MOUVEMENT,$D43,BASE_OPERATION,$F43,BASE_FONCTION,$G43,BASE_NATURE,$H43,BASE_CHAPITRE,$I43,BASE_ANTENNE,$J43,BASE_SERVICE,$K43)))</f>
        <v>#REF!</v>
      </c>
      <c r="Q43" s="101" t="e">
        <f>IF(AND($K43="Sous-total",$G43="D"),SUMIFS(Q:Q,$E:$E,$F43,$C:$C,"D"),IF(AND($K43="Sous-total",$G43="R"),SUMIFS(Q:Q,$E:$E,$F43,$C:$C,"R"),SUMIFS(BASE_REPORTS,BASE_BUDGET,$B43,BASE_EXERCICE,$Q$11,BASE_SENS,$C43,BASE_MOUVEMENT,$D43,BASE_OPERATION,$F43,BASE_FONCTION,$G43,BASE_NATURE,$H43,BASE_CHAPITRE,$I43,BASE_ANTENNE,$J43,BASE_SERVICE,$K43)))</f>
        <v>#REF!</v>
      </c>
      <c r="R43" s="101"/>
      <c r="S43" s="101" t="e">
        <f>IF(AND($K43="Sous-total",$G43="D"),SUMIFS(S:S,$E:$E,$F43,$C:$C,"D"),IF(AND($K43="Sous-total",$G43="R"),SUMIFS(S:S,$E:$E,$F43,$C:$C,"R"),SUMIFS(BASE_BS,BASE_BUDGET,$B43,BASE_EXERCICE,$Q$11,BASE_SENS,$C43,BASE_MOUVEMENT,$D43,BASE_OPERATION,$F43,BASE_FONCTION,$G43,BASE_NATURE,$H43,BASE_CHAPITRE,$I43,BASE_ANTENNE,$J43,BASE_SERVICE,$K43)))</f>
        <v>#REF!</v>
      </c>
      <c r="T43" s="101"/>
      <c r="U43" s="101" t="e">
        <f>IF(AND($K43="Sous-total",$G43="D"),SUMIFS(U:U,$E:$E,$F43,$C:$C,"D"),IF(AND($K43="Sous-total",$G43="R"),SUMIFS(U:U,$E:$E,$F43,$C:$C,"R"),SUMIFS(BASE_PREPA_INSCRIPTION,BASE_PREPA_BUDGET,$B43,BASE_PREPA_EXERCICE,$U$11,BASE_PREPA_SENS,$C43,BASE_PREPA_MOUVEMENT,$D43,BASE_PREPA_OPERATION,$F43,BASE_PREPA_FONCTION,$G43,BASE_PREPA_NATURE,$H43,BASE_PREPA_CHAPITRE,$I43,BASE_PREPA_ANTENNE,$J43,BASE_PREPA_SERVICE,$K43,BASE_PREPA_ETAPE,$U$10)))</f>
        <v>#REF!</v>
      </c>
      <c r="V43" s="101"/>
      <c r="W43" s="101" t="e">
        <f>IF(AND($K43="Sous-total",$G43="D"),SUMIFS(W:W,$E:$E,$F43,$C:$C,"D"),IF(AND($K43="Sous-total",$G43="R"),SUMIFS(W:W,$E:$E,$F43,$C:$C,"R"),SUMIFS(BASE_PREPA_INSCRIPTION,BASE_PREPA_BUDGET,$B43,BASE_PREPA_EXERCICE,$W$11,BASE_PREPA_SENS,$C43,BASE_PREPA_MOUVEMENT,$D43,BASE_PREPA_OPERATION,$F43,BASE_PREPA_FONCTION,$G43,BASE_PREPA_NATURE,$H43,BASE_PREPA_CHAPITRE,$I43,BASE_PREPA_ANTENNE,$J43,BASE_PREPA_SERVICE,$K43,BASE_PREPA_ETAPE,$W$10)))</f>
        <v>#REF!</v>
      </c>
      <c r="X43" s="101" t="e">
        <f>IF(AND($K43="Sous-total",$G43="D"),SUMIFS(X:X,$E:$E,$F43,$C:$C,"D"),IF(AND($K43="Sous-total",$G43="R"),SUMIFS(X:X,$E:$E,$F43,$C:$C,"R"),SUMIFS(BASE_BG,BASE_BUDGET,$B43,BASE_EXERCICE,$W$11,BASE_SENS,$C43,BASE_MOUVEMENT,$D43,BASE_OPERATION,$F43,BASE_FONCTION,$G43,BASE_NATURE,$H43,BASE_CHAPITRE,$I43,BASE_ANTENNE,$J43,BASE_SERVICE,$K43)))</f>
        <v>#REF!</v>
      </c>
      <c r="Y43" s="101" t="e">
        <f>IF(AND($K43="Sous-total",$G43="D"),SUMIFS(Y:Y,$E:$E,$F43,$C:$C,"D"),IF(AND($K43="Sous-total",$G43="R"),SUMIFS(Y:Y,$E:$E,$F43,$C:$C,"R"),SUMIFS(BASE_REALISATION,BASE_BUDGET,$B43,BASE_EXERCICE,$Y$11,BASE_SENS,$C43,BASE_MOUVEMENT,$D43,BASE_OPERATION,$F43,BASE_FONCTION,$G43,BASE_NATURE,$H43,BASE_CHAPITRE,$I43,BASE_ANTENNE,$J43,BASE_SERVICE,$K43)))</f>
        <v>#REF!</v>
      </c>
      <c r="Z43" s="101" t="e">
        <f>IF(AND($K43="Sous-total",$G43="D"),SUMIFS(Z:Z,$E:$E,$F43,$C:$C,"D"),IF(AND($K43="Sous-total",$G43="R"),SUMIFS(Z:Z,$E:$E,$F43,$C:$C,"R"),SUMIFS(BASE_ENS,BASE_BUDGET,$B43,BASE_EXERCICE,$Z$11,BASE_SENS,$C43,BASE_MOUVEMENT,$D43,BASE_OPERATION,$F43,BASE_FONCTION,$G43,BASE_NATURE,$H43,BASE_CHAPITRE,$I43,BASE_ANTENNE,$J43,BASE_SERVICE,$K43)))</f>
        <v>#REF!</v>
      </c>
      <c r="AA43" s="264"/>
      <c r="AB43" s="264"/>
      <c r="AC43" s="178"/>
      <c r="AD43" s="101"/>
      <c r="AE43" s="101"/>
      <c r="AF43" s="101"/>
      <c r="AG43" s="178"/>
      <c r="AH43" s="101"/>
      <c r="AI43" s="101"/>
      <c r="AJ43" s="101"/>
      <c r="AK43" s="101" t="str">
        <f>IF(F43="","",SUM(AH43:AJ43))</f>
        <v/>
      </c>
      <c r="AL43" s="202"/>
      <c r="AM43" s="339" t="e">
        <f>IF(K43="Sous-total","",AN43=#REF!)</f>
        <v>#REF!</v>
      </c>
      <c r="AN43" s="339" t="e">
        <f>IF($K43="Sous-total","",SUMIFS(BASE_PREPA_INSCRIPTION,BASE_PREPA_BUDGET,$B43,BASE_PREPA_SENS,$C43,BASE_PREPA_MOUVEMENT,$D43,BASE_PREPA_OPERATION,$F43,BASE_PREPA_FONCTION,$G43,BASE_PREPA_NATURE,$H43,BASE_PREPA_CHAPITRE,$I43,BASE_PREPA_ANTENNE,$J43,BASE_PREPA_SERVICE,$K43,BASE_PREPA_ETAPE,"PPI_N",BASE_PREPA_EXERCICE,#REF!))</f>
        <v>#REF!</v>
      </c>
      <c r="AO43" s="101"/>
      <c r="AP43" s="101"/>
      <c r="AQ43" s="101"/>
      <c r="AR43" s="101" t="str">
        <f t="shared" si="2"/>
        <v/>
      </c>
      <c r="AS43" s="202"/>
      <c r="AT43" s="70"/>
      <c r="AU43" s="154" t="e">
        <f t="shared" si="3"/>
        <v>#REF!</v>
      </c>
      <c r="AV43" s="155" t="e">
        <f t="shared" si="4"/>
        <v>#REF!</v>
      </c>
      <c r="AW43" s="171" t="str">
        <f t="shared" si="5"/>
        <v>-</v>
      </c>
      <c r="AX43" s="171" t="str">
        <f t="shared" si="6"/>
        <v>-</v>
      </c>
      <c r="AY43" s="7" t="str">
        <f>IF(A43=0,"",VLOOKUP(F43,#REF!,2,FALSE))</f>
        <v/>
      </c>
    </row>
    <row r="44" spans="1:51" s="7" customFormat="1" x14ac:dyDescent="0.2">
      <c r="A44" s="278">
        <f>IF(H44="",0,IF(ISNA(VLOOKUP(E44,#REF!,2,FALSE)),0.5,IF(C44="D",VLOOKUP(E44,#REF!,2,FALSE),VLOOKUP(E44,#REF!,2,FALSE))))</f>
        <v>0</v>
      </c>
      <c r="B44" s="279"/>
      <c r="C44" s="189"/>
      <c r="D44" s="189"/>
      <c r="E44" s="144"/>
      <c r="F44" s="146"/>
      <c r="G44" s="121"/>
      <c r="H44" s="125"/>
      <c r="I44" s="125"/>
      <c r="J44" s="125" t="s">
        <v>94</v>
      </c>
      <c r="K44" s="145"/>
      <c r="L44" s="320"/>
      <c r="M44" s="213"/>
      <c r="N44" s="101" t="e">
        <f>IF(AND(K44="Sous-total",C44="D"),SUMIFS(N:N,E:E,F44,C:C,"D"),IF(AND(K44="Sous-total",C44="R"),SUMIFS(N:N,E:E,F44,C:C,"R"),SUMIFS(BASE_N4_REALISATION,BASE_N4_BUDGET,B44,BASE_N4_EXERCICE,$N$11,BASE_N4_SENS,C44,BASE_N4_MVT,D44,BASE_N4_OPE,F44,BASE_N4_FONCTION,G44,BASE_N4_NATURE,H44,BASE_N4_CHAPITRE,I44,BASE_N4_ANTENNE,J44,BASE_N4_SERVICE,K44)))</f>
        <v>#REF!</v>
      </c>
      <c r="O44" s="101" t="e">
        <f>IF(AND($K44="Sous-total",$G44="D"),SUMIFS(O:O,$E:$E,$F44,$C:$C,"D"),IF(AND($K44="Sous-total",$G44="R"),SUMIFS(O:O,$E:$E,$F44,$C:$C,"R"),SUMIFS(BASE_BP,BASE_BUDGET,$B44,BASE_EXERCICE,$O$11,BASE_SENS,$C44,BASE_MOUVEMENT,$D44,BASE_OPERATION,$F44,BASE_FONCTION,$G44,BASE_NATURE,$H44,BASE_CHAPITRE,$I44,BASE_ANTENNE,$J44,BASE_SERVICE,$K44)))</f>
        <v>#REF!</v>
      </c>
      <c r="P44" s="101" t="e">
        <f>IF(AND($K44="Sous-total",$G44="D"),SUMIFS(P:P,$E:$E,$F44,$C:$C,"D"),IF(AND($K44="Sous-total",$G44="R"),SUMIFS(P:P,$E:$E,$F44,$C:$C,"R"),SUMIFS(BASE_VC,BASE_BUDGET,$B44,BASE_EXERCICE,$P$11,BASE_SENS,$C44,BASE_MOUVEMENT,$D44,BASE_OPERATION,$F44,BASE_FONCTION,$G44,BASE_NATURE,$H44,BASE_CHAPITRE,$I44,BASE_ANTENNE,$J44,BASE_SERVICE,$K44)))</f>
        <v>#REF!</v>
      </c>
      <c r="Q44" s="101" t="e">
        <f>IF(AND($K44="Sous-total",$G44="D"),SUMIFS(Q:Q,$E:$E,$F44,$C:$C,"D"),IF(AND($K44="Sous-total",$G44="R"),SUMIFS(Q:Q,$E:$E,$F44,$C:$C,"R"),SUMIFS(BASE_REPORTS,BASE_BUDGET,$B44,BASE_EXERCICE,$Q$11,BASE_SENS,$C44,BASE_MOUVEMENT,$D44,BASE_OPERATION,$F44,BASE_FONCTION,$G44,BASE_NATURE,$H44,BASE_CHAPITRE,$I44,BASE_ANTENNE,$J44,BASE_SERVICE,$K44)))</f>
        <v>#REF!</v>
      </c>
      <c r="R44" s="101"/>
      <c r="S44" s="101" t="e">
        <f>IF(AND($K44="Sous-total",$G44="D"),SUMIFS(S:S,$E:$E,$F44,$C:$C,"D"),IF(AND($K44="Sous-total",$G44="R"),SUMIFS(S:S,$E:$E,$F44,$C:$C,"R"),SUMIFS(BASE_BS,BASE_BUDGET,$B44,BASE_EXERCICE,$Q$11,BASE_SENS,$C44,BASE_MOUVEMENT,$D44,BASE_OPERATION,$F44,BASE_FONCTION,$G44,BASE_NATURE,$H44,BASE_CHAPITRE,$I44,BASE_ANTENNE,$J44,BASE_SERVICE,$K44)))</f>
        <v>#REF!</v>
      </c>
      <c r="T44" s="101"/>
      <c r="U44" s="101" t="e">
        <f>IF(AND($K44="Sous-total",$G44="D"),SUMIFS(U:U,$E:$E,$F44,$C:$C,"D"),IF(AND($K44="Sous-total",$G44="R"),SUMIFS(U:U,$E:$E,$F44,$C:$C,"R"),SUMIFS(BASE_PREPA_INSCRIPTION,BASE_PREPA_BUDGET,$B44,BASE_PREPA_EXERCICE,$U$11,BASE_PREPA_SENS,$C44,BASE_PREPA_MOUVEMENT,$D44,BASE_PREPA_OPERATION,$F44,BASE_PREPA_FONCTION,$G44,BASE_PREPA_NATURE,$H44,BASE_PREPA_CHAPITRE,$I44,BASE_PREPA_ANTENNE,$J44,BASE_PREPA_SERVICE,$K44,BASE_PREPA_ETAPE,$U$10)))</f>
        <v>#REF!</v>
      </c>
      <c r="V44" s="101"/>
      <c r="W44" s="101" t="e">
        <f>IF(AND($K44="Sous-total",$G44="D"),SUMIFS(W:W,$E:$E,$F44,$C:$C,"D"),IF(AND($K44="Sous-total",$G44="R"),SUMIFS(W:W,$E:$E,$F44,$C:$C,"R"),SUMIFS(BASE_PREPA_INSCRIPTION,BASE_PREPA_BUDGET,$B44,BASE_PREPA_EXERCICE,$W$11,BASE_PREPA_SENS,$C44,BASE_PREPA_MOUVEMENT,$D44,BASE_PREPA_OPERATION,$F44,BASE_PREPA_FONCTION,$G44,BASE_PREPA_NATURE,$H44,BASE_PREPA_CHAPITRE,$I44,BASE_PREPA_ANTENNE,$J44,BASE_PREPA_SERVICE,$K44,BASE_PREPA_ETAPE,$W$10)))</f>
        <v>#REF!</v>
      </c>
      <c r="X44" s="101" t="e">
        <f>IF(AND($K44="Sous-total",$G44="D"),SUMIFS(X:X,$E:$E,$F44,$C:$C,"D"),IF(AND($K44="Sous-total",$G44="R"),SUMIFS(X:X,$E:$E,$F44,$C:$C,"R"),SUMIFS(BASE_BG,BASE_BUDGET,$B44,BASE_EXERCICE,$W$11,BASE_SENS,$C44,BASE_MOUVEMENT,$D44,BASE_OPERATION,$F44,BASE_FONCTION,$G44,BASE_NATURE,$H44,BASE_CHAPITRE,$I44,BASE_ANTENNE,$J44,BASE_SERVICE,$K44)))</f>
        <v>#REF!</v>
      </c>
      <c r="Y44" s="101" t="e">
        <f>IF(AND($K44="Sous-total",$G44="D"),SUMIFS(Y:Y,$E:$E,$F44,$C:$C,"D"),IF(AND($K44="Sous-total",$G44="R"),SUMIFS(Y:Y,$E:$E,$F44,$C:$C,"R"),SUMIFS(BASE_REALISATION,BASE_BUDGET,$B44,BASE_EXERCICE,$Y$11,BASE_SENS,$C44,BASE_MOUVEMENT,$D44,BASE_OPERATION,$F44,BASE_FONCTION,$G44,BASE_NATURE,$H44,BASE_CHAPITRE,$I44,BASE_ANTENNE,$J44,BASE_SERVICE,$K44)))</f>
        <v>#REF!</v>
      </c>
      <c r="Z44" s="101" t="e">
        <f>IF(AND($K44="Sous-total",$G44="D"),SUMIFS(Z:Z,$E:$E,$F44,$C:$C,"D"),IF(AND($K44="Sous-total",$G44="R"),SUMIFS(Z:Z,$E:$E,$F44,$C:$C,"R"),SUMIFS(BASE_ENS,BASE_BUDGET,$B44,BASE_EXERCICE,$Z$11,BASE_SENS,$C44,BASE_MOUVEMENT,$D44,BASE_OPERATION,$F44,BASE_FONCTION,$G44,BASE_NATURE,$H44,BASE_CHAPITRE,$I44,BASE_ANTENNE,$J44,BASE_SERVICE,$K44)))</f>
        <v>#REF!</v>
      </c>
      <c r="AA44" s="264"/>
      <c r="AB44" s="264"/>
      <c r="AC44" s="178"/>
      <c r="AD44" s="101"/>
      <c r="AE44" s="101"/>
      <c r="AF44" s="101"/>
      <c r="AG44" s="178"/>
      <c r="AH44" s="101"/>
      <c r="AI44" s="101"/>
      <c r="AJ44" s="101"/>
      <c r="AK44" s="101" t="str">
        <f>IF(F44="","",SUM(AH44:AJ44))</f>
        <v/>
      </c>
      <c r="AL44" s="204"/>
      <c r="AM44" s="339" t="e">
        <f>IF(K44="Sous-total","",AN44=#REF!)</f>
        <v>#REF!</v>
      </c>
      <c r="AN44" s="339" t="e">
        <f>IF($K44="Sous-total","",SUMIFS(BASE_PREPA_INSCRIPTION,BASE_PREPA_BUDGET,$B44,BASE_PREPA_SENS,$C44,BASE_PREPA_MOUVEMENT,$D44,BASE_PREPA_OPERATION,$F44,BASE_PREPA_FONCTION,$G44,BASE_PREPA_NATURE,$H44,BASE_PREPA_CHAPITRE,$I44,BASE_PREPA_ANTENNE,$J44,BASE_PREPA_SERVICE,$K44,BASE_PREPA_ETAPE,"PPI_N",BASE_PREPA_EXERCICE,#REF!))</f>
        <v>#REF!</v>
      </c>
      <c r="AO44" s="101"/>
      <c r="AP44" s="101"/>
      <c r="AQ44" s="101"/>
      <c r="AR44" s="101" t="str">
        <f t="shared" si="2"/>
        <v/>
      </c>
      <c r="AS44" s="105"/>
      <c r="AT44" s="70"/>
      <c r="AU44" s="154" t="e">
        <f t="shared" si="3"/>
        <v>#REF!</v>
      </c>
      <c r="AV44" s="155" t="e">
        <f t="shared" si="4"/>
        <v>#REF!</v>
      </c>
      <c r="AW44" s="171" t="str">
        <f t="shared" si="5"/>
        <v>-</v>
      </c>
      <c r="AX44" s="171" t="str">
        <f t="shared" si="6"/>
        <v>-</v>
      </c>
      <c r="AY44" s="7" t="str">
        <f>IF(A44=0,"",VLOOKUP(F44,#REF!,2,FALSE))</f>
        <v/>
      </c>
    </row>
    <row r="45" spans="1:51" s="7" customFormat="1" x14ac:dyDescent="0.2">
      <c r="A45" s="278">
        <f>IF(H45="",0,IF(ISNA(VLOOKUP(E45,#REF!,2,FALSE)),0.5,IF(C45="D",VLOOKUP(E45,#REF!,2,FALSE),VLOOKUP(E45,#REF!,2,FALSE))))</f>
        <v>0</v>
      </c>
      <c r="B45" s="279"/>
      <c r="C45" s="189"/>
      <c r="D45" s="189"/>
      <c r="E45" s="144"/>
      <c r="F45" s="146"/>
      <c r="G45" s="118"/>
      <c r="H45" s="125"/>
      <c r="I45" s="125"/>
      <c r="J45" s="125" t="s">
        <v>94</v>
      </c>
      <c r="K45" s="145"/>
      <c r="L45" s="322"/>
      <c r="M45" s="106"/>
      <c r="N45" s="101" t="e">
        <f>IF(AND(K45="Sous-total",C45="D"),SUMIFS(N:N,E:E,F45,C:C,"D"),IF(AND(K45="Sous-total",C45="R"),SUMIFS(N:N,E:E,F45,C:C,"R"),SUMIFS(BASE_N4_REALISATION,BASE_N4_BUDGET,B45,BASE_N4_EXERCICE,$N$11,BASE_N4_SENS,C45,BASE_N4_MVT,D45,BASE_N4_OPE,F45,BASE_N4_FONCTION,G45,BASE_N4_NATURE,H45,BASE_N4_CHAPITRE,I45,BASE_N4_ANTENNE,J45,BASE_N4_SERVICE,K45)))</f>
        <v>#REF!</v>
      </c>
      <c r="O45" s="101" t="e">
        <f>IF(AND($K45="Sous-total",$G45="D"),SUMIFS(O:O,$E:$E,$F45,$C:$C,"D"),IF(AND($K45="Sous-total",$G45="R"),SUMIFS(O:O,$E:$E,$F45,$C:$C,"R"),SUMIFS(BASE_BP,BASE_BUDGET,$B45,BASE_EXERCICE,$O$11,BASE_SENS,$C45,BASE_MOUVEMENT,$D45,BASE_OPERATION,$F45,BASE_FONCTION,$G45,BASE_NATURE,$H45,BASE_CHAPITRE,$I45,BASE_ANTENNE,$J45,BASE_SERVICE,$K45)))</f>
        <v>#REF!</v>
      </c>
      <c r="P45" s="101" t="e">
        <f>IF(AND($K45="Sous-total",$G45="D"),SUMIFS(P:P,$E:$E,$F45,$C:$C,"D"),IF(AND($K45="Sous-total",$G45="R"),SUMIFS(P:P,$E:$E,$F45,$C:$C,"R"),SUMIFS(BASE_VC,BASE_BUDGET,$B45,BASE_EXERCICE,$P$11,BASE_SENS,$C45,BASE_MOUVEMENT,$D45,BASE_OPERATION,$F45,BASE_FONCTION,$G45,BASE_NATURE,$H45,BASE_CHAPITRE,$I45,BASE_ANTENNE,$J45,BASE_SERVICE,$K45)))</f>
        <v>#REF!</v>
      </c>
      <c r="Q45" s="101" t="e">
        <f>IF(AND($K45="Sous-total",$G45="D"),SUMIFS(Q:Q,$E:$E,$F45,$C:$C,"D"),IF(AND($K45="Sous-total",$G45="R"),SUMIFS(Q:Q,$E:$E,$F45,$C:$C,"R"),SUMIFS(BASE_REPORTS,BASE_BUDGET,$B45,BASE_EXERCICE,$Q$11,BASE_SENS,$C45,BASE_MOUVEMENT,$D45,BASE_OPERATION,$F45,BASE_FONCTION,$G45,BASE_NATURE,$H45,BASE_CHAPITRE,$I45,BASE_ANTENNE,$J45,BASE_SERVICE,$K45)))</f>
        <v>#REF!</v>
      </c>
      <c r="R45" s="101"/>
      <c r="S45" s="101" t="e">
        <f>IF(AND($K45="Sous-total",$G45="D"),SUMIFS(S:S,$E:$E,$F45,$C:$C,"D"),IF(AND($K45="Sous-total",$G45="R"),SUMIFS(S:S,$E:$E,$F45,$C:$C,"R"),SUMIFS(BASE_BS,BASE_BUDGET,$B45,BASE_EXERCICE,$Q$11,BASE_SENS,$C45,BASE_MOUVEMENT,$D45,BASE_OPERATION,$F45,BASE_FONCTION,$G45,BASE_NATURE,$H45,BASE_CHAPITRE,$I45,BASE_ANTENNE,$J45,BASE_SERVICE,$K45)))</f>
        <v>#REF!</v>
      </c>
      <c r="T45" s="101"/>
      <c r="U45" s="101" t="e">
        <f>IF(AND($K45="Sous-total",$G45="D"),SUMIFS(U:U,$E:$E,$F45,$C:$C,"D"),IF(AND($K45="Sous-total",$G45="R"),SUMIFS(U:U,$E:$E,$F45,$C:$C,"R"),SUMIFS(BASE_PREPA_INSCRIPTION,BASE_PREPA_BUDGET,$B45,BASE_PREPA_EXERCICE,$U$11,BASE_PREPA_SENS,$C45,BASE_PREPA_MOUVEMENT,$D45,BASE_PREPA_OPERATION,$F45,BASE_PREPA_FONCTION,$G45,BASE_PREPA_NATURE,$H45,BASE_PREPA_CHAPITRE,$I45,BASE_PREPA_ANTENNE,$J45,BASE_PREPA_SERVICE,$K45,BASE_PREPA_ETAPE,$U$10)))</f>
        <v>#REF!</v>
      </c>
      <c r="V45" s="101"/>
      <c r="W45" s="101" t="e">
        <f>IF(AND($K45="Sous-total",$G45="D"),SUMIFS(W:W,$E:$E,$F45,$C:$C,"D"),IF(AND($K45="Sous-total",$G45="R"),SUMIFS(W:W,$E:$E,$F45,$C:$C,"R"),SUMIFS(BASE_PREPA_INSCRIPTION,BASE_PREPA_BUDGET,$B45,BASE_PREPA_EXERCICE,$W$11,BASE_PREPA_SENS,$C45,BASE_PREPA_MOUVEMENT,$D45,BASE_PREPA_OPERATION,$F45,BASE_PREPA_FONCTION,$G45,BASE_PREPA_NATURE,$H45,BASE_PREPA_CHAPITRE,$I45,BASE_PREPA_ANTENNE,$J45,BASE_PREPA_SERVICE,$K45,BASE_PREPA_ETAPE,$W$10)))</f>
        <v>#REF!</v>
      </c>
      <c r="X45" s="101" t="e">
        <f>IF(AND($K45="Sous-total",$G45="D"),SUMIFS(X:X,$E:$E,$F45,$C:$C,"D"),IF(AND($K45="Sous-total",$G45="R"),SUMIFS(X:X,$E:$E,$F45,$C:$C,"R"),SUMIFS(BASE_BG,BASE_BUDGET,$B45,BASE_EXERCICE,$W$11,BASE_SENS,$C45,BASE_MOUVEMENT,$D45,BASE_OPERATION,$F45,BASE_FONCTION,$G45,BASE_NATURE,$H45,BASE_CHAPITRE,$I45,BASE_ANTENNE,$J45,BASE_SERVICE,$K45)))</f>
        <v>#REF!</v>
      </c>
      <c r="Y45" s="101" t="e">
        <f>IF(AND($K45="Sous-total",$G45="D"),SUMIFS(Y:Y,$E:$E,$F45,$C:$C,"D"),IF(AND($K45="Sous-total",$G45="R"),SUMIFS(Y:Y,$E:$E,$F45,$C:$C,"R"),SUMIFS(BASE_REALISATION,BASE_BUDGET,$B45,BASE_EXERCICE,$Y$11,BASE_SENS,$C45,BASE_MOUVEMENT,$D45,BASE_OPERATION,$F45,BASE_FONCTION,$G45,BASE_NATURE,$H45,BASE_CHAPITRE,$I45,BASE_ANTENNE,$J45,BASE_SERVICE,$K45)))</f>
        <v>#REF!</v>
      </c>
      <c r="Z45" s="101" t="e">
        <f>IF(AND($K45="Sous-total",$G45="D"),SUMIFS(Z:Z,$E:$E,$F45,$C:$C,"D"),IF(AND($K45="Sous-total",$G45="R"),SUMIFS(Z:Z,$E:$E,$F45,$C:$C,"R"),SUMIFS(BASE_ENS,BASE_BUDGET,$B45,BASE_EXERCICE,$Z$11,BASE_SENS,$C45,BASE_MOUVEMENT,$D45,BASE_OPERATION,$F45,BASE_FONCTION,$G45,BASE_NATURE,$H45,BASE_CHAPITRE,$I45,BASE_ANTENNE,$J45,BASE_SERVICE,$K45)))</f>
        <v>#REF!</v>
      </c>
      <c r="AA45" s="264"/>
      <c r="AB45" s="264"/>
      <c r="AC45" s="178"/>
      <c r="AD45" s="101"/>
      <c r="AE45" s="101"/>
      <c r="AF45" s="101"/>
      <c r="AG45" s="178"/>
      <c r="AH45" s="101"/>
      <c r="AI45" s="101"/>
      <c r="AJ45" s="101"/>
      <c r="AK45" s="101" t="str">
        <f>IF(F45="","",SUM(AH45:AJ45))</f>
        <v/>
      </c>
      <c r="AL45" s="204"/>
      <c r="AM45" s="339" t="e">
        <f>IF(K45="Sous-total","",AN45=#REF!)</f>
        <v>#REF!</v>
      </c>
      <c r="AN45" s="339" t="e">
        <f>IF($K45="Sous-total","",SUMIFS(BASE_PREPA_INSCRIPTION,BASE_PREPA_BUDGET,$B45,BASE_PREPA_SENS,$C45,BASE_PREPA_MOUVEMENT,$D45,BASE_PREPA_OPERATION,$F45,BASE_PREPA_FONCTION,$G45,BASE_PREPA_NATURE,$H45,BASE_PREPA_CHAPITRE,$I45,BASE_PREPA_ANTENNE,$J45,BASE_PREPA_SERVICE,$K45,BASE_PREPA_ETAPE,"PPI_N",BASE_PREPA_EXERCICE,#REF!))</f>
        <v>#REF!</v>
      </c>
      <c r="AO45" s="101"/>
      <c r="AP45" s="101"/>
      <c r="AQ45" s="101"/>
      <c r="AR45" s="101" t="str">
        <f t="shared" si="2"/>
        <v/>
      </c>
      <c r="AS45" s="105"/>
      <c r="AT45" s="70"/>
      <c r="AU45" s="154" t="e">
        <f t="shared" si="3"/>
        <v>#REF!</v>
      </c>
      <c r="AV45" s="155" t="e">
        <f t="shared" si="4"/>
        <v>#REF!</v>
      </c>
      <c r="AW45" s="171" t="str">
        <f t="shared" si="5"/>
        <v>-</v>
      </c>
      <c r="AX45" s="171" t="str">
        <f t="shared" si="6"/>
        <v>-</v>
      </c>
      <c r="AY45" s="7" t="str">
        <f>IF(A45=0,"",VLOOKUP(F45,#REF!,2,FALSE))</f>
        <v/>
      </c>
    </row>
    <row r="46" spans="1:51" s="7" customFormat="1" x14ac:dyDescent="0.2">
      <c r="A46" s="278" t="e">
        <f>IF(H46="",0,IF(ISNA(VLOOKUP(E46,#REF!,2,FALSE)),0.5,IF(C46="D",VLOOKUP(E46,#REF!,2,FALSE),VLOOKUP(E46,#REF!,2,FALSE))))</f>
        <v>#REF!</v>
      </c>
      <c r="B46" s="279" t="s">
        <v>68</v>
      </c>
      <c r="C46" s="189" t="s">
        <v>93</v>
      </c>
      <c r="D46" s="189" t="s">
        <v>95</v>
      </c>
      <c r="E46" s="144" t="s">
        <v>94</v>
      </c>
      <c r="F46" s="144" t="s">
        <v>94</v>
      </c>
      <c r="G46" s="108" t="s">
        <v>9</v>
      </c>
      <c r="H46" s="111" t="s">
        <v>90</v>
      </c>
      <c r="I46" s="111" t="s">
        <v>91</v>
      </c>
      <c r="J46" s="111" t="s">
        <v>116</v>
      </c>
      <c r="K46" s="145" t="s">
        <v>8</v>
      </c>
      <c r="L46" s="214"/>
      <c r="M46" s="68"/>
      <c r="N46" s="101" t="e">
        <f>IF(AND(K46="Sous-total",C46="D"),SUMIFS(N:N,E:E,F46,C:C,"D"),IF(AND(K46="Sous-total",C46="R"),SUMIFS(N:N,E:E,F46,C:C,"R"),SUMIFS(BASE_N4_REALISATION,BASE_N4_BUDGET,B46,BASE_N4_EXERCICE,$N$11,BASE_N4_SENS,C46,BASE_N4_MVT,D46,BASE_N4_OPE,F46,BASE_N4_FONCTION,G46,BASE_N4_NATURE,H46,BASE_N4_CHAPITRE,I46,BASE_N4_ANTENNE,J46,BASE_N4_SERVICE,K46)))</f>
        <v>#REF!</v>
      </c>
      <c r="O46" s="101" t="e">
        <f>IF(AND($K46="Sous-total",$G46="D"),SUMIFS(O:O,$E:$E,$F46,$C:$C,"D"),IF(AND($K46="Sous-total",$G46="R"),SUMIFS(O:O,$E:$E,$F46,$C:$C,"R"),SUMIFS(BASE_BP,BASE_BUDGET,$B46,BASE_EXERCICE,$O$11,BASE_SENS,$C46,BASE_MOUVEMENT,$D46,BASE_OPERATION,$F46,BASE_FONCTION,$G46,BASE_NATURE,$H46,BASE_CHAPITRE,$I46,BASE_ANTENNE,$J46,BASE_SERVICE,$K46)))</f>
        <v>#REF!</v>
      </c>
      <c r="P46" s="101" t="e">
        <f>IF(AND($K46="Sous-total",$G46="D"),SUMIFS(P:P,$E:$E,$F46,$C:$C,"D"),IF(AND($K46="Sous-total",$G46="R"),SUMIFS(P:P,$E:$E,$F46,$C:$C,"R"),SUMIFS(BASE_VC,BASE_BUDGET,$B46,BASE_EXERCICE,$P$11,BASE_SENS,$C46,BASE_MOUVEMENT,$D46,BASE_OPERATION,$F46,BASE_FONCTION,$G46,BASE_NATURE,$H46,BASE_CHAPITRE,$I46,BASE_ANTENNE,$J46,BASE_SERVICE,$K46)))</f>
        <v>#REF!</v>
      </c>
      <c r="Q46" s="101" t="e">
        <f>IF(AND($K46="Sous-total",$G46="D"),SUMIFS(Q:Q,$E:$E,$F46,$C:$C,"D"),IF(AND($K46="Sous-total",$G46="R"),SUMIFS(Q:Q,$E:$E,$F46,$C:$C,"R"),SUMIFS(BASE_REPORTS,BASE_BUDGET,$B46,BASE_EXERCICE,$Q$11,BASE_SENS,$C46,BASE_MOUVEMENT,$D46,BASE_OPERATION,$F46,BASE_FONCTION,$G46,BASE_NATURE,$H46,BASE_CHAPITRE,$I46,BASE_ANTENNE,$J46,BASE_SERVICE,$K46)))</f>
        <v>#REF!</v>
      </c>
      <c r="R46" s="101"/>
      <c r="S46" s="101" t="e">
        <f>IF(AND($K46="Sous-total",$G46="D"),SUMIFS(S:S,$E:$E,$F46,$C:$C,"D"),IF(AND($K46="Sous-total",$G46="R"),SUMIFS(S:S,$E:$E,$F46,$C:$C,"R"),SUMIFS(BASE_BS,BASE_BUDGET,$B46,BASE_EXERCICE,$Q$11,BASE_SENS,$C46,BASE_MOUVEMENT,$D46,BASE_OPERATION,$F46,BASE_FONCTION,$G46,BASE_NATURE,$H46,BASE_CHAPITRE,$I46,BASE_ANTENNE,$J46,BASE_SERVICE,$K46)))</f>
        <v>#REF!</v>
      </c>
      <c r="T46" s="101"/>
      <c r="U46" s="101" t="e">
        <f>IF(AND($K46="Sous-total",$G46="D"),SUMIFS(U:U,$E:$E,$F46,$C:$C,"D"),IF(AND($K46="Sous-total",$G46="R"),SUMIFS(U:U,$E:$E,$F46,$C:$C,"R"),SUMIFS(BASE_PREPA_INSCRIPTION,BASE_PREPA_BUDGET,$B46,BASE_PREPA_EXERCICE,$U$11,BASE_PREPA_SENS,$C46,BASE_PREPA_MOUVEMENT,$D46,BASE_PREPA_OPERATION,$F46,BASE_PREPA_FONCTION,$G46,BASE_PREPA_NATURE,$H46,BASE_PREPA_CHAPITRE,$I46,BASE_PREPA_ANTENNE,$J46,BASE_PREPA_SERVICE,$K46,BASE_PREPA_ETAPE,$U$10)))</f>
        <v>#REF!</v>
      </c>
      <c r="V46" s="101"/>
      <c r="W46" s="101" t="e">
        <f>IF(AND($K46="Sous-total",$G46="D"),SUMIFS(W:W,$E:$E,$F46,$C:$C,"D"),IF(AND($K46="Sous-total",$G46="R"),SUMIFS(W:W,$E:$E,$F46,$C:$C,"R"),SUMIFS(BASE_PREPA_INSCRIPTION,BASE_PREPA_BUDGET,$B46,BASE_PREPA_EXERCICE,$W$11,BASE_PREPA_SENS,$C46,BASE_PREPA_MOUVEMENT,$D46,BASE_PREPA_OPERATION,$F46,BASE_PREPA_FONCTION,$G46,BASE_PREPA_NATURE,$H46,BASE_PREPA_CHAPITRE,$I46,BASE_PREPA_ANTENNE,$J46,BASE_PREPA_SERVICE,$K46,BASE_PREPA_ETAPE,$W$10)))</f>
        <v>#REF!</v>
      </c>
      <c r="X46" s="101" t="e">
        <f>IF(AND($K46="Sous-total",$G46="D"),SUMIFS(X:X,$E:$E,$F46,$C:$C,"D"),IF(AND($K46="Sous-total",$G46="R"),SUMIFS(X:X,$E:$E,$F46,$C:$C,"R"),SUMIFS(BASE_BG,BASE_BUDGET,$B46,BASE_EXERCICE,$W$11,BASE_SENS,$C46,BASE_MOUVEMENT,$D46,BASE_OPERATION,$F46,BASE_FONCTION,$G46,BASE_NATURE,$H46,BASE_CHAPITRE,$I46,BASE_ANTENNE,$J46,BASE_SERVICE,$K46)))</f>
        <v>#REF!</v>
      </c>
      <c r="Y46" s="101" t="e">
        <f>IF(AND($K46="Sous-total",$G46="D"),SUMIFS(Y:Y,$E:$E,$F46,$C:$C,"D"),IF(AND($K46="Sous-total",$G46="R"),SUMIFS(Y:Y,$E:$E,$F46,$C:$C,"R"),SUMIFS(BASE_REALISATION,BASE_BUDGET,$B46,BASE_EXERCICE,$Y$11,BASE_SENS,$C46,BASE_MOUVEMENT,$D46,BASE_OPERATION,$F46,BASE_FONCTION,$G46,BASE_NATURE,$H46,BASE_CHAPITRE,$I46,BASE_ANTENNE,$J46,BASE_SERVICE,$K46)))</f>
        <v>#REF!</v>
      </c>
      <c r="Z46" s="101" t="e">
        <f>IF(AND($K46="Sous-total",$G46="D"),SUMIFS(Z:Z,$E:$E,$F46,$C:$C,"D"),IF(AND($K46="Sous-total",$G46="R"),SUMIFS(Z:Z,$E:$E,$F46,$C:$C,"R"),SUMIFS(BASE_ENS,BASE_BUDGET,$B46,BASE_EXERCICE,$Z$11,BASE_SENS,$C46,BASE_MOUVEMENT,$D46,BASE_OPERATION,$F46,BASE_FONCTION,$G46,BASE_NATURE,$H46,BASE_CHAPITRE,$I46,BASE_ANTENNE,$J46,BASE_SERVICE,$K46)))</f>
        <v>#REF!</v>
      </c>
      <c r="AA46" s="264"/>
      <c r="AB46" s="264"/>
      <c r="AC46" s="178"/>
      <c r="AD46" s="101"/>
      <c r="AE46" s="101"/>
      <c r="AF46" s="101"/>
      <c r="AG46" s="178"/>
      <c r="AH46" s="101"/>
      <c r="AI46" s="101"/>
      <c r="AJ46" s="101"/>
      <c r="AK46" s="101"/>
      <c r="AL46" s="105"/>
      <c r="AM46" s="339" t="e">
        <f>IF(K46="Sous-total","",AN46=#REF!)</f>
        <v>#REF!</v>
      </c>
      <c r="AN46" s="339" t="e">
        <f>IF($K46="Sous-total","",SUMIFS(BASE_PREPA_INSCRIPTION,BASE_PREPA_BUDGET,$B46,BASE_PREPA_SENS,$C46,BASE_PREPA_MOUVEMENT,$D46,BASE_PREPA_OPERATION,$F46,BASE_PREPA_FONCTION,$G46,BASE_PREPA_NATURE,$H46,BASE_PREPA_CHAPITRE,$I46,BASE_PREPA_ANTENNE,$J46,BASE_PREPA_SERVICE,$K46,BASE_PREPA_ETAPE,"PPI_N",BASE_PREPA_EXERCICE,#REF!))</f>
        <v>#REF!</v>
      </c>
      <c r="AO46" s="101"/>
      <c r="AP46" s="101"/>
      <c r="AQ46" s="101"/>
      <c r="AR46" s="101" t="str">
        <f t="shared" si="2"/>
        <v/>
      </c>
      <c r="AS46" s="105"/>
      <c r="AT46" s="70"/>
      <c r="AU46" s="154" t="e">
        <f t="shared" si="3"/>
        <v>#REF!</v>
      </c>
      <c r="AV46" s="155" t="e">
        <f t="shared" si="4"/>
        <v>#REF!</v>
      </c>
      <c r="AW46" s="170" t="s">
        <v>122</v>
      </c>
      <c r="AX46" s="171" t="str">
        <f t="shared" si="6"/>
        <v>-</v>
      </c>
      <c r="AY46" s="7" t="e">
        <f>IF(A46=0,"",VLOOKUP(F46,#REF!,2,FALSE))</f>
        <v>#REF!</v>
      </c>
    </row>
    <row r="47" spans="1:51" s="7" customFormat="1" x14ac:dyDescent="0.2">
      <c r="A47" s="9" t="e">
        <f>IF(H47="",0,IF(ISNA(VLOOKUP(E47,#REF!,2,FALSE)),0,IF(C47="D",VLOOKUP(E47,#REF!,2,FALSE),VLOOKUP(E47,#REF!,2,FALSE))))</f>
        <v>#REF!</v>
      </c>
      <c r="B47" s="279" t="s">
        <v>68</v>
      </c>
      <c r="C47" s="189" t="s">
        <v>93</v>
      </c>
      <c r="D47" s="189" t="s">
        <v>95</v>
      </c>
      <c r="E47" s="194" t="s">
        <v>118</v>
      </c>
      <c r="F47" s="144" t="s">
        <v>94</v>
      </c>
      <c r="G47" s="108" t="s">
        <v>9</v>
      </c>
      <c r="H47" s="111" t="s">
        <v>101</v>
      </c>
      <c r="I47" s="111" t="s">
        <v>100</v>
      </c>
      <c r="J47" s="111" t="s">
        <v>114</v>
      </c>
      <c r="K47" s="145" t="s">
        <v>8</v>
      </c>
      <c r="L47" s="268" t="s">
        <v>85</v>
      </c>
      <c r="M47" s="68"/>
      <c r="N47" s="101" t="e">
        <f>IF(AND(K47="Sous-total",C47="D"),SUMIFS(N:N,E:E,F47,C:C,"D"),IF(AND(K47="Sous-total",C47="R"),SUMIFS(N:N,E:E,F47,C:C,"R"),SUMIFS(BASE_N4_REALISATION,BASE_N4_BUDGET,B47,BASE_N4_EXERCICE,$N$11,BASE_N4_SENS,C47,BASE_N4_MVT,D47,BASE_N4_OPE,F47,BASE_N4_FONCTION,G47,BASE_N4_NATURE,H47,BASE_N4_CHAPITRE,I47,BASE_N4_ANTENNE,J47,BASE_N4_SERVICE,K47)))</f>
        <v>#REF!</v>
      </c>
      <c r="O47" s="101" t="e">
        <f>IF(AND($K47="Sous-total",$G47="D"),SUMIFS(O:O,$E:$E,$F47,$C:$C,"D"),IF(AND($K47="Sous-total",$G47="R"),SUMIFS(O:O,$E:$E,$F47,$C:$C,"R"),SUMIFS(BASE_BP,BASE_BUDGET,$B47,BASE_EXERCICE,$O$11,BASE_SENS,$C47,BASE_MOUVEMENT,$D47,BASE_OPERATION,$F47,BASE_FONCTION,$G47,BASE_NATURE,$H47,BASE_CHAPITRE,$I47,BASE_ANTENNE,$J47,BASE_SERVICE,$K47)))</f>
        <v>#REF!</v>
      </c>
      <c r="P47" s="101" t="e">
        <f>IF(AND($K47="Sous-total",$G47="D"),SUMIFS(P:P,$E:$E,$F47,$C:$C,"D"),IF(AND($K47="Sous-total",$G47="R"),SUMIFS(P:P,$E:$E,$F47,$C:$C,"R"),SUMIFS(BASE_VC,BASE_BUDGET,$B47,BASE_EXERCICE,$P$11,BASE_SENS,$C47,BASE_MOUVEMENT,$D47,BASE_OPERATION,$F47,BASE_FONCTION,$G47,BASE_NATURE,$H47,BASE_CHAPITRE,$I47,BASE_ANTENNE,$J47,BASE_SERVICE,$K47)))</f>
        <v>#REF!</v>
      </c>
      <c r="Q47" s="101" t="e">
        <f>IF(AND($K47="Sous-total",$G47="D"),SUMIFS(Q:Q,$E:$E,$F47,$C:$C,"D"),IF(AND($K47="Sous-total",$G47="R"),SUMIFS(Q:Q,$E:$E,$F47,$C:$C,"R"),SUMIFS(BASE_REPORTS,BASE_BUDGET,$B47,BASE_EXERCICE,$Q$11,BASE_SENS,$C47,BASE_MOUVEMENT,$D47,BASE_OPERATION,$F47,BASE_FONCTION,$G47,BASE_NATURE,$H47,BASE_CHAPITRE,$I47,BASE_ANTENNE,$J47,BASE_SERVICE,$K47)))</f>
        <v>#REF!</v>
      </c>
      <c r="R47" s="101"/>
      <c r="S47" s="101" t="e">
        <f>IF(AND($K47="Sous-total",$G47="D"),SUMIFS(S:S,$E:$E,$F47,$C:$C,"D"),IF(AND($K47="Sous-total",$G47="R"),SUMIFS(S:S,$E:$E,$F47,$C:$C,"R"),SUMIFS(BASE_BS,BASE_BUDGET,$B47,BASE_EXERCICE,$Q$11,BASE_SENS,$C47,BASE_MOUVEMENT,$D47,BASE_OPERATION,$F47,BASE_FONCTION,$G47,BASE_NATURE,$H47,BASE_CHAPITRE,$I47,BASE_ANTENNE,$J47,BASE_SERVICE,$K47)))</f>
        <v>#REF!</v>
      </c>
      <c r="T47" s="101"/>
      <c r="U47" s="101" t="e">
        <f>IF(AND($K47="Sous-total",$G47="D"),SUMIFS(U:U,$E:$E,$F47,$C:$C,"D"),IF(AND($K47="Sous-total",$G47="R"),SUMIFS(U:U,$E:$E,$F47,$C:$C,"R"),SUMIFS(BASE_PREPA_INSCRIPTION,BASE_PREPA_BUDGET,$B47,BASE_PREPA_EXERCICE,$U$11,BASE_PREPA_SENS,$C47,BASE_PREPA_MOUVEMENT,$D47,BASE_PREPA_OPERATION,$F47,BASE_PREPA_FONCTION,$G47,BASE_PREPA_NATURE,$H47,BASE_PREPA_CHAPITRE,$I47,BASE_PREPA_ANTENNE,$J47,BASE_PREPA_SERVICE,$K47,BASE_PREPA_ETAPE,$U$10)))</f>
        <v>#REF!</v>
      </c>
      <c r="V47" s="101"/>
      <c r="W47" s="101" t="e">
        <f>IF(AND($K47="Sous-total",$G47="D"),SUMIFS(W:W,$E:$E,$F47,$C:$C,"D"),IF(AND($K47="Sous-total",$G47="R"),SUMIFS(W:W,$E:$E,$F47,$C:$C,"R"),SUMIFS(BASE_PREPA_INSCRIPTION,BASE_PREPA_BUDGET,$B47,BASE_PREPA_EXERCICE,$W$11,BASE_PREPA_SENS,$C47,BASE_PREPA_MOUVEMENT,$D47,BASE_PREPA_OPERATION,$F47,BASE_PREPA_FONCTION,$G47,BASE_PREPA_NATURE,$H47,BASE_PREPA_CHAPITRE,$I47,BASE_PREPA_ANTENNE,$J47,BASE_PREPA_SERVICE,$K47,BASE_PREPA_ETAPE,$W$10)))</f>
        <v>#REF!</v>
      </c>
      <c r="X47" s="101" t="e">
        <f>IF(AND($K47="Sous-total",$G47="D"),SUMIFS(X:X,$E:$E,$F47,$C:$C,"D"),IF(AND($K47="Sous-total",$G47="R"),SUMIFS(X:X,$E:$E,$F47,$C:$C,"R"),SUMIFS(BASE_BG,BASE_BUDGET,$B47,BASE_EXERCICE,$W$11,BASE_SENS,$C47,BASE_MOUVEMENT,$D47,BASE_OPERATION,$F47,BASE_FONCTION,$G47,BASE_NATURE,$H47,BASE_CHAPITRE,$I47,BASE_ANTENNE,$J47,BASE_SERVICE,$K47)))</f>
        <v>#REF!</v>
      </c>
      <c r="Y47" s="101" t="e">
        <f>IF(AND($K47="Sous-total",$G47="D"),SUMIFS(Y:Y,$E:$E,$F47,$C:$C,"D"),IF(AND($K47="Sous-total",$G47="R"),SUMIFS(Y:Y,$E:$E,$F47,$C:$C,"R"),SUMIFS(BASE_REALISATION,BASE_BUDGET,$B47,BASE_EXERCICE,$Y$11,BASE_SENS,$C47,BASE_MOUVEMENT,$D47,BASE_OPERATION,$F47,BASE_FONCTION,$G47,BASE_NATURE,$H47,BASE_CHAPITRE,$I47,BASE_ANTENNE,$J47,BASE_SERVICE,$K47)))</f>
        <v>#REF!</v>
      </c>
      <c r="Z47" s="101" t="e">
        <f>IF(AND($K47="Sous-total",$G47="D"),SUMIFS(Z:Z,$E:$E,$F47,$C:$C,"D"),IF(AND($K47="Sous-total",$G47="R"),SUMIFS(Z:Z,$E:$E,$F47,$C:$C,"R"),SUMIFS(BASE_ENS,BASE_BUDGET,$B47,BASE_EXERCICE,$Z$11,BASE_SENS,$C47,BASE_MOUVEMENT,$D47,BASE_OPERATION,$F47,BASE_FONCTION,$G47,BASE_NATURE,$H47,BASE_CHAPITRE,$I47,BASE_ANTENNE,$J47,BASE_SERVICE,$K47)))</f>
        <v>#REF!</v>
      </c>
      <c r="AA47" s="264"/>
      <c r="AB47" s="264"/>
      <c r="AC47" s="178"/>
      <c r="AD47" s="101"/>
      <c r="AE47" s="101"/>
      <c r="AF47" s="101"/>
      <c r="AG47" s="178"/>
      <c r="AH47" s="101"/>
      <c r="AI47" s="101"/>
      <c r="AJ47" s="101"/>
      <c r="AK47" s="101"/>
      <c r="AL47" s="101"/>
      <c r="AM47" s="339" t="e">
        <f>IF(K47="Sous-total","",AN47=AO47)</f>
        <v>#REF!</v>
      </c>
      <c r="AN47" s="339" t="e">
        <f>IF($K47="Sous-total","",SUMIFS(BASE_PREPA_INSCRIPTION,BASE_PREPA_BUDGET,$B47,BASE_PREPA_SENS,$C47,BASE_PREPA_MOUVEMENT,$D47,BASE_PREPA_OPERATION,$F47,BASE_PREPA_FONCTION,$G47,BASE_PREPA_NATURE,$H47,BASE_PREPA_CHAPITRE,$I47,BASE_PREPA_ANTENNE,$J47,BASE_PREPA_SERVICE,$K47,BASE_PREPA_ETAPE,"PPI_N",BASE_PREPA_EXERCICE,#REF!))</f>
        <v>#REF!</v>
      </c>
      <c r="AO47" s="101">
        <v>310000</v>
      </c>
      <c r="AP47" s="101">
        <v>310000</v>
      </c>
      <c r="AQ47" s="101">
        <v>310000</v>
      </c>
      <c r="AR47" s="101">
        <f t="shared" si="2"/>
        <v>930000</v>
      </c>
      <c r="AS47" s="101"/>
      <c r="AT47" s="104"/>
      <c r="AU47" s="154" t="e">
        <f t="shared" si="3"/>
        <v>#REF!</v>
      </c>
      <c r="AV47" s="155" t="e">
        <f t="shared" si="4"/>
        <v>#REF!</v>
      </c>
      <c r="AW47" s="171" t="str">
        <f t="shared" ref="AW47:AW78" si="8">IF(AND(E47="",F47="",G47="",H47="",I47="",J47="",K47=""),"Mettre en blanc","-")</f>
        <v>-</v>
      </c>
      <c r="AX47" s="171" t="str">
        <f t="shared" si="6"/>
        <v>Afficher ligne</v>
      </c>
      <c r="AY47" s="7" t="e">
        <f>IF(A47=0,"",VLOOKUP(F47,#REF!,2,FALSE))</f>
        <v>#REF!</v>
      </c>
    </row>
    <row r="48" spans="1:51" s="7" customFormat="1" x14ac:dyDescent="0.2">
      <c r="A48" s="292" t="e">
        <f>IF(H48="",0,IF(ISNA(VLOOKUP(E48,#REF!,2,FALSE)),0,IF(C48="D",VLOOKUP(E48,#REF!,2,FALSE),VLOOKUP(E48,#REF!,2,FALSE))))</f>
        <v>#REF!</v>
      </c>
      <c r="B48" s="280" t="s">
        <v>68</v>
      </c>
      <c r="C48" s="283" t="s">
        <v>93</v>
      </c>
      <c r="D48" s="283" t="s">
        <v>95</v>
      </c>
      <c r="E48" s="195" t="s">
        <v>118</v>
      </c>
      <c r="F48" s="120" t="s">
        <v>94</v>
      </c>
      <c r="G48" s="119" t="s">
        <v>26</v>
      </c>
      <c r="H48" s="124" t="s">
        <v>72</v>
      </c>
      <c r="I48" s="124" t="s">
        <v>67</v>
      </c>
      <c r="J48" s="124" t="s">
        <v>22</v>
      </c>
      <c r="K48" s="152" t="s">
        <v>18</v>
      </c>
      <c r="L48" s="268" t="s">
        <v>152</v>
      </c>
      <c r="M48" s="68"/>
      <c r="N48" s="101" t="e">
        <f>IF(AND(K48="Sous-total",C48="D"),SUMIFS(N:N,E:E,F48,C:C,"D"),IF(AND(K48="Sous-total",C48="R"),SUMIFS(N:N,E:E,F48,C:C,"R"),SUMIFS(BASE_N4_REALISATION,BASE_N4_BUDGET,B48,BASE_N4_EXERCICE,$N$11,BASE_N4_SENS,C48,BASE_N4_MVT,D48,BASE_N4_OPE,F48,BASE_N4_FONCTION,G48,BASE_N4_NATURE,H48,BASE_N4_CHAPITRE,I48,BASE_N4_ANTENNE,J48,BASE_N4_SERVICE,K48)))</f>
        <v>#REF!</v>
      </c>
      <c r="O48" s="101" t="e">
        <f>IF(AND($K48="Sous-total",$G48="D"),SUMIFS(O:O,$E:$E,$F48,$C:$C,"D"),IF(AND($K48="Sous-total",$G48="R"),SUMIFS(O:O,$E:$E,$F48,$C:$C,"R"),SUMIFS(BASE_BP,BASE_BUDGET,$B48,BASE_EXERCICE,$O$11,BASE_SENS,$C48,BASE_MOUVEMENT,$D48,BASE_OPERATION,$F48,BASE_FONCTION,$G48,BASE_NATURE,$H48,BASE_CHAPITRE,$I48,BASE_ANTENNE,$J48,BASE_SERVICE,$K48)))</f>
        <v>#REF!</v>
      </c>
      <c r="P48" s="101" t="e">
        <f>IF(AND($K48="Sous-total",$G48="D"),SUMIFS(P:P,$E:$E,$F48,$C:$C,"D"),IF(AND($K48="Sous-total",$G48="R"),SUMIFS(P:P,$E:$E,$F48,$C:$C,"R"),SUMIFS(BASE_VC,BASE_BUDGET,$B48,BASE_EXERCICE,$P$11,BASE_SENS,$C48,BASE_MOUVEMENT,$D48,BASE_OPERATION,$F48,BASE_FONCTION,$G48,BASE_NATURE,$H48,BASE_CHAPITRE,$I48,BASE_ANTENNE,$J48,BASE_SERVICE,$K48)))</f>
        <v>#REF!</v>
      </c>
      <c r="Q48" s="101" t="e">
        <f>IF(AND($K48="Sous-total",$G48="D"),SUMIFS(Q:Q,$E:$E,$F48,$C:$C,"D"),IF(AND($K48="Sous-total",$G48="R"),SUMIFS(Q:Q,$E:$E,$F48,$C:$C,"R"),SUMIFS(BASE_REPORTS,BASE_BUDGET,$B48,BASE_EXERCICE,$Q$11,BASE_SENS,$C48,BASE_MOUVEMENT,$D48,BASE_OPERATION,$F48,BASE_FONCTION,$G48,BASE_NATURE,$H48,BASE_CHAPITRE,$I48,BASE_ANTENNE,$J48,BASE_SERVICE,$K48)))</f>
        <v>#REF!</v>
      </c>
      <c r="R48" s="101"/>
      <c r="S48" s="101" t="e">
        <f>IF(AND($K48="Sous-total",$G48="D"),SUMIFS(S:S,$E:$E,$F48,$C:$C,"D"),IF(AND($K48="Sous-total",$G48="R"),SUMIFS(S:S,$E:$E,$F48,$C:$C,"R"),SUMIFS(BASE_BS,BASE_BUDGET,$B48,BASE_EXERCICE,$Q$11,BASE_SENS,$C48,BASE_MOUVEMENT,$D48,BASE_OPERATION,$F48,BASE_FONCTION,$G48,BASE_NATURE,$H48,BASE_CHAPITRE,$I48,BASE_ANTENNE,$J48,BASE_SERVICE,$K48)))</f>
        <v>#REF!</v>
      </c>
      <c r="T48" s="101"/>
      <c r="U48" s="101" t="e">
        <f>IF(AND($K48="Sous-total",$G48="D"),SUMIFS(U:U,$E:$E,$F48,$C:$C,"D"),IF(AND($K48="Sous-total",$G48="R"),SUMIFS(U:U,$E:$E,$F48,$C:$C,"R"),SUMIFS(BASE_PREPA_INSCRIPTION,BASE_PREPA_BUDGET,$B48,BASE_PREPA_EXERCICE,$U$11,BASE_PREPA_SENS,$C48,BASE_PREPA_MOUVEMENT,$D48,BASE_PREPA_OPERATION,$F48,BASE_PREPA_FONCTION,$G48,BASE_PREPA_NATURE,$H48,BASE_PREPA_CHAPITRE,$I48,BASE_PREPA_ANTENNE,$J48,BASE_PREPA_SERVICE,$K48,BASE_PREPA_ETAPE,$U$10)))</f>
        <v>#REF!</v>
      </c>
      <c r="V48" s="101"/>
      <c r="W48" s="101" t="e">
        <f>IF(AND($K48="Sous-total",$G48="D"),SUMIFS(W:W,$E:$E,$F48,$C:$C,"D"),IF(AND($K48="Sous-total",$G48="R"),SUMIFS(W:W,$E:$E,$F48,$C:$C,"R"),SUMIFS(BASE_PREPA_INSCRIPTION,BASE_PREPA_BUDGET,$B48,BASE_PREPA_EXERCICE,$W$11,BASE_PREPA_SENS,$C48,BASE_PREPA_MOUVEMENT,$D48,BASE_PREPA_OPERATION,$F48,BASE_PREPA_FONCTION,$G48,BASE_PREPA_NATURE,$H48,BASE_PREPA_CHAPITRE,$I48,BASE_PREPA_ANTENNE,$J48,BASE_PREPA_SERVICE,$K48,BASE_PREPA_ETAPE,$W$10)))</f>
        <v>#REF!</v>
      </c>
      <c r="X48" s="101" t="e">
        <f>IF(AND($K48="Sous-total",$G48="D"),SUMIFS(X:X,$E:$E,$F48,$C:$C,"D"),IF(AND($K48="Sous-total",$G48="R"),SUMIFS(X:X,$E:$E,$F48,$C:$C,"R"),SUMIFS(BASE_BG,BASE_BUDGET,$B48,BASE_EXERCICE,$W$11,BASE_SENS,$C48,BASE_MOUVEMENT,$D48,BASE_OPERATION,$F48,BASE_FONCTION,$G48,BASE_NATURE,$H48,BASE_CHAPITRE,$I48,BASE_ANTENNE,$J48,BASE_SERVICE,$K48)))</f>
        <v>#REF!</v>
      </c>
      <c r="Y48" s="101" t="e">
        <f>IF(AND($K48="Sous-total",$G48="D"),SUMIFS(Y:Y,$E:$E,$F48,$C:$C,"D"),IF(AND($K48="Sous-total",$G48="R"),SUMIFS(Y:Y,$E:$E,$F48,$C:$C,"R"),SUMIFS(BASE_REALISATION,BASE_BUDGET,$B48,BASE_EXERCICE,$Y$11,BASE_SENS,$C48,BASE_MOUVEMENT,$D48,BASE_OPERATION,$F48,BASE_FONCTION,$G48,BASE_NATURE,$H48,BASE_CHAPITRE,$I48,BASE_ANTENNE,$J48,BASE_SERVICE,$K48)))</f>
        <v>#REF!</v>
      </c>
      <c r="Z48" s="101" t="e">
        <f>IF(AND($K48="Sous-total",$G48="D"),SUMIFS(Z:Z,$E:$E,$F48,$C:$C,"D"),IF(AND($K48="Sous-total",$G48="R"),SUMIFS(Z:Z,$E:$E,$F48,$C:$C,"R"),SUMIFS(BASE_ENS,BASE_BUDGET,$B48,BASE_EXERCICE,$Z$11,BASE_SENS,$C48,BASE_MOUVEMENT,$D48,BASE_OPERATION,$F48,BASE_FONCTION,$G48,BASE_NATURE,$H48,BASE_CHAPITRE,$I48,BASE_ANTENNE,$J48,BASE_SERVICE,$K48)))</f>
        <v>#REF!</v>
      </c>
      <c r="AA48" s="265"/>
      <c r="AB48" s="265"/>
      <c r="AC48" s="178"/>
      <c r="AD48" s="101"/>
      <c r="AE48" s="101"/>
      <c r="AF48" s="101"/>
      <c r="AG48" s="178"/>
      <c r="AH48" s="101"/>
      <c r="AI48" s="101"/>
      <c r="AJ48" s="101"/>
      <c r="AK48" s="101"/>
      <c r="AL48" s="105"/>
      <c r="AM48" s="339" t="e">
        <f>IF(K48="Sous-total","",AN48=#REF!)</f>
        <v>#REF!</v>
      </c>
      <c r="AN48" s="339" t="e">
        <f>IF($K48="Sous-total","",SUMIFS(BASE_PREPA_INSCRIPTION,BASE_PREPA_BUDGET,$B48,BASE_PREPA_SENS,$C48,BASE_PREPA_MOUVEMENT,$D48,BASE_PREPA_OPERATION,$F48,BASE_PREPA_FONCTION,$G48,BASE_PREPA_NATURE,$H48,BASE_PREPA_CHAPITRE,$I48,BASE_PREPA_ANTENNE,$J48,BASE_PREPA_SERVICE,$K48,BASE_PREPA_ETAPE,"PPI_N",BASE_PREPA_EXERCICE,#REF!))</f>
        <v>#REF!</v>
      </c>
      <c r="AO48" s="101"/>
      <c r="AP48" s="101"/>
      <c r="AQ48" s="101"/>
      <c r="AR48" s="101">
        <f t="shared" si="2"/>
        <v>0</v>
      </c>
      <c r="AS48" s="105"/>
      <c r="AT48" s="104"/>
      <c r="AU48" s="154" t="e">
        <f t="shared" si="3"/>
        <v>#REF!</v>
      </c>
      <c r="AV48" s="155" t="e">
        <f t="shared" si="4"/>
        <v>#REF!</v>
      </c>
      <c r="AW48" s="171" t="str">
        <f t="shared" si="8"/>
        <v>-</v>
      </c>
      <c r="AX48" s="171" t="str">
        <f t="shared" si="6"/>
        <v>-</v>
      </c>
      <c r="AY48" s="7" t="e">
        <f>IF(A48=0,"",VLOOKUP(F48,#REF!,2,FALSE))</f>
        <v>#REF!</v>
      </c>
    </row>
    <row r="49" spans="1:51" s="7" customFormat="1" ht="25.5" x14ac:dyDescent="0.2">
      <c r="A49" s="9" t="e">
        <f>IF(H49="",0,IF(ISNA(VLOOKUP(E49,#REF!,2,FALSE)),0,IF(C49="D",VLOOKUP(E49,#REF!,2,FALSE),VLOOKUP(E49,#REF!,2,FALSE))))</f>
        <v>#REF!</v>
      </c>
      <c r="B49" s="279" t="s">
        <v>68</v>
      </c>
      <c r="C49" s="189" t="s">
        <v>93</v>
      </c>
      <c r="D49" s="189" t="s">
        <v>95</v>
      </c>
      <c r="E49" s="144" t="s">
        <v>118</v>
      </c>
      <c r="F49" s="144" t="s">
        <v>94</v>
      </c>
      <c r="G49" s="108" t="s">
        <v>9</v>
      </c>
      <c r="H49" s="111">
        <v>274</v>
      </c>
      <c r="I49" s="111">
        <v>27</v>
      </c>
      <c r="J49" s="111" t="s">
        <v>23</v>
      </c>
      <c r="K49" s="145" t="s">
        <v>8</v>
      </c>
      <c r="L49" s="219" t="s">
        <v>86</v>
      </c>
      <c r="M49" s="162"/>
      <c r="N49" s="101" t="e">
        <f>IF(AND(K49="Sous-total",C49="D"),SUMIFS(N:N,E:E,F49,C:C,"D"),IF(AND(K49="Sous-total",C49="R"),SUMIFS(N:N,E:E,F49,C:C,"R"),SUMIFS(BASE_N4_REALISATION,BASE_N4_BUDGET,B49,BASE_N4_EXERCICE,$N$11,BASE_N4_SENS,C49,BASE_N4_MVT,D49,BASE_N4_OPE,F49,BASE_N4_FONCTION,G49,BASE_N4_NATURE,H49,BASE_N4_CHAPITRE,I49,BASE_N4_ANTENNE,J49,BASE_N4_SERVICE,K49)))</f>
        <v>#REF!</v>
      </c>
      <c r="O49" s="101" t="e">
        <f>IF(AND($K49="Sous-total",$G49="D"),SUMIFS(O:O,$E:$E,$F49,$C:$C,"D"),IF(AND($K49="Sous-total",$G49="R"),SUMIFS(O:O,$E:$E,$F49,$C:$C,"R"),SUMIFS(BASE_BP,BASE_BUDGET,$B49,BASE_EXERCICE,$O$11,BASE_SENS,$C49,BASE_MOUVEMENT,$D49,BASE_OPERATION,$F49,BASE_FONCTION,$G49,BASE_NATURE,$H49,BASE_CHAPITRE,$I49,BASE_ANTENNE,$J49,BASE_SERVICE,$K49)))</f>
        <v>#REF!</v>
      </c>
      <c r="P49" s="101" t="e">
        <f>IF(AND($K49="Sous-total",$G49="D"),SUMIFS(P:P,$E:$E,$F49,$C:$C,"D"),IF(AND($K49="Sous-total",$G49="R"),SUMIFS(P:P,$E:$E,$F49,$C:$C,"R"),SUMIFS(BASE_VC,BASE_BUDGET,$B49,BASE_EXERCICE,$P$11,BASE_SENS,$C49,BASE_MOUVEMENT,$D49,BASE_OPERATION,$F49,BASE_FONCTION,$G49,BASE_NATURE,$H49,BASE_CHAPITRE,$I49,BASE_ANTENNE,$J49,BASE_SERVICE,$K49)))</f>
        <v>#REF!</v>
      </c>
      <c r="Q49" s="101" t="e">
        <f>IF(AND($K49="Sous-total",$G49="D"),SUMIFS(Q:Q,$E:$E,$F49,$C:$C,"D"),IF(AND($K49="Sous-total",$G49="R"),SUMIFS(Q:Q,$E:$E,$F49,$C:$C,"R"),SUMIFS(BASE_REPORTS,BASE_BUDGET,$B49,BASE_EXERCICE,$Q$11,BASE_SENS,$C49,BASE_MOUVEMENT,$D49,BASE_OPERATION,$F49,BASE_FONCTION,$G49,BASE_NATURE,$H49,BASE_CHAPITRE,$I49,BASE_ANTENNE,$J49,BASE_SERVICE,$K49)))</f>
        <v>#REF!</v>
      </c>
      <c r="R49" s="101"/>
      <c r="S49" s="101" t="e">
        <f>IF(AND($K49="Sous-total",$G49="D"),SUMIFS(S:S,$E:$E,$F49,$C:$C,"D"),IF(AND($K49="Sous-total",$G49="R"),SUMIFS(S:S,$E:$E,$F49,$C:$C,"R"),SUMIFS(BASE_BS,BASE_BUDGET,$B49,BASE_EXERCICE,$Q$11,BASE_SENS,$C49,BASE_MOUVEMENT,$D49,BASE_OPERATION,$F49,BASE_FONCTION,$G49,BASE_NATURE,$H49,BASE_CHAPITRE,$I49,BASE_ANTENNE,$J49,BASE_SERVICE,$K49)))</f>
        <v>#REF!</v>
      </c>
      <c r="T49" s="101"/>
      <c r="U49" s="101" t="e">
        <f>IF(AND($K49="Sous-total",$G49="D"),SUMIFS(U:U,$E:$E,$F49,$C:$C,"D"),IF(AND($K49="Sous-total",$G49="R"),SUMIFS(U:U,$E:$E,$F49,$C:$C,"R"),SUMIFS(BASE_PREPA_INSCRIPTION,BASE_PREPA_BUDGET,$B49,BASE_PREPA_EXERCICE,$U$11,BASE_PREPA_SENS,$C49,BASE_PREPA_MOUVEMENT,$D49,BASE_PREPA_OPERATION,$F49,BASE_PREPA_FONCTION,$G49,BASE_PREPA_NATURE,$H49,BASE_PREPA_CHAPITRE,$I49,BASE_PREPA_ANTENNE,$J49,BASE_PREPA_SERVICE,$K49,BASE_PREPA_ETAPE,$U$10)))</f>
        <v>#REF!</v>
      </c>
      <c r="V49" s="101"/>
      <c r="W49" s="101" t="e">
        <f>IF(AND($K49="Sous-total",$G49="D"),SUMIFS(W:W,$E:$E,$F49,$C:$C,"D"),IF(AND($K49="Sous-total",$G49="R"),SUMIFS(W:W,$E:$E,$F49,$C:$C,"R"),SUMIFS(BASE_PREPA_INSCRIPTION,BASE_PREPA_BUDGET,$B49,BASE_PREPA_EXERCICE,$W$11,BASE_PREPA_SENS,$C49,BASE_PREPA_MOUVEMENT,$D49,BASE_PREPA_OPERATION,$F49,BASE_PREPA_FONCTION,$G49,BASE_PREPA_NATURE,$H49,BASE_PREPA_CHAPITRE,$I49,BASE_PREPA_ANTENNE,$J49,BASE_PREPA_SERVICE,$K49,BASE_PREPA_ETAPE,$W$10)))</f>
        <v>#REF!</v>
      </c>
      <c r="X49" s="101" t="e">
        <f>IF(AND($K49="Sous-total",$G49="D"),SUMIFS(X:X,$E:$E,$F49,$C:$C,"D"),IF(AND($K49="Sous-total",$G49="R"),SUMIFS(X:X,$E:$E,$F49,$C:$C,"R"),SUMIFS(BASE_BG,BASE_BUDGET,$B49,BASE_EXERCICE,$W$11,BASE_SENS,$C49,BASE_MOUVEMENT,$D49,BASE_OPERATION,$F49,BASE_FONCTION,$G49,BASE_NATURE,$H49,BASE_CHAPITRE,$I49,BASE_ANTENNE,$J49,BASE_SERVICE,$K49)))</f>
        <v>#REF!</v>
      </c>
      <c r="Y49" s="101" t="e">
        <f>IF(AND($K49="Sous-total",$G49="D"),SUMIFS(Y:Y,$E:$E,$F49,$C:$C,"D"),IF(AND($K49="Sous-total",$G49="R"),SUMIFS(Y:Y,$E:$E,$F49,$C:$C,"R"),SUMIFS(BASE_REALISATION,BASE_BUDGET,$B49,BASE_EXERCICE,$Y$11,BASE_SENS,$C49,BASE_MOUVEMENT,$D49,BASE_OPERATION,$F49,BASE_FONCTION,$G49,BASE_NATURE,$H49,BASE_CHAPITRE,$I49,BASE_ANTENNE,$J49,BASE_SERVICE,$K49)))</f>
        <v>#REF!</v>
      </c>
      <c r="Z49" s="101" t="e">
        <f>IF(AND($K49="Sous-total",$G49="D"),SUMIFS(Z:Z,$E:$E,$F49,$C:$C,"D"),IF(AND($K49="Sous-total",$G49="R"),SUMIFS(Z:Z,$E:$E,$F49,$C:$C,"R"),SUMIFS(BASE_ENS,BASE_BUDGET,$B49,BASE_EXERCICE,$Z$11,BASE_SENS,$C49,BASE_MOUVEMENT,$D49,BASE_OPERATION,$F49,BASE_FONCTION,$G49,BASE_NATURE,$H49,BASE_CHAPITRE,$I49,BASE_ANTENNE,$J49,BASE_SERVICE,$K49)))</f>
        <v>#REF!</v>
      </c>
      <c r="AA49" s="264"/>
      <c r="AB49" s="264"/>
      <c r="AC49" s="178"/>
      <c r="AD49" s="101"/>
      <c r="AE49" s="101">
        <v>1000000</v>
      </c>
      <c r="AF49" s="101">
        <v>1000000</v>
      </c>
      <c r="AG49" s="178"/>
      <c r="AH49" s="101">
        <v>1000000</v>
      </c>
      <c r="AI49" s="101">
        <v>1000000</v>
      </c>
      <c r="AJ49" s="101"/>
      <c r="AK49" s="101">
        <f t="shared" ref="AK49:AK54" si="9">IF(F49="","",SUM(AH49:AJ49))</f>
        <v>2000000</v>
      </c>
      <c r="AL49" s="101"/>
      <c r="AM49" s="339" t="e">
        <f>IF(K49="Sous-total","",AN49=AO49)</f>
        <v>#REF!</v>
      </c>
      <c r="AN49" s="339" t="e">
        <f>IF($K49="Sous-total","",SUMIFS(BASE_PREPA_INSCRIPTION,BASE_PREPA_BUDGET,$B49,BASE_PREPA_SENS,$C49,BASE_PREPA_MOUVEMENT,$D49,BASE_PREPA_OPERATION,$F49,BASE_PREPA_FONCTION,$G49,BASE_PREPA_NATURE,$H49,BASE_PREPA_CHAPITRE,$I49,BASE_PREPA_ANTENNE,$J49,BASE_PREPA_SERVICE,$K49,BASE_PREPA_ETAPE,"PPI_N",BASE_PREPA_EXERCICE,#REF!))</f>
        <v>#REF!</v>
      </c>
      <c r="AO49" s="101">
        <v>1000000</v>
      </c>
      <c r="AP49" s="101">
        <v>1000000</v>
      </c>
      <c r="AQ49" s="101">
        <v>1000000</v>
      </c>
      <c r="AR49" s="101">
        <f t="shared" si="2"/>
        <v>3000000</v>
      </c>
      <c r="AS49" s="101"/>
      <c r="AT49" s="104"/>
      <c r="AU49" s="154" t="e">
        <f t="shared" si="3"/>
        <v>#REF!</v>
      </c>
      <c r="AV49" s="155" t="e">
        <f t="shared" si="4"/>
        <v>#REF!</v>
      </c>
      <c r="AW49" s="171" t="str">
        <f t="shared" si="8"/>
        <v>-</v>
      </c>
      <c r="AX49" s="171" t="str">
        <f t="shared" si="6"/>
        <v>Afficher ligne</v>
      </c>
      <c r="AY49" s="7" t="e">
        <f>IF(A49=0,"",VLOOKUP(F49,#REF!,2,FALSE))</f>
        <v>#REF!</v>
      </c>
    </row>
    <row r="50" spans="1:51" s="7" customFormat="1" x14ac:dyDescent="0.2">
      <c r="A50" s="9" t="e">
        <f>IF(H50="",0,IF(ISNA(VLOOKUP(E50,#REF!,2,FALSE)),0,IF(C50="D",VLOOKUP(E50,#REF!,2,FALSE),VLOOKUP(E50,#REF!,2,FALSE))))</f>
        <v>#REF!</v>
      </c>
      <c r="B50" s="279" t="s">
        <v>68</v>
      </c>
      <c r="C50" s="189" t="s">
        <v>93</v>
      </c>
      <c r="D50" s="189" t="s">
        <v>95</v>
      </c>
      <c r="E50" s="196" t="s">
        <v>118</v>
      </c>
      <c r="F50" s="144" t="s">
        <v>94</v>
      </c>
      <c r="G50" s="108" t="s">
        <v>9</v>
      </c>
      <c r="H50" s="111">
        <v>274</v>
      </c>
      <c r="I50" s="111">
        <v>27</v>
      </c>
      <c r="J50" s="111" t="s">
        <v>22</v>
      </c>
      <c r="K50" s="145" t="s">
        <v>8</v>
      </c>
      <c r="L50" s="349" t="s">
        <v>176</v>
      </c>
      <c r="M50" s="162"/>
      <c r="N50" s="101" t="e">
        <f>IF(AND(K50="Sous-total",C50="D"),SUMIFS(N:N,E:E,F50,C:C,"D"),IF(AND(K50="Sous-total",C50="R"),SUMIFS(N:N,E:E,F50,C:C,"R"),SUMIFS(BASE_N4_REALISATION,BASE_N4_BUDGET,B50,BASE_N4_EXERCICE,$N$11,BASE_N4_SENS,C50,BASE_N4_MVT,D50,BASE_N4_OPE,F50,BASE_N4_FONCTION,G50,BASE_N4_NATURE,H50,BASE_N4_CHAPITRE,I50,BASE_N4_ANTENNE,J50,BASE_N4_SERVICE,K50)))</f>
        <v>#REF!</v>
      </c>
      <c r="O50" s="101" t="e">
        <f>IF(AND($K50="Sous-total",$G50="D"),SUMIFS(O:O,$E:$E,$F50,$C:$C,"D"),IF(AND($K50="Sous-total",$G50="R"),SUMIFS(O:O,$E:$E,$F50,$C:$C,"R"),SUMIFS(BASE_BP,BASE_BUDGET,$B50,BASE_EXERCICE,$O$11,BASE_SENS,$C50,BASE_MOUVEMENT,$D50,BASE_OPERATION,$F50,BASE_FONCTION,$G50,BASE_NATURE,$H50,BASE_CHAPITRE,$I50,BASE_ANTENNE,$J50,BASE_SERVICE,$K50)))</f>
        <v>#REF!</v>
      </c>
      <c r="P50" s="101" t="e">
        <f>IF(AND($K50="Sous-total",$G50="D"),SUMIFS(P:P,$E:$E,$F50,$C:$C,"D"),IF(AND($K50="Sous-total",$G50="R"),SUMIFS(P:P,$E:$E,$F50,$C:$C,"R"),SUMIFS(BASE_VC,BASE_BUDGET,$B50,BASE_EXERCICE,$P$11,BASE_SENS,$C50,BASE_MOUVEMENT,$D50,BASE_OPERATION,$F50,BASE_FONCTION,$G50,BASE_NATURE,$H50,BASE_CHAPITRE,$I50,BASE_ANTENNE,$J50,BASE_SERVICE,$K50)))</f>
        <v>#REF!</v>
      </c>
      <c r="Q50" s="101" t="e">
        <f>IF(AND($K50="Sous-total",$G50="D"),SUMIFS(Q:Q,$E:$E,$F50,$C:$C,"D"),IF(AND($K50="Sous-total",$G50="R"),SUMIFS(Q:Q,$E:$E,$F50,$C:$C,"R"),SUMIFS(BASE_REPORTS,BASE_BUDGET,$B50,BASE_EXERCICE,$Q$11,BASE_SENS,$C50,BASE_MOUVEMENT,$D50,BASE_OPERATION,$F50,BASE_FONCTION,$G50,BASE_NATURE,$H50,BASE_CHAPITRE,$I50,BASE_ANTENNE,$J50,BASE_SERVICE,$K50)))</f>
        <v>#REF!</v>
      </c>
      <c r="R50" s="101"/>
      <c r="S50" s="101" t="e">
        <f>IF(AND($K50="Sous-total",$G50="D"),SUMIFS(S:S,$E:$E,$F50,$C:$C,"D"),IF(AND($K50="Sous-total",$G50="R"),SUMIFS(S:S,$E:$E,$F50,$C:$C,"R"),SUMIFS(BASE_BS,BASE_BUDGET,$B50,BASE_EXERCICE,$Q$11,BASE_SENS,$C50,BASE_MOUVEMENT,$D50,BASE_OPERATION,$F50,BASE_FONCTION,$G50,BASE_NATURE,$H50,BASE_CHAPITRE,$I50,BASE_ANTENNE,$J50,BASE_SERVICE,$K50)))</f>
        <v>#REF!</v>
      </c>
      <c r="T50" s="101"/>
      <c r="U50" s="101" t="e">
        <f>IF(AND($K50="Sous-total",$G50="D"),SUMIFS(U:U,$E:$E,$F50,$C:$C,"D"),IF(AND($K50="Sous-total",$G50="R"),SUMIFS(U:U,$E:$E,$F50,$C:$C,"R"),SUMIFS(BASE_PREPA_INSCRIPTION,BASE_PREPA_BUDGET,$B50,BASE_PREPA_EXERCICE,$U$11,BASE_PREPA_SENS,$C50,BASE_PREPA_MOUVEMENT,$D50,BASE_PREPA_OPERATION,$F50,BASE_PREPA_FONCTION,$G50,BASE_PREPA_NATURE,$H50,BASE_PREPA_CHAPITRE,$I50,BASE_PREPA_ANTENNE,$J50,BASE_PREPA_SERVICE,$K50,BASE_PREPA_ETAPE,$U$10)))</f>
        <v>#REF!</v>
      </c>
      <c r="V50" s="101"/>
      <c r="W50" s="101" t="e">
        <f>IF(AND($K50="Sous-total",$G50="D"),SUMIFS(W:W,$E:$E,$F50,$C:$C,"D"),IF(AND($K50="Sous-total",$G50="R"),SUMIFS(W:W,$E:$E,$F50,$C:$C,"R"),SUMIFS(BASE_PREPA_INSCRIPTION,BASE_PREPA_BUDGET,$B50,BASE_PREPA_EXERCICE,$W$11,BASE_PREPA_SENS,$C50,BASE_PREPA_MOUVEMENT,$D50,BASE_PREPA_OPERATION,$F50,BASE_PREPA_FONCTION,$G50,BASE_PREPA_NATURE,$H50,BASE_PREPA_CHAPITRE,$I50,BASE_PREPA_ANTENNE,$J50,BASE_PREPA_SERVICE,$K50,BASE_PREPA_ETAPE,$W$10)))</f>
        <v>#REF!</v>
      </c>
      <c r="X50" s="101" t="e">
        <f>IF(AND($K50="Sous-total",$G50="D"),SUMIFS(X:X,$E:$E,$F50,$C:$C,"D"),IF(AND($K50="Sous-total",$G50="R"),SUMIFS(X:X,$E:$E,$F50,$C:$C,"R"),SUMIFS(BASE_BG,BASE_BUDGET,$B50,BASE_EXERCICE,$W$11,BASE_SENS,$C50,BASE_MOUVEMENT,$D50,BASE_OPERATION,$F50,BASE_FONCTION,$G50,BASE_NATURE,$H50,BASE_CHAPITRE,$I50,BASE_ANTENNE,$J50,BASE_SERVICE,$K50)))</f>
        <v>#REF!</v>
      </c>
      <c r="Y50" s="101" t="e">
        <f>IF(AND($K50="Sous-total",$G50="D"),SUMIFS(Y:Y,$E:$E,$F50,$C:$C,"D"),IF(AND($K50="Sous-total",$G50="R"),SUMIFS(Y:Y,$E:$E,$F50,$C:$C,"R"),SUMIFS(BASE_REALISATION,BASE_BUDGET,$B50,BASE_EXERCICE,$Y$11,BASE_SENS,$C50,BASE_MOUVEMENT,$D50,BASE_OPERATION,$F50,BASE_FONCTION,$G50,BASE_NATURE,$H50,BASE_CHAPITRE,$I50,BASE_ANTENNE,$J50,BASE_SERVICE,$K50)))</f>
        <v>#REF!</v>
      </c>
      <c r="Z50" s="101" t="e">
        <f>IF(AND($K50="Sous-total",$G50="D"),SUMIFS(Z:Z,$E:$E,$F50,$C:$C,"D"),IF(AND($K50="Sous-total",$G50="R"),SUMIFS(Z:Z,$E:$E,$F50,$C:$C,"R"),SUMIFS(BASE_ENS,BASE_BUDGET,$B50,BASE_EXERCICE,$Z$11,BASE_SENS,$C50,BASE_MOUVEMENT,$D50,BASE_OPERATION,$F50,BASE_FONCTION,$G50,BASE_NATURE,$H50,BASE_CHAPITRE,$I50,BASE_ANTENNE,$J50,BASE_SERVICE,$K50)))</f>
        <v>#REF!</v>
      </c>
      <c r="AA50" s="264"/>
      <c r="AB50" s="264"/>
      <c r="AC50" s="178"/>
      <c r="AD50" s="101">
        <v>96000</v>
      </c>
      <c r="AE50" s="101">
        <v>96000</v>
      </c>
      <c r="AF50" s="101"/>
      <c r="AG50" s="178"/>
      <c r="AH50" s="101">
        <v>96000</v>
      </c>
      <c r="AI50" s="101"/>
      <c r="AJ50" s="101"/>
      <c r="AK50" s="101">
        <f t="shared" si="9"/>
        <v>96000</v>
      </c>
      <c r="AL50" s="101"/>
      <c r="AM50" s="339" t="e">
        <f>IF(K50="Sous-total","",AN50=AO50)</f>
        <v>#REF!</v>
      </c>
      <c r="AN50" s="339" t="e">
        <f>IF($K50="Sous-total","",SUMIFS(BASE_PREPA_INSCRIPTION,BASE_PREPA_BUDGET,$B50,BASE_PREPA_SENS,$C50,BASE_PREPA_MOUVEMENT,$D50,BASE_PREPA_OPERATION,$F50,BASE_PREPA_FONCTION,$G50,BASE_PREPA_NATURE,$H50,BASE_PREPA_CHAPITRE,$I50,BASE_PREPA_ANTENNE,$J50,BASE_PREPA_SERVICE,$K50,BASE_PREPA_ETAPE,"PPI_N",BASE_PREPA_EXERCICE,#REF!))</f>
        <v>#REF!</v>
      </c>
      <c r="AO50" s="101">
        <v>96000</v>
      </c>
      <c r="AP50" s="101">
        <v>96000</v>
      </c>
      <c r="AQ50" s="101">
        <v>96000</v>
      </c>
      <c r="AR50" s="101">
        <f t="shared" si="2"/>
        <v>288000</v>
      </c>
      <c r="AS50" s="101"/>
      <c r="AT50" s="104"/>
      <c r="AU50" s="154" t="e">
        <f t="shared" si="3"/>
        <v>#REF!</v>
      </c>
      <c r="AV50" s="155" t="e">
        <f t="shared" si="4"/>
        <v>#REF!</v>
      </c>
      <c r="AW50" s="171" t="str">
        <f t="shared" si="8"/>
        <v>-</v>
      </c>
      <c r="AX50" s="171" t="str">
        <f t="shared" si="6"/>
        <v>Afficher ligne</v>
      </c>
      <c r="AY50" s="7" t="e">
        <f>IF(A50=0,"",VLOOKUP(F50,#REF!,2,FALSE))</f>
        <v>#REF!</v>
      </c>
    </row>
    <row r="51" spans="1:51" s="7" customFormat="1" x14ac:dyDescent="0.2">
      <c r="A51" s="9" t="e">
        <f>IF(H51="",0,IF(ISNA(VLOOKUP(E51,#REF!,2,FALSE)),0,IF(C51="D",VLOOKUP(E51,#REF!,2,FALSE),VLOOKUP(E51,#REF!,2,FALSE))))</f>
        <v>#REF!</v>
      </c>
      <c r="B51" s="279" t="s">
        <v>68</v>
      </c>
      <c r="C51" s="189" t="s">
        <v>93</v>
      </c>
      <c r="D51" s="189" t="s">
        <v>95</v>
      </c>
      <c r="E51" s="144" t="s">
        <v>118</v>
      </c>
      <c r="F51" s="144" t="s">
        <v>94</v>
      </c>
      <c r="G51" s="108" t="s">
        <v>9</v>
      </c>
      <c r="H51" s="111">
        <v>274</v>
      </c>
      <c r="I51" s="111">
        <v>27</v>
      </c>
      <c r="J51" s="111" t="s">
        <v>21</v>
      </c>
      <c r="K51" s="145" t="s">
        <v>8</v>
      </c>
      <c r="L51" s="349" t="s">
        <v>177</v>
      </c>
      <c r="M51" s="162"/>
      <c r="N51" s="101" t="e">
        <f>IF(AND(K51="Sous-total",C51="D"),SUMIFS(N:N,E:E,F51,C:C,"D"),IF(AND(K51="Sous-total",C51="R"),SUMIFS(N:N,E:E,F51,C:C,"R"),SUMIFS(BASE_N4_REALISATION,BASE_N4_BUDGET,B51,BASE_N4_EXERCICE,$N$11,BASE_N4_SENS,C51,BASE_N4_MVT,D51,BASE_N4_OPE,F51,BASE_N4_FONCTION,G51,BASE_N4_NATURE,H51,BASE_N4_CHAPITRE,I51,BASE_N4_ANTENNE,J51,BASE_N4_SERVICE,K51)))</f>
        <v>#REF!</v>
      </c>
      <c r="O51" s="101" t="e">
        <f>IF(AND($K51="Sous-total",$G51="D"),SUMIFS(O:O,$E:$E,$F51,$C:$C,"D"),IF(AND($K51="Sous-total",$G51="R"),SUMIFS(O:O,$E:$E,$F51,$C:$C,"R"),SUMIFS(BASE_BP,BASE_BUDGET,$B51,BASE_EXERCICE,$O$11,BASE_SENS,$C51,BASE_MOUVEMENT,$D51,BASE_OPERATION,$F51,BASE_FONCTION,$G51,BASE_NATURE,$H51,BASE_CHAPITRE,$I51,BASE_ANTENNE,$J51,BASE_SERVICE,$K51)))</f>
        <v>#REF!</v>
      </c>
      <c r="P51" s="101" t="e">
        <f>IF(AND($K51="Sous-total",$G51="D"),SUMIFS(P:P,$E:$E,$F51,$C:$C,"D"),IF(AND($K51="Sous-total",$G51="R"),SUMIFS(P:P,$E:$E,$F51,$C:$C,"R"),SUMIFS(BASE_VC,BASE_BUDGET,$B51,BASE_EXERCICE,$P$11,BASE_SENS,$C51,BASE_MOUVEMENT,$D51,BASE_OPERATION,$F51,BASE_FONCTION,$G51,BASE_NATURE,$H51,BASE_CHAPITRE,$I51,BASE_ANTENNE,$J51,BASE_SERVICE,$K51)))</f>
        <v>#REF!</v>
      </c>
      <c r="Q51" s="101" t="e">
        <f>IF(AND($K51="Sous-total",$G51="D"),SUMIFS(Q:Q,$E:$E,$F51,$C:$C,"D"),IF(AND($K51="Sous-total",$G51="R"),SUMIFS(Q:Q,$E:$E,$F51,$C:$C,"R"),SUMIFS(BASE_REPORTS,BASE_BUDGET,$B51,BASE_EXERCICE,$Q$11,BASE_SENS,$C51,BASE_MOUVEMENT,$D51,BASE_OPERATION,$F51,BASE_FONCTION,$G51,BASE_NATURE,$H51,BASE_CHAPITRE,$I51,BASE_ANTENNE,$J51,BASE_SERVICE,$K51)))</f>
        <v>#REF!</v>
      </c>
      <c r="R51" s="101"/>
      <c r="S51" s="101" t="e">
        <f>IF(AND($K51="Sous-total",$G51="D"),SUMIFS(S:S,$E:$E,$F51,$C:$C,"D"),IF(AND($K51="Sous-total",$G51="R"),SUMIFS(S:S,$E:$E,$F51,$C:$C,"R"),SUMIFS(BASE_BS,BASE_BUDGET,$B51,BASE_EXERCICE,$Q$11,BASE_SENS,$C51,BASE_MOUVEMENT,$D51,BASE_OPERATION,$F51,BASE_FONCTION,$G51,BASE_NATURE,$H51,BASE_CHAPITRE,$I51,BASE_ANTENNE,$J51,BASE_SERVICE,$K51)))</f>
        <v>#REF!</v>
      </c>
      <c r="T51" s="101"/>
      <c r="U51" s="101" t="e">
        <f>IF(AND($K51="Sous-total",$G51="D"),SUMIFS(U:U,$E:$E,$F51,$C:$C,"D"),IF(AND($K51="Sous-total",$G51="R"),SUMIFS(U:U,$E:$E,$F51,$C:$C,"R"),SUMIFS(BASE_PREPA_INSCRIPTION,BASE_PREPA_BUDGET,$B51,BASE_PREPA_EXERCICE,$U$11,BASE_PREPA_SENS,$C51,BASE_PREPA_MOUVEMENT,$D51,BASE_PREPA_OPERATION,$F51,BASE_PREPA_FONCTION,$G51,BASE_PREPA_NATURE,$H51,BASE_PREPA_CHAPITRE,$I51,BASE_PREPA_ANTENNE,$J51,BASE_PREPA_SERVICE,$K51,BASE_PREPA_ETAPE,$U$10)))</f>
        <v>#REF!</v>
      </c>
      <c r="V51" s="101"/>
      <c r="W51" s="101" t="e">
        <f>IF(AND($K51="Sous-total",$G51="D"),SUMIFS(W:W,$E:$E,$F51,$C:$C,"D"),IF(AND($K51="Sous-total",$G51="R"),SUMIFS(W:W,$E:$E,$F51,$C:$C,"R"),SUMIFS(BASE_PREPA_INSCRIPTION,BASE_PREPA_BUDGET,$B51,BASE_PREPA_EXERCICE,$W$11,BASE_PREPA_SENS,$C51,BASE_PREPA_MOUVEMENT,$D51,BASE_PREPA_OPERATION,$F51,BASE_PREPA_FONCTION,$G51,BASE_PREPA_NATURE,$H51,BASE_PREPA_CHAPITRE,$I51,BASE_PREPA_ANTENNE,$J51,BASE_PREPA_SERVICE,$K51,BASE_PREPA_ETAPE,$W$10)))</f>
        <v>#REF!</v>
      </c>
      <c r="X51" s="101" t="e">
        <f>IF(AND($K51="Sous-total",$G51="D"),SUMIFS(X:X,$E:$E,$F51,$C:$C,"D"),IF(AND($K51="Sous-total",$G51="R"),SUMIFS(X:X,$E:$E,$F51,$C:$C,"R"),SUMIFS(BASE_BG,BASE_BUDGET,$B51,BASE_EXERCICE,$W$11,BASE_SENS,$C51,BASE_MOUVEMENT,$D51,BASE_OPERATION,$F51,BASE_FONCTION,$G51,BASE_NATURE,$H51,BASE_CHAPITRE,$I51,BASE_ANTENNE,$J51,BASE_SERVICE,$K51)))</f>
        <v>#REF!</v>
      </c>
      <c r="Y51" s="101" t="e">
        <f>IF(AND($K51="Sous-total",$G51="D"),SUMIFS(Y:Y,$E:$E,$F51,$C:$C,"D"),IF(AND($K51="Sous-total",$G51="R"),SUMIFS(Y:Y,$E:$E,$F51,$C:$C,"R"),SUMIFS(BASE_REALISATION,BASE_BUDGET,$B51,BASE_EXERCICE,$Y$11,BASE_SENS,$C51,BASE_MOUVEMENT,$D51,BASE_OPERATION,$F51,BASE_FONCTION,$G51,BASE_NATURE,$H51,BASE_CHAPITRE,$I51,BASE_ANTENNE,$J51,BASE_SERVICE,$K51)))</f>
        <v>#REF!</v>
      </c>
      <c r="Z51" s="101" t="e">
        <f>IF(AND($K51="Sous-total",$G51="D"),SUMIFS(Z:Z,$E:$E,$F51,$C:$C,"D"),IF(AND($K51="Sous-total",$G51="R"),SUMIFS(Z:Z,$E:$E,$F51,$C:$C,"R"),SUMIFS(BASE_ENS,BASE_BUDGET,$B51,BASE_EXERCICE,$Z$11,BASE_SENS,$C51,BASE_MOUVEMENT,$D51,BASE_OPERATION,$F51,BASE_FONCTION,$G51,BASE_NATURE,$H51,BASE_CHAPITRE,$I51,BASE_ANTENNE,$J51,BASE_SERVICE,$K51)))</f>
        <v>#REF!</v>
      </c>
      <c r="AA51" s="264"/>
      <c r="AB51" s="264"/>
      <c r="AC51" s="178"/>
      <c r="AD51" s="101">
        <v>265000</v>
      </c>
      <c r="AE51" s="101">
        <v>265000</v>
      </c>
      <c r="AF51" s="101"/>
      <c r="AG51" s="178"/>
      <c r="AH51" s="101">
        <v>265000</v>
      </c>
      <c r="AI51" s="101"/>
      <c r="AJ51" s="101"/>
      <c r="AK51" s="101">
        <f t="shared" si="9"/>
        <v>265000</v>
      </c>
      <c r="AL51" s="101"/>
      <c r="AM51" s="339" t="e">
        <f>IF(K51="Sous-total","",AN51=AO51)</f>
        <v>#REF!</v>
      </c>
      <c r="AN51" s="339" t="e">
        <f>IF($K51="Sous-total","",SUMIFS(BASE_PREPA_INSCRIPTION,BASE_PREPA_BUDGET,$B51,BASE_PREPA_SENS,$C51,BASE_PREPA_MOUVEMENT,$D51,BASE_PREPA_OPERATION,$F51,BASE_PREPA_FONCTION,$G51,BASE_PREPA_NATURE,$H51,BASE_PREPA_CHAPITRE,$I51,BASE_PREPA_ANTENNE,$J51,BASE_PREPA_SERVICE,$K51,BASE_PREPA_ETAPE,"PPI_N",BASE_PREPA_EXERCICE,#REF!))</f>
        <v>#REF!</v>
      </c>
      <c r="AO51" s="101">
        <v>265000</v>
      </c>
      <c r="AP51" s="101">
        <v>265000</v>
      </c>
      <c r="AQ51" s="101">
        <v>265000</v>
      </c>
      <c r="AR51" s="101">
        <f t="shared" si="2"/>
        <v>795000</v>
      </c>
      <c r="AS51" s="101"/>
      <c r="AT51" s="104"/>
      <c r="AU51" s="154" t="e">
        <f t="shared" si="3"/>
        <v>#REF!</v>
      </c>
      <c r="AV51" s="155" t="e">
        <f t="shared" si="4"/>
        <v>#REF!</v>
      </c>
      <c r="AW51" s="171" t="str">
        <f t="shared" si="8"/>
        <v>-</v>
      </c>
      <c r="AX51" s="171" t="str">
        <f t="shared" si="6"/>
        <v>Afficher ligne</v>
      </c>
      <c r="AY51" s="7" t="e">
        <f>IF(A51=0,"",VLOOKUP(F51,#REF!,2,FALSE))</f>
        <v>#REF!</v>
      </c>
    </row>
    <row r="52" spans="1:51" s="7" customFormat="1" x14ac:dyDescent="0.2">
      <c r="A52" s="9" t="e">
        <f>IF(H52="",0,IF(ISNA(VLOOKUP(E52,#REF!,2,FALSE)),0,IF(C52="D",VLOOKUP(E52,#REF!,2,FALSE),VLOOKUP(E52,#REF!,2,FALSE))))</f>
        <v>#REF!</v>
      </c>
      <c r="B52" s="279" t="s">
        <v>68</v>
      </c>
      <c r="C52" s="282" t="s">
        <v>93</v>
      </c>
      <c r="D52" s="189" t="s">
        <v>95</v>
      </c>
      <c r="E52" s="144" t="s">
        <v>118</v>
      </c>
      <c r="F52" s="144" t="s">
        <v>94</v>
      </c>
      <c r="G52" s="109" t="s">
        <v>9</v>
      </c>
      <c r="H52" s="111">
        <v>2031</v>
      </c>
      <c r="I52" s="111">
        <v>20</v>
      </c>
      <c r="J52" s="120" t="s">
        <v>87</v>
      </c>
      <c r="K52" s="255" t="s">
        <v>8</v>
      </c>
      <c r="L52" s="336" t="s">
        <v>173</v>
      </c>
      <c r="M52" s="162"/>
      <c r="N52" s="101" t="e">
        <f>IF(AND(K52="Sous-total",C52="D"),SUMIFS(N:N,E:E,F52,C:C,"D"),IF(AND(K52="Sous-total",C52="R"),SUMIFS(N:N,E:E,F52,C:C,"R"),SUMIFS(BASE_N4_REALISATION,BASE_N4_BUDGET,B52,BASE_N4_EXERCICE,$N$11,BASE_N4_SENS,C52,BASE_N4_MVT,D52,BASE_N4_OPE,F52,BASE_N4_FONCTION,G52,BASE_N4_NATURE,H52,BASE_N4_CHAPITRE,I52,BASE_N4_ANTENNE,J52,BASE_N4_SERVICE,K52)))</f>
        <v>#REF!</v>
      </c>
      <c r="O52" s="101" t="e">
        <f>IF(AND($K52="Sous-total",$G52="D"),SUMIFS(O:O,$E:$E,$F52,$C:$C,"D"),IF(AND($K52="Sous-total",$G52="R"),SUMIFS(O:O,$E:$E,$F52,$C:$C,"R"),SUMIFS(BASE_BP,BASE_BUDGET,$B52,BASE_EXERCICE,$O$11,BASE_SENS,$C52,BASE_MOUVEMENT,$D52,BASE_OPERATION,$F52,BASE_FONCTION,$G52,BASE_NATURE,$H52,BASE_CHAPITRE,$I52,BASE_ANTENNE,$J52,BASE_SERVICE,$K52)))</f>
        <v>#REF!</v>
      </c>
      <c r="P52" s="101" t="e">
        <f>IF(AND($K52="Sous-total",$G52="D"),SUMIFS(P:P,$E:$E,$F52,$C:$C,"D"),IF(AND($K52="Sous-total",$G52="R"),SUMIFS(P:P,$E:$E,$F52,$C:$C,"R"),SUMIFS(BASE_VC,BASE_BUDGET,$B52,BASE_EXERCICE,$P$11,BASE_SENS,$C52,BASE_MOUVEMENT,$D52,BASE_OPERATION,$F52,BASE_FONCTION,$G52,BASE_NATURE,$H52,BASE_CHAPITRE,$I52,BASE_ANTENNE,$J52,BASE_SERVICE,$K52)))</f>
        <v>#REF!</v>
      </c>
      <c r="Q52" s="101" t="e">
        <f>IF(AND($K52="Sous-total",$G52="D"),SUMIFS(Q:Q,$E:$E,$F52,$C:$C,"D"),IF(AND($K52="Sous-total",$G52="R"),SUMIFS(Q:Q,$E:$E,$F52,$C:$C,"R"),SUMIFS(BASE_REPORTS,BASE_BUDGET,$B52,BASE_EXERCICE,$Q$11,BASE_SENS,$C52,BASE_MOUVEMENT,$D52,BASE_OPERATION,$F52,BASE_FONCTION,$G52,BASE_NATURE,$H52,BASE_CHAPITRE,$I52,BASE_ANTENNE,$J52,BASE_SERVICE,$K52)))</f>
        <v>#REF!</v>
      </c>
      <c r="R52" s="101"/>
      <c r="S52" s="101" t="e">
        <f>IF(AND($K52="Sous-total",$G52="D"),SUMIFS(S:S,$E:$E,$F52,$C:$C,"D"),IF(AND($K52="Sous-total",$G52="R"),SUMIFS(S:S,$E:$E,$F52,$C:$C,"R"),SUMIFS(BASE_BS,BASE_BUDGET,$B52,BASE_EXERCICE,$Q$11,BASE_SENS,$C52,BASE_MOUVEMENT,$D52,BASE_OPERATION,$F52,BASE_FONCTION,$G52,BASE_NATURE,$H52,BASE_CHAPITRE,$I52,BASE_ANTENNE,$J52,BASE_SERVICE,$K52)))</f>
        <v>#REF!</v>
      </c>
      <c r="T52" s="101"/>
      <c r="U52" s="101" t="e">
        <f>IF(AND($K52="Sous-total",$G52="D"),SUMIFS(U:U,$E:$E,$F52,$C:$C,"D"),IF(AND($K52="Sous-total",$G52="R"),SUMIFS(U:U,$E:$E,$F52,$C:$C,"R"),SUMIFS(BASE_PREPA_INSCRIPTION,BASE_PREPA_BUDGET,$B52,BASE_PREPA_EXERCICE,$U$11,BASE_PREPA_SENS,$C52,BASE_PREPA_MOUVEMENT,$D52,BASE_PREPA_OPERATION,$F52,BASE_PREPA_FONCTION,$G52,BASE_PREPA_NATURE,$H52,BASE_PREPA_CHAPITRE,$I52,BASE_PREPA_ANTENNE,$J52,BASE_PREPA_SERVICE,$K52,BASE_PREPA_ETAPE,$U$10)))</f>
        <v>#REF!</v>
      </c>
      <c r="V52" s="101"/>
      <c r="W52" s="101" t="e">
        <f>IF(AND($K52="Sous-total",$G52="D"),SUMIFS(W:W,$E:$E,$F52,$C:$C,"D"),IF(AND($K52="Sous-total",$G52="R"),SUMIFS(W:W,$E:$E,$F52,$C:$C,"R"),SUMIFS(BASE_PREPA_INSCRIPTION,BASE_PREPA_BUDGET,$B52,BASE_PREPA_EXERCICE,$W$11,BASE_PREPA_SENS,$C52,BASE_PREPA_MOUVEMENT,$D52,BASE_PREPA_OPERATION,$F52,BASE_PREPA_FONCTION,$G52,BASE_PREPA_NATURE,$H52,BASE_PREPA_CHAPITRE,$I52,BASE_PREPA_ANTENNE,$J52,BASE_PREPA_SERVICE,$K52,BASE_PREPA_ETAPE,$W$10)))</f>
        <v>#REF!</v>
      </c>
      <c r="X52" s="101" t="e">
        <f>IF(AND($K52="Sous-total",$G52="D"),SUMIFS(X:X,$E:$E,$F52,$C:$C,"D"),IF(AND($K52="Sous-total",$G52="R"),SUMIFS(X:X,$E:$E,$F52,$C:$C,"R"),SUMIFS(BASE_BG,BASE_BUDGET,$B52,BASE_EXERCICE,$W$11,BASE_SENS,$C52,BASE_MOUVEMENT,$D52,BASE_OPERATION,$F52,BASE_FONCTION,$G52,BASE_NATURE,$H52,BASE_CHAPITRE,$I52,BASE_ANTENNE,$J52,BASE_SERVICE,$K52)))</f>
        <v>#REF!</v>
      </c>
      <c r="Y52" s="101" t="e">
        <f>IF(AND($K52="Sous-total",$G52="D"),SUMIFS(Y:Y,$E:$E,$F52,$C:$C,"D"),IF(AND($K52="Sous-total",$G52="R"),SUMIFS(Y:Y,$E:$E,$F52,$C:$C,"R"),SUMIFS(BASE_REALISATION,BASE_BUDGET,$B52,BASE_EXERCICE,$Y$11,BASE_SENS,$C52,BASE_MOUVEMENT,$D52,BASE_OPERATION,$F52,BASE_FONCTION,$G52,BASE_NATURE,$H52,BASE_CHAPITRE,$I52,BASE_ANTENNE,$J52,BASE_SERVICE,$K52)))</f>
        <v>#REF!</v>
      </c>
      <c r="Z52" s="101" t="e">
        <f>IF(AND($K52="Sous-total",$G52="D"),SUMIFS(Z:Z,$E:$E,$F52,$C:$C,"D"),IF(AND($K52="Sous-total",$G52="R"),SUMIFS(Z:Z,$E:$E,$F52,$C:$C,"R"),SUMIFS(BASE_ENS,BASE_BUDGET,$B52,BASE_EXERCICE,$Z$11,BASE_SENS,$C52,BASE_MOUVEMENT,$D52,BASE_OPERATION,$F52,BASE_FONCTION,$G52,BASE_NATURE,$H52,BASE_CHAPITRE,$I52,BASE_ANTENNE,$J52,BASE_SERVICE,$K52)))</f>
        <v>#REF!</v>
      </c>
      <c r="AA52" s="264"/>
      <c r="AB52" s="264"/>
      <c r="AC52" s="178"/>
      <c r="AD52" s="101">
        <v>100000</v>
      </c>
      <c r="AE52" s="101"/>
      <c r="AF52" s="101"/>
      <c r="AG52" s="178"/>
      <c r="AH52" s="101">
        <v>246000</v>
      </c>
      <c r="AI52" s="101"/>
      <c r="AJ52" s="101"/>
      <c r="AK52" s="101">
        <f t="shared" si="9"/>
        <v>246000</v>
      </c>
      <c r="AL52" s="105" t="s">
        <v>126</v>
      </c>
      <c r="AM52" s="339" t="e">
        <f>IF(K52="Sous-total","",AN52=#REF!)</f>
        <v>#REF!</v>
      </c>
      <c r="AN52" s="339" t="e">
        <f>IF($K52="Sous-total","",SUMIFS(BASE_PREPA_INSCRIPTION,BASE_PREPA_BUDGET,$B52,BASE_PREPA_SENS,$C52,BASE_PREPA_MOUVEMENT,$D52,BASE_PREPA_OPERATION,$F52,BASE_PREPA_FONCTION,$G52,BASE_PREPA_NATURE,$H52,BASE_PREPA_CHAPITRE,$I52,BASE_PREPA_ANTENNE,$J52,BASE_PREPA_SERVICE,$K52,BASE_PREPA_ETAPE,"PPI_N",BASE_PREPA_EXERCICE,#REF!))</f>
        <v>#REF!</v>
      </c>
      <c r="AO52" s="101"/>
      <c r="AP52" s="101"/>
      <c r="AQ52" s="101"/>
      <c r="AR52" s="101">
        <f t="shared" si="2"/>
        <v>0</v>
      </c>
      <c r="AS52" s="105" t="s">
        <v>126</v>
      </c>
      <c r="AT52" s="104"/>
      <c r="AU52" s="154" t="e">
        <f t="shared" si="3"/>
        <v>#REF!</v>
      </c>
      <c r="AV52" s="155" t="e">
        <f t="shared" si="4"/>
        <v>#REF!</v>
      </c>
      <c r="AW52" s="171" t="str">
        <f t="shared" si="8"/>
        <v>-</v>
      </c>
      <c r="AX52" s="171" t="str">
        <f t="shared" si="6"/>
        <v>-</v>
      </c>
      <c r="AY52" s="7" t="e">
        <f>IF(A52=0,"",VLOOKUP(F52,#REF!,2,FALSE))</f>
        <v>#REF!</v>
      </c>
    </row>
    <row r="53" spans="1:51" s="7" customFormat="1" x14ac:dyDescent="0.2">
      <c r="A53" s="9" t="e">
        <f>IF(H53="",0,IF(ISNA(VLOOKUP(E53,#REF!,2,FALSE)),0,IF(C53="D",VLOOKUP(E53,#REF!,2,FALSE),VLOOKUP(E53,#REF!,2,FALSE))))</f>
        <v>#REF!</v>
      </c>
      <c r="B53" s="279" t="s">
        <v>68</v>
      </c>
      <c r="C53" s="282" t="s">
        <v>93</v>
      </c>
      <c r="D53" s="189" t="s">
        <v>95</v>
      </c>
      <c r="E53" s="144" t="s">
        <v>118</v>
      </c>
      <c r="F53" s="144" t="s">
        <v>94</v>
      </c>
      <c r="G53" s="109" t="s">
        <v>9</v>
      </c>
      <c r="H53" s="111">
        <v>2031</v>
      </c>
      <c r="I53" s="111">
        <v>20</v>
      </c>
      <c r="J53" s="120" t="s">
        <v>87</v>
      </c>
      <c r="K53" s="255" t="s">
        <v>18</v>
      </c>
      <c r="L53" s="336" t="s">
        <v>173</v>
      </c>
      <c r="M53" s="162"/>
      <c r="N53" s="101" t="e">
        <f>IF(AND(K53="Sous-total",C53="D"),SUMIFS(N:N,E:E,F53,C:C,"D"),IF(AND(K53="Sous-total",C53="R"),SUMIFS(N:N,E:E,F53,C:C,"R"),SUMIFS(BASE_N4_REALISATION,BASE_N4_BUDGET,B53,BASE_N4_EXERCICE,$N$11,BASE_N4_SENS,C53,BASE_N4_MVT,D53,BASE_N4_OPE,F53,BASE_N4_FONCTION,G53,BASE_N4_NATURE,H53,BASE_N4_CHAPITRE,I53,BASE_N4_ANTENNE,J53,BASE_N4_SERVICE,K53)))</f>
        <v>#REF!</v>
      </c>
      <c r="O53" s="101" t="e">
        <f>IF(AND($K53="Sous-total",$G53="D"),SUMIFS(O:O,$E:$E,$F53,$C:$C,"D"),IF(AND($K53="Sous-total",$G53="R"),SUMIFS(O:O,$E:$E,$F53,$C:$C,"R"),SUMIFS(BASE_BP,BASE_BUDGET,$B53,BASE_EXERCICE,$O$11,BASE_SENS,$C53,BASE_MOUVEMENT,$D53,BASE_OPERATION,$F53,BASE_FONCTION,$G53,BASE_NATURE,$H53,BASE_CHAPITRE,$I53,BASE_ANTENNE,$J53,BASE_SERVICE,$K53)))</f>
        <v>#REF!</v>
      </c>
      <c r="P53" s="101" t="e">
        <f>IF(AND($K53="Sous-total",$G53="D"),SUMIFS(P:P,$E:$E,$F53,$C:$C,"D"),IF(AND($K53="Sous-total",$G53="R"),SUMIFS(P:P,$E:$E,$F53,$C:$C,"R"),SUMIFS(BASE_VC,BASE_BUDGET,$B53,BASE_EXERCICE,$P$11,BASE_SENS,$C53,BASE_MOUVEMENT,$D53,BASE_OPERATION,$F53,BASE_FONCTION,$G53,BASE_NATURE,$H53,BASE_CHAPITRE,$I53,BASE_ANTENNE,$J53,BASE_SERVICE,$K53)))</f>
        <v>#REF!</v>
      </c>
      <c r="Q53" s="101" t="e">
        <f>IF(AND($K53="Sous-total",$G53="D"),SUMIFS(Q:Q,$E:$E,$F53,$C:$C,"D"),IF(AND($K53="Sous-total",$G53="R"),SUMIFS(Q:Q,$E:$E,$F53,$C:$C,"R"),SUMIFS(BASE_REPORTS,BASE_BUDGET,$B53,BASE_EXERCICE,$Q$11,BASE_SENS,$C53,BASE_MOUVEMENT,$D53,BASE_OPERATION,$F53,BASE_FONCTION,$G53,BASE_NATURE,$H53,BASE_CHAPITRE,$I53,BASE_ANTENNE,$J53,BASE_SERVICE,$K53)))</f>
        <v>#REF!</v>
      </c>
      <c r="R53" s="101"/>
      <c r="S53" s="101" t="e">
        <f>IF(AND($K53="Sous-total",$G53="D"),SUMIFS(S:S,$E:$E,$F53,$C:$C,"D"),IF(AND($K53="Sous-total",$G53="R"),SUMIFS(S:S,$E:$E,$F53,$C:$C,"R"),SUMIFS(BASE_BS,BASE_BUDGET,$B53,BASE_EXERCICE,$Q$11,BASE_SENS,$C53,BASE_MOUVEMENT,$D53,BASE_OPERATION,$F53,BASE_FONCTION,$G53,BASE_NATURE,$H53,BASE_CHAPITRE,$I53,BASE_ANTENNE,$J53,BASE_SERVICE,$K53)))</f>
        <v>#REF!</v>
      </c>
      <c r="T53" s="101"/>
      <c r="U53" s="101" t="e">
        <f>IF(AND($K53="Sous-total",$G53="D"),SUMIFS(U:U,$E:$E,$F53,$C:$C,"D"),IF(AND($K53="Sous-total",$G53="R"),SUMIFS(U:U,$E:$E,$F53,$C:$C,"R"),SUMIFS(BASE_PREPA_INSCRIPTION,BASE_PREPA_BUDGET,$B53,BASE_PREPA_EXERCICE,$U$11,BASE_PREPA_SENS,$C53,BASE_PREPA_MOUVEMENT,$D53,BASE_PREPA_OPERATION,$F53,BASE_PREPA_FONCTION,$G53,BASE_PREPA_NATURE,$H53,BASE_PREPA_CHAPITRE,$I53,BASE_PREPA_ANTENNE,$J53,BASE_PREPA_SERVICE,$K53,BASE_PREPA_ETAPE,$U$10)))</f>
        <v>#REF!</v>
      </c>
      <c r="V53" s="101"/>
      <c r="W53" s="101" t="e">
        <f>IF(AND($K53="Sous-total",$G53="D"),SUMIFS(W:W,$E:$E,$F53,$C:$C,"D"),IF(AND($K53="Sous-total",$G53="R"),SUMIFS(W:W,$E:$E,$F53,$C:$C,"R"),SUMIFS(BASE_PREPA_INSCRIPTION,BASE_PREPA_BUDGET,$B53,BASE_PREPA_EXERCICE,$W$11,BASE_PREPA_SENS,$C53,BASE_PREPA_MOUVEMENT,$D53,BASE_PREPA_OPERATION,$F53,BASE_PREPA_FONCTION,$G53,BASE_PREPA_NATURE,$H53,BASE_PREPA_CHAPITRE,$I53,BASE_PREPA_ANTENNE,$J53,BASE_PREPA_SERVICE,$K53,BASE_PREPA_ETAPE,$W$10)))</f>
        <v>#REF!</v>
      </c>
      <c r="X53" s="101" t="e">
        <f>IF(AND($K53="Sous-total",$G53="D"),SUMIFS(X:X,$E:$E,$F53,$C:$C,"D"),IF(AND($K53="Sous-total",$G53="R"),SUMIFS(X:X,$E:$E,$F53,$C:$C,"R"),SUMIFS(BASE_BG,BASE_BUDGET,$B53,BASE_EXERCICE,$W$11,BASE_SENS,$C53,BASE_MOUVEMENT,$D53,BASE_OPERATION,$F53,BASE_FONCTION,$G53,BASE_NATURE,$H53,BASE_CHAPITRE,$I53,BASE_ANTENNE,$J53,BASE_SERVICE,$K53)))</f>
        <v>#REF!</v>
      </c>
      <c r="Y53" s="101" t="e">
        <f>IF(AND($K53="Sous-total",$G53="D"),SUMIFS(Y:Y,$E:$E,$F53,$C:$C,"D"),IF(AND($K53="Sous-total",$G53="R"),SUMIFS(Y:Y,$E:$E,$F53,$C:$C,"R"),SUMIFS(BASE_REALISATION,BASE_BUDGET,$B53,BASE_EXERCICE,$Y$11,BASE_SENS,$C53,BASE_MOUVEMENT,$D53,BASE_OPERATION,$F53,BASE_FONCTION,$G53,BASE_NATURE,$H53,BASE_CHAPITRE,$I53,BASE_ANTENNE,$J53,BASE_SERVICE,$K53)))</f>
        <v>#REF!</v>
      </c>
      <c r="Z53" s="101" t="e">
        <f>IF(AND($K53="Sous-total",$G53="D"),SUMIFS(Z:Z,$E:$E,$F53,$C:$C,"D"),IF(AND($K53="Sous-total",$G53="R"),SUMIFS(Z:Z,$E:$E,$F53,$C:$C,"R"),SUMIFS(BASE_ENS,BASE_BUDGET,$B53,BASE_EXERCICE,$Z$11,BASE_SENS,$C53,BASE_MOUVEMENT,$D53,BASE_OPERATION,$F53,BASE_FONCTION,$G53,BASE_NATURE,$H53,BASE_CHAPITRE,$I53,BASE_ANTENNE,$J53,BASE_SERVICE,$K53)))</f>
        <v>#REF!</v>
      </c>
      <c r="AA53" s="264"/>
      <c r="AB53" s="264"/>
      <c r="AC53" s="178"/>
      <c r="AD53" s="101"/>
      <c r="AE53" s="101"/>
      <c r="AF53" s="101"/>
      <c r="AG53" s="178"/>
      <c r="AH53" s="101">
        <v>246000</v>
      </c>
      <c r="AI53" s="101"/>
      <c r="AJ53" s="101"/>
      <c r="AK53" s="101">
        <f t="shared" si="9"/>
        <v>246000</v>
      </c>
      <c r="AL53" s="101" t="s">
        <v>126</v>
      </c>
      <c r="AM53" s="339" t="e">
        <f>IF(K53="Sous-total","",AN53=AO53)</f>
        <v>#REF!</v>
      </c>
      <c r="AN53" s="339" t="e">
        <f>IF($K53="Sous-total","",SUMIFS(BASE_PREPA_INSCRIPTION,BASE_PREPA_BUDGET,$B53,BASE_PREPA_SENS,$C53,BASE_PREPA_MOUVEMENT,$D53,BASE_PREPA_OPERATION,$F53,BASE_PREPA_FONCTION,$G53,BASE_PREPA_NATURE,$H53,BASE_PREPA_CHAPITRE,$I53,BASE_PREPA_ANTENNE,$J53,BASE_PREPA_SERVICE,$K53,BASE_PREPA_ETAPE,"PPI_N",BASE_PREPA_EXERCICE,#REF!))</f>
        <v>#REF!</v>
      </c>
      <c r="AO53" s="101">
        <v>246000</v>
      </c>
      <c r="AP53" s="101"/>
      <c r="AQ53" s="101"/>
      <c r="AR53" s="101">
        <f t="shared" si="2"/>
        <v>246000</v>
      </c>
      <c r="AS53" s="101" t="s">
        <v>126</v>
      </c>
      <c r="AT53" s="104"/>
      <c r="AU53" s="154" t="e">
        <f t="shared" si="3"/>
        <v>#REF!</v>
      </c>
      <c r="AV53" s="155" t="e">
        <f t="shared" si="4"/>
        <v>#REF!</v>
      </c>
      <c r="AW53" s="171" t="str">
        <f t="shared" si="8"/>
        <v>-</v>
      </c>
      <c r="AX53" s="171" t="str">
        <f t="shared" si="6"/>
        <v>Afficher ligne</v>
      </c>
      <c r="AY53" s="7" t="e">
        <f>IF(A53=0,"",VLOOKUP(F53,#REF!,2,FALSE))</f>
        <v>#REF!</v>
      </c>
    </row>
    <row r="54" spans="1:51" s="7" customFormat="1" x14ac:dyDescent="0.2">
      <c r="A54" s="292" t="e">
        <f>IF(H54="",0,IF(ISNA(VLOOKUP(E54,#REF!,2,FALSE)),0,IF(C54="D",VLOOKUP(E54,#REF!,2,FALSE),VLOOKUP(E54,#REF!,2,FALSE))))</f>
        <v>#REF!</v>
      </c>
      <c r="B54" s="280" t="s">
        <v>68</v>
      </c>
      <c r="C54" s="282" t="s">
        <v>93</v>
      </c>
      <c r="D54" s="189" t="s">
        <v>95</v>
      </c>
      <c r="E54" s="144" t="s">
        <v>118</v>
      </c>
      <c r="F54" s="144" t="s">
        <v>94</v>
      </c>
      <c r="G54" s="109" t="s">
        <v>9</v>
      </c>
      <c r="H54" s="111">
        <v>2031</v>
      </c>
      <c r="I54" s="111">
        <v>20</v>
      </c>
      <c r="J54" s="185" t="s">
        <v>127</v>
      </c>
      <c r="K54" s="180" t="s">
        <v>18</v>
      </c>
      <c r="L54" s="341" t="s">
        <v>171</v>
      </c>
      <c r="M54" s="162"/>
      <c r="N54" s="101" t="e">
        <f>IF(AND(K54="Sous-total",C54="D"),SUMIFS(N:N,E:E,F54,C:C,"D"),IF(AND(K54="Sous-total",C54="R"),SUMIFS(N:N,E:E,F54,C:C,"R"),SUMIFS(BASE_N4_REALISATION,BASE_N4_BUDGET,B54,BASE_N4_EXERCICE,$N$11,BASE_N4_SENS,C54,BASE_N4_MVT,D54,BASE_N4_OPE,F54,BASE_N4_FONCTION,G54,BASE_N4_NATURE,H54,BASE_N4_CHAPITRE,I54,BASE_N4_ANTENNE,J54,BASE_N4_SERVICE,K54)))</f>
        <v>#REF!</v>
      </c>
      <c r="O54" s="101" t="e">
        <f>IF(AND($K54="Sous-total",$G54="D"),SUMIFS(O:O,$E:$E,$F54,$C:$C,"D"),IF(AND($K54="Sous-total",$G54="R"),SUMIFS(O:O,$E:$E,$F54,$C:$C,"R"),SUMIFS(BASE_BP,BASE_BUDGET,$B54,BASE_EXERCICE,$O$11,BASE_SENS,$C54,BASE_MOUVEMENT,$D54,BASE_OPERATION,$F54,BASE_FONCTION,$G54,BASE_NATURE,$H54,BASE_CHAPITRE,$I54,BASE_ANTENNE,$J54,BASE_SERVICE,$K54)))</f>
        <v>#REF!</v>
      </c>
      <c r="P54" s="101" t="e">
        <f>IF(AND($K54="Sous-total",$G54="D"),SUMIFS(P:P,$E:$E,$F54,$C:$C,"D"),IF(AND($K54="Sous-total",$G54="R"),SUMIFS(P:P,$E:$E,$F54,$C:$C,"R"),SUMIFS(BASE_VC,BASE_BUDGET,$B54,BASE_EXERCICE,$P$11,BASE_SENS,$C54,BASE_MOUVEMENT,$D54,BASE_OPERATION,$F54,BASE_FONCTION,$G54,BASE_NATURE,$H54,BASE_CHAPITRE,$I54,BASE_ANTENNE,$J54,BASE_SERVICE,$K54)))</f>
        <v>#REF!</v>
      </c>
      <c r="Q54" s="101" t="e">
        <f>IF(AND($K54="Sous-total",$G54="D"),SUMIFS(Q:Q,$E:$E,$F54,$C:$C,"D"),IF(AND($K54="Sous-total",$G54="R"),SUMIFS(Q:Q,$E:$E,$F54,$C:$C,"R"),SUMIFS(BASE_REPORTS,BASE_BUDGET,$B54,BASE_EXERCICE,$Q$11,BASE_SENS,$C54,BASE_MOUVEMENT,$D54,BASE_OPERATION,$F54,BASE_FONCTION,$G54,BASE_NATURE,$H54,BASE_CHAPITRE,$I54,BASE_ANTENNE,$J54,BASE_SERVICE,$K54)))</f>
        <v>#REF!</v>
      </c>
      <c r="R54" s="101"/>
      <c r="S54" s="101" t="e">
        <f>IF(AND($K54="Sous-total",$G54="D"),SUMIFS(S:S,$E:$E,$F54,$C:$C,"D"),IF(AND($K54="Sous-total",$G54="R"),SUMIFS(S:S,$E:$E,$F54,$C:$C,"R"),SUMIFS(BASE_BS,BASE_BUDGET,$B54,BASE_EXERCICE,$Q$11,BASE_SENS,$C54,BASE_MOUVEMENT,$D54,BASE_OPERATION,$F54,BASE_FONCTION,$G54,BASE_NATURE,$H54,BASE_CHAPITRE,$I54,BASE_ANTENNE,$J54,BASE_SERVICE,$K54)))</f>
        <v>#REF!</v>
      </c>
      <c r="T54" s="101"/>
      <c r="U54" s="101" t="e">
        <f>IF(AND($K54="Sous-total",$G54="D"),SUMIFS(U:U,$E:$E,$F54,$C:$C,"D"),IF(AND($K54="Sous-total",$G54="R"),SUMIFS(U:U,$E:$E,$F54,$C:$C,"R"),SUMIFS(BASE_PREPA_INSCRIPTION,BASE_PREPA_BUDGET,$B54,BASE_PREPA_EXERCICE,$U$11,BASE_PREPA_SENS,$C54,BASE_PREPA_MOUVEMENT,$D54,BASE_PREPA_OPERATION,$F54,BASE_PREPA_FONCTION,$G54,BASE_PREPA_NATURE,$H54,BASE_PREPA_CHAPITRE,$I54,BASE_PREPA_ANTENNE,$J54,BASE_PREPA_SERVICE,$K54,BASE_PREPA_ETAPE,$U$10)))</f>
        <v>#REF!</v>
      </c>
      <c r="V54" s="101"/>
      <c r="W54" s="101" t="e">
        <f>IF(AND($K54="Sous-total",$G54="D"),SUMIFS(W:W,$E:$E,$F54,$C:$C,"D"),IF(AND($K54="Sous-total",$G54="R"),SUMIFS(W:W,$E:$E,$F54,$C:$C,"R"),SUMIFS(BASE_PREPA_INSCRIPTION,BASE_PREPA_BUDGET,$B54,BASE_PREPA_EXERCICE,$W$11,BASE_PREPA_SENS,$C54,BASE_PREPA_MOUVEMENT,$D54,BASE_PREPA_OPERATION,$F54,BASE_PREPA_FONCTION,$G54,BASE_PREPA_NATURE,$H54,BASE_PREPA_CHAPITRE,$I54,BASE_PREPA_ANTENNE,$J54,BASE_PREPA_SERVICE,$K54,BASE_PREPA_ETAPE,$W$10)))</f>
        <v>#REF!</v>
      </c>
      <c r="X54" s="101" t="e">
        <f>IF(AND($K54="Sous-total",$G54="D"),SUMIFS(X:X,$E:$E,$F54,$C:$C,"D"),IF(AND($K54="Sous-total",$G54="R"),SUMIFS(X:X,$E:$E,$F54,$C:$C,"R"),SUMIFS(BASE_BG,BASE_BUDGET,$B54,BASE_EXERCICE,$W$11,BASE_SENS,$C54,BASE_MOUVEMENT,$D54,BASE_OPERATION,$F54,BASE_FONCTION,$G54,BASE_NATURE,$H54,BASE_CHAPITRE,$I54,BASE_ANTENNE,$J54,BASE_SERVICE,$K54)))</f>
        <v>#REF!</v>
      </c>
      <c r="Y54" s="101" t="e">
        <f>IF(AND($K54="Sous-total",$G54="D"),SUMIFS(Y:Y,$E:$E,$F54,$C:$C,"D"),IF(AND($K54="Sous-total",$G54="R"),SUMIFS(Y:Y,$E:$E,$F54,$C:$C,"R"),SUMIFS(BASE_REALISATION,BASE_BUDGET,$B54,BASE_EXERCICE,$Y$11,BASE_SENS,$C54,BASE_MOUVEMENT,$D54,BASE_OPERATION,$F54,BASE_FONCTION,$G54,BASE_NATURE,$H54,BASE_CHAPITRE,$I54,BASE_ANTENNE,$J54,BASE_SERVICE,$K54)))</f>
        <v>#REF!</v>
      </c>
      <c r="Z54" s="101" t="e">
        <f>IF(AND($K54="Sous-total",$G54="D"),SUMIFS(Z:Z,$E:$E,$F54,$C:$C,"D"),IF(AND($K54="Sous-total",$G54="R"),SUMIFS(Z:Z,$E:$E,$F54,$C:$C,"R"),SUMIFS(BASE_ENS,BASE_BUDGET,$B54,BASE_EXERCICE,$Z$11,BASE_SENS,$C54,BASE_MOUVEMENT,$D54,BASE_OPERATION,$F54,BASE_FONCTION,$G54,BASE_NATURE,$H54,BASE_CHAPITRE,$I54,BASE_ANTENNE,$J54,BASE_SERVICE,$K54)))</f>
        <v>#REF!</v>
      </c>
      <c r="AA54" s="264"/>
      <c r="AB54" s="264"/>
      <c r="AC54" s="178"/>
      <c r="AD54" s="101"/>
      <c r="AE54" s="101"/>
      <c r="AF54" s="101"/>
      <c r="AG54" s="178"/>
      <c r="AH54" s="101">
        <v>60000</v>
      </c>
      <c r="AI54" s="101"/>
      <c r="AJ54" s="101"/>
      <c r="AK54" s="101">
        <f t="shared" si="9"/>
        <v>60000</v>
      </c>
      <c r="AL54" s="101"/>
      <c r="AM54" s="339" t="e">
        <f>IF(K54="Sous-total","",AN54=AO54)</f>
        <v>#REF!</v>
      </c>
      <c r="AN54" s="339" t="e">
        <f>IF($K54="Sous-total","",SUMIFS(BASE_PREPA_INSCRIPTION,BASE_PREPA_BUDGET,$B54,BASE_PREPA_SENS,$C54,BASE_PREPA_MOUVEMENT,$D54,BASE_PREPA_OPERATION,$F54,BASE_PREPA_FONCTION,$G54,BASE_PREPA_NATURE,$H54,BASE_PREPA_CHAPITRE,$I54,BASE_PREPA_ANTENNE,$J54,BASE_PREPA_SERVICE,$K54,BASE_PREPA_ETAPE,"PPI_N",BASE_PREPA_EXERCICE,#REF!))</f>
        <v>#REF!</v>
      </c>
      <c r="AO54" s="101">
        <v>60000</v>
      </c>
      <c r="AP54" s="101"/>
      <c r="AQ54" s="101"/>
      <c r="AR54" s="101">
        <f t="shared" si="2"/>
        <v>60000</v>
      </c>
      <c r="AS54" s="101" t="s">
        <v>126</v>
      </c>
      <c r="AT54" s="104"/>
      <c r="AU54" s="154" t="e">
        <f t="shared" si="3"/>
        <v>#REF!</v>
      </c>
      <c r="AV54" s="155" t="e">
        <f t="shared" si="4"/>
        <v>#REF!</v>
      </c>
      <c r="AW54" s="171" t="str">
        <f t="shared" si="8"/>
        <v>-</v>
      </c>
      <c r="AX54" s="171" t="str">
        <f t="shared" si="6"/>
        <v>Afficher ligne</v>
      </c>
      <c r="AY54" s="7" t="e">
        <f>IF(A54=0,"",VLOOKUP(F54,#REF!,2,FALSE))</f>
        <v>#REF!</v>
      </c>
    </row>
    <row r="55" spans="1:51" s="7" customFormat="1" ht="25.5" x14ac:dyDescent="0.2">
      <c r="A55" s="292" t="e">
        <f>IF(H55="",0,IF(ISNA(VLOOKUP(E55,#REF!,2,FALSE)),0,IF(C55="D",VLOOKUP(E55,#REF!,2,FALSE),VLOOKUP(E55,#REF!,2,FALSE))))</f>
        <v>#REF!</v>
      </c>
      <c r="B55" s="280" t="s">
        <v>68</v>
      </c>
      <c r="C55" s="283" t="s">
        <v>93</v>
      </c>
      <c r="D55" s="283" t="s">
        <v>95</v>
      </c>
      <c r="E55" s="120" t="s">
        <v>118</v>
      </c>
      <c r="F55" s="120" t="s">
        <v>97</v>
      </c>
      <c r="G55" s="119" t="s">
        <v>26</v>
      </c>
      <c r="H55" s="124" t="s">
        <v>72</v>
      </c>
      <c r="I55" s="124" t="s">
        <v>67</v>
      </c>
      <c r="J55" s="124" t="s">
        <v>94</v>
      </c>
      <c r="K55" s="152" t="s">
        <v>109</v>
      </c>
      <c r="L55" s="222" t="s">
        <v>128</v>
      </c>
      <c r="M55" s="68"/>
      <c r="N55" s="101" t="e">
        <f>IF(AND(K55="Sous-total",C55="D"),SUMIFS(N:N,E:E,F55,C:C,"D"),IF(AND(K55="Sous-total",C55="R"),SUMIFS(N:N,E:E,F55,C:C,"R"),SUMIFS(BASE_N4_REALISATION,BASE_N4_BUDGET,B55,BASE_N4_EXERCICE,$N$11,BASE_N4_SENS,C55,BASE_N4_MVT,D55,BASE_N4_OPE,F55,BASE_N4_FONCTION,G55,BASE_N4_NATURE,H55,BASE_N4_CHAPITRE,I55,BASE_N4_ANTENNE,J55,BASE_N4_SERVICE,K55)))</f>
        <v>#REF!</v>
      </c>
      <c r="O55" s="101" t="e">
        <f>IF(AND($K55="Sous-total",$G55="D"),SUMIFS(O:O,$E:$E,$F55,$C:$C,"D"),IF(AND($K55="Sous-total",$G55="R"),SUMIFS(O:O,$E:$E,$F55,$C:$C,"R"),SUMIFS(BASE_BP,BASE_BUDGET,$B55,BASE_EXERCICE,$O$11,BASE_SENS,$C55,BASE_MOUVEMENT,$D55,BASE_OPERATION,$F55,BASE_FONCTION,$G55,BASE_NATURE,$H55,BASE_CHAPITRE,$I55,BASE_ANTENNE,$J55,BASE_SERVICE,$K55)))</f>
        <v>#REF!</v>
      </c>
      <c r="P55" s="101" t="e">
        <f>IF(AND($K55="Sous-total",$G55="D"),SUMIFS(P:P,$E:$E,$F55,$C:$C,"D"),IF(AND($K55="Sous-total",$G55="R"),SUMIFS(P:P,$E:$E,$F55,$C:$C,"R"),SUMIFS(BASE_VC,BASE_BUDGET,$B55,BASE_EXERCICE,$P$11,BASE_SENS,$C55,BASE_MOUVEMENT,$D55,BASE_OPERATION,$F55,BASE_FONCTION,$G55,BASE_NATURE,$H55,BASE_CHAPITRE,$I55,BASE_ANTENNE,$J55,BASE_SERVICE,$K55)))</f>
        <v>#REF!</v>
      </c>
      <c r="Q55" s="101" t="e">
        <f>IF(AND($K55="Sous-total",$G55="D"),SUMIFS(Q:Q,$E:$E,$F55,$C:$C,"D"),IF(AND($K55="Sous-total",$G55="R"),SUMIFS(Q:Q,$E:$E,$F55,$C:$C,"R"),SUMIFS(BASE_REPORTS,BASE_BUDGET,$B55,BASE_EXERCICE,$Q$11,BASE_SENS,$C55,BASE_MOUVEMENT,$D55,BASE_OPERATION,$F55,BASE_FONCTION,$G55,BASE_NATURE,$H55,BASE_CHAPITRE,$I55,BASE_ANTENNE,$J55,BASE_SERVICE,$K55)))</f>
        <v>#REF!</v>
      </c>
      <c r="R55" s="101"/>
      <c r="S55" s="101" t="e">
        <f>IF(AND($K55="Sous-total",$G55="D"),SUMIFS(S:S,$E:$E,$F55,$C:$C,"D"),IF(AND($K55="Sous-total",$G55="R"),SUMIFS(S:S,$E:$E,$F55,$C:$C,"R"),SUMIFS(BASE_BS,BASE_BUDGET,$B55,BASE_EXERCICE,$Q$11,BASE_SENS,$C55,BASE_MOUVEMENT,$D55,BASE_OPERATION,$F55,BASE_FONCTION,$G55,BASE_NATURE,$H55,BASE_CHAPITRE,$I55,BASE_ANTENNE,$J55,BASE_SERVICE,$K55)))</f>
        <v>#REF!</v>
      </c>
      <c r="T55" s="101"/>
      <c r="U55" s="101" t="e">
        <f>IF(AND($K55="Sous-total",$G55="D"),SUMIFS(U:U,$E:$E,$F55,$C:$C,"D"),IF(AND($K55="Sous-total",$G55="R"),SUMIFS(U:U,$E:$E,$F55,$C:$C,"R"),SUMIFS(BASE_PREPA_INSCRIPTION,BASE_PREPA_BUDGET,$B55,BASE_PREPA_EXERCICE,$U$11,BASE_PREPA_SENS,$C55,BASE_PREPA_MOUVEMENT,$D55,BASE_PREPA_OPERATION,$F55,BASE_PREPA_FONCTION,$G55,BASE_PREPA_NATURE,$H55,BASE_PREPA_CHAPITRE,$I55,BASE_PREPA_ANTENNE,$J55,BASE_PREPA_SERVICE,$K55,BASE_PREPA_ETAPE,$U$10)))</f>
        <v>#REF!</v>
      </c>
      <c r="V55" s="101"/>
      <c r="W55" s="101" t="e">
        <f>IF(AND($K55="Sous-total",$G55="D"),SUMIFS(W:W,$E:$E,$F55,$C:$C,"D"),IF(AND($K55="Sous-total",$G55="R"),SUMIFS(W:W,$E:$E,$F55,$C:$C,"R"),SUMIFS(BASE_PREPA_INSCRIPTION,BASE_PREPA_BUDGET,$B55,BASE_PREPA_EXERCICE,$W$11,BASE_PREPA_SENS,$C55,BASE_PREPA_MOUVEMENT,$D55,BASE_PREPA_OPERATION,$F55,BASE_PREPA_FONCTION,$G55,BASE_PREPA_NATURE,$H55,BASE_PREPA_CHAPITRE,$I55,BASE_PREPA_ANTENNE,$J55,BASE_PREPA_SERVICE,$K55,BASE_PREPA_ETAPE,$W$10)))</f>
        <v>#REF!</v>
      </c>
      <c r="X55" s="101" t="e">
        <f>IF(AND($K55="Sous-total",$G55="D"),SUMIFS(X:X,$E:$E,$F55,$C:$C,"D"),IF(AND($K55="Sous-total",$G55="R"),SUMIFS(X:X,$E:$E,$F55,$C:$C,"R"),SUMIFS(BASE_BG,BASE_BUDGET,$B55,BASE_EXERCICE,$W$11,BASE_SENS,$C55,BASE_MOUVEMENT,$D55,BASE_OPERATION,$F55,BASE_FONCTION,$G55,BASE_NATURE,$H55,BASE_CHAPITRE,$I55,BASE_ANTENNE,$J55,BASE_SERVICE,$K55)))</f>
        <v>#REF!</v>
      </c>
      <c r="Y55" s="101" t="e">
        <f>IF(AND($K55="Sous-total",$G55="D"),SUMIFS(Y:Y,$E:$E,$F55,$C:$C,"D"),IF(AND($K55="Sous-total",$G55="R"),SUMIFS(Y:Y,$E:$E,$F55,$C:$C,"R"),SUMIFS(BASE_REALISATION,BASE_BUDGET,$B55,BASE_EXERCICE,$Y$11,BASE_SENS,$C55,BASE_MOUVEMENT,$D55,BASE_OPERATION,$F55,BASE_FONCTION,$G55,BASE_NATURE,$H55,BASE_CHAPITRE,$I55,BASE_ANTENNE,$J55,BASE_SERVICE,$K55)))</f>
        <v>#REF!</v>
      </c>
      <c r="Z55" s="101" t="e">
        <f>IF(AND($K55="Sous-total",$G55="D"),SUMIFS(Z:Z,$E:$E,$F55,$C:$C,"D"),IF(AND($K55="Sous-total",$G55="R"),SUMIFS(Z:Z,$E:$E,$F55,$C:$C,"R"),SUMIFS(BASE_ENS,BASE_BUDGET,$B55,BASE_EXERCICE,$Z$11,BASE_SENS,$C55,BASE_MOUVEMENT,$D55,BASE_OPERATION,$F55,BASE_FONCTION,$G55,BASE_NATURE,$H55,BASE_CHAPITRE,$I55,BASE_ANTENNE,$J55,BASE_SERVICE,$K55)))</f>
        <v>#REF!</v>
      </c>
      <c r="AA55" s="265"/>
      <c r="AB55" s="265"/>
      <c r="AC55" s="178"/>
      <c r="AD55" s="101"/>
      <c r="AE55" s="101"/>
      <c r="AF55" s="101"/>
      <c r="AG55" s="178"/>
      <c r="AH55" s="101"/>
      <c r="AI55" s="101"/>
      <c r="AJ55" s="101"/>
      <c r="AK55" s="101"/>
      <c r="AL55" s="105" t="s">
        <v>129</v>
      </c>
      <c r="AM55" s="339" t="e">
        <f>IF(K55="Sous-total","",AN55=#REF!)</f>
        <v>#REF!</v>
      </c>
      <c r="AN55" s="339" t="e">
        <f>IF($K55="Sous-total","",SUMIFS(BASE_PREPA_INSCRIPTION,BASE_PREPA_BUDGET,$B55,BASE_PREPA_SENS,$C55,BASE_PREPA_MOUVEMENT,$D55,BASE_PREPA_OPERATION,$F55,BASE_PREPA_FONCTION,$G55,BASE_PREPA_NATURE,$H55,BASE_PREPA_CHAPITRE,$I55,BASE_PREPA_ANTENNE,$J55,BASE_PREPA_SERVICE,$K55,BASE_PREPA_ETAPE,"PPI_N",BASE_PREPA_EXERCICE,#REF!))</f>
        <v>#REF!</v>
      </c>
      <c r="AO55" s="101"/>
      <c r="AP55" s="101"/>
      <c r="AQ55" s="101"/>
      <c r="AR55" s="101">
        <f t="shared" si="2"/>
        <v>0</v>
      </c>
      <c r="AS55" s="105" t="s">
        <v>129</v>
      </c>
      <c r="AT55" s="104"/>
      <c r="AU55" s="154" t="e">
        <f t="shared" si="3"/>
        <v>#REF!</v>
      </c>
      <c r="AV55" s="155" t="e">
        <f t="shared" si="4"/>
        <v>#REF!</v>
      </c>
      <c r="AW55" s="171" t="str">
        <f t="shared" si="8"/>
        <v>-</v>
      </c>
      <c r="AX55" s="171" t="str">
        <f t="shared" si="6"/>
        <v>-</v>
      </c>
      <c r="AY55" s="7" t="e">
        <f>IF(A55=0,"",VLOOKUP(F55,#REF!,2,FALSE))</f>
        <v>#REF!</v>
      </c>
    </row>
    <row r="56" spans="1:51" s="7" customFormat="1" x14ac:dyDescent="0.2">
      <c r="A56" s="292" t="e">
        <f>IF(H56="",0,IF(ISNA(VLOOKUP(E56,#REF!,2,FALSE)),0,IF(C56="D",VLOOKUP(E56,#REF!,2,FALSE),VLOOKUP(E56,#REF!,2,FALSE))))</f>
        <v>#REF!</v>
      </c>
      <c r="B56" s="280" t="s">
        <v>68</v>
      </c>
      <c r="C56" s="283" t="s">
        <v>93</v>
      </c>
      <c r="D56" s="283" t="s">
        <v>95</v>
      </c>
      <c r="E56" s="120" t="s">
        <v>118</v>
      </c>
      <c r="F56" s="120" t="s">
        <v>97</v>
      </c>
      <c r="G56" s="119" t="s">
        <v>26</v>
      </c>
      <c r="H56" s="124" t="s">
        <v>72</v>
      </c>
      <c r="I56" s="124" t="s">
        <v>67</v>
      </c>
      <c r="J56" s="124" t="s">
        <v>94</v>
      </c>
      <c r="K56" s="152" t="s">
        <v>7</v>
      </c>
      <c r="L56" s="221" t="s">
        <v>128</v>
      </c>
      <c r="M56" s="68"/>
      <c r="N56" s="101" t="e">
        <f>IF(AND(K56="Sous-total",C56="D"),SUMIFS(N:N,E:E,F56,C:C,"D"),IF(AND(K56="Sous-total",C56="R"),SUMIFS(N:N,E:E,F56,C:C,"R"),SUMIFS(BASE_N4_REALISATION,BASE_N4_BUDGET,B56,BASE_N4_EXERCICE,$N$11,BASE_N4_SENS,C56,BASE_N4_MVT,D56,BASE_N4_OPE,F56,BASE_N4_FONCTION,G56,BASE_N4_NATURE,H56,BASE_N4_CHAPITRE,I56,BASE_N4_ANTENNE,J56,BASE_N4_SERVICE,K56)))</f>
        <v>#REF!</v>
      </c>
      <c r="O56" s="101" t="e">
        <f>IF(AND($K56="Sous-total",$G56="D"),SUMIFS(O:O,$E:$E,$F56,$C:$C,"D"),IF(AND($K56="Sous-total",$G56="R"),SUMIFS(O:O,$E:$E,$F56,$C:$C,"R"),SUMIFS(BASE_BP,BASE_BUDGET,$B56,BASE_EXERCICE,$O$11,BASE_SENS,$C56,BASE_MOUVEMENT,$D56,BASE_OPERATION,$F56,BASE_FONCTION,$G56,BASE_NATURE,$H56,BASE_CHAPITRE,$I56,BASE_ANTENNE,$J56,BASE_SERVICE,$K56)))</f>
        <v>#REF!</v>
      </c>
      <c r="P56" s="101" t="e">
        <f>IF(AND($K56="Sous-total",$G56="D"),SUMIFS(P:P,$E:$E,$F56,$C:$C,"D"),IF(AND($K56="Sous-total",$G56="R"),SUMIFS(P:P,$E:$E,$F56,$C:$C,"R"),SUMIFS(BASE_VC,BASE_BUDGET,$B56,BASE_EXERCICE,$P$11,BASE_SENS,$C56,BASE_MOUVEMENT,$D56,BASE_OPERATION,$F56,BASE_FONCTION,$G56,BASE_NATURE,$H56,BASE_CHAPITRE,$I56,BASE_ANTENNE,$J56,BASE_SERVICE,$K56)))</f>
        <v>#REF!</v>
      </c>
      <c r="Q56" s="101" t="e">
        <f>IF(AND($K56="Sous-total",$G56="D"),SUMIFS(Q:Q,$E:$E,$F56,$C:$C,"D"),IF(AND($K56="Sous-total",$G56="R"),SUMIFS(Q:Q,$E:$E,$F56,$C:$C,"R"),SUMIFS(BASE_REPORTS,BASE_BUDGET,$B56,BASE_EXERCICE,$Q$11,BASE_SENS,$C56,BASE_MOUVEMENT,$D56,BASE_OPERATION,$F56,BASE_FONCTION,$G56,BASE_NATURE,$H56,BASE_CHAPITRE,$I56,BASE_ANTENNE,$J56,BASE_SERVICE,$K56)))</f>
        <v>#REF!</v>
      </c>
      <c r="R56" s="101"/>
      <c r="S56" s="101" t="e">
        <f>IF(AND($K56="Sous-total",$G56="D"),SUMIFS(S:S,$E:$E,$F56,$C:$C,"D"),IF(AND($K56="Sous-total",$G56="R"),SUMIFS(S:S,$E:$E,$F56,$C:$C,"R"),SUMIFS(BASE_BS,BASE_BUDGET,$B56,BASE_EXERCICE,$Q$11,BASE_SENS,$C56,BASE_MOUVEMENT,$D56,BASE_OPERATION,$F56,BASE_FONCTION,$G56,BASE_NATURE,$H56,BASE_CHAPITRE,$I56,BASE_ANTENNE,$J56,BASE_SERVICE,$K56)))</f>
        <v>#REF!</v>
      </c>
      <c r="T56" s="101"/>
      <c r="U56" s="101" t="e">
        <f>IF(AND($K56="Sous-total",$G56="D"),SUMIFS(U:U,$E:$E,$F56,$C:$C,"D"),IF(AND($K56="Sous-total",$G56="R"),SUMIFS(U:U,$E:$E,$F56,$C:$C,"R"),SUMIFS(BASE_PREPA_INSCRIPTION,BASE_PREPA_BUDGET,$B56,BASE_PREPA_EXERCICE,$U$11,BASE_PREPA_SENS,$C56,BASE_PREPA_MOUVEMENT,$D56,BASE_PREPA_OPERATION,$F56,BASE_PREPA_FONCTION,$G56,BASE_PREPA_NATURE,$H56,BASE_PREPA_CHAPITRE,$I56,BASE_PREPA_ANTENNE,$J56,BASE_PREPA_SERVICE,$K56,BASE_PREPA_ETAPE,$U$10)))</f>
        <v>#REF!</v>
      </c>
      <c r="V56" s="101"/>
      <c r="W56" s="101" t="e">
        <f>IF(AND($K56="Sous-total",$G56="D"),SUMIFS(W:W,$E:$E,$F56,$C:$C,"D"),IF(AND($K56="Sous-total",$G56="R"),SUMIFS(W:W,$E:$E,$F56,$C:$C,"R"),SUMIFS(BASE_PREPA_INSCRIPTION,BASE_PREPA_BUDGET,$B56,BASE_PREPA_EXERCICE,$W$11,BASE_PREPA_SENS,$C56,BASE_PREPA_MOUVEMENT,$D56,BASE_PREPA_OPERATION,$F56,BASE_PREPA_FONCTION,$G56,BASE_PREPA_NATURE,$H56,BASE_PREPA_CHAPITRE,$I56,BASE_PREPA_ANTENNE,$J56,BASE_PREPA_SERVICE,$K56,BASE_PREPA_ETAPE,$W$10)))</f>
        <v>#REF!</v>
      </c>
      <c r="X56" s="101" t="e">
        <f>IF(AND($K56="Sous-total",$G56="D"),SUMIFS(X:X,$E:$E,$F56,$C:$C,"D"),IF(AND($K56="Sous-total",$G56="R"),SUMIFS(X:X,$E:$E,$F56,$C:$C,"R"),SUMIFS(BASE_BG,BASE_BUDGET,$B56,BASE_EXERCICE,$W$11,BASE_SENS,$C56,BASE_MOUVEMENT,$D56,BASE_OPERATION,$F56,BASE_FONCTION,$G56,BASE_NATURE,$H56,BASE_CHAPITRE,$I56,BASE_ANTENNE,$J56,BASE_SERVICE,$K56)))</f>
        <v>#REF!</v>
      </c>
      <c r="Y56" s="101" t="e">
        <f>IF(AND($K56="Sous-total",$G56="D"),SUMIFS(Y:Y,$E:$E,$F56,$C:$C,"D"),IF(AND($K56="Sous-total",$G56="R"),SUMIFS(Y:Y,$E:$E,$F56,$C:$C,"R"),SUMIFS(BASE_REALISATION,BASE_BUDGET,$B56,BASE_EXERCICE,$Y$11,BASE_SENS,$C56,BASE_MOUVEMENT,$D56,BASE_OPERATION,$F56,BASE_FONCTION,$G56,BASE_NATURE,$H56,BASE_CHAPITRE,$I56,BASE_ANTENNE,$J56,BASE_SERVICE,$K56)))</f>
        <v>#REF!</v>
      </c>
      <c r="Z56" s="101" t="e">
        <f>IF(AND($K56="Sous-total",$G56="D"),SUMIFS(Z:Z,$E:$E,$F56,$C:$C,"D"),IF(AND($K56="Sous-total",$G56="R"),SUMIFS(Z:Z,$E:$E,$F56,$C:$C,"R"),SUMIFS(BASE_ENS,BASE_BUDGET,$B56,BASE_EXERCICE,$Z$11,BASE_SENS,$C56,BASE_MOUVEMENT,$D56,BASE_OPERATION,$F56,BASE_FONCTION,$G56,BASE_NATURE,$H56,BASE_CHAPITRE,$I56,BASE_ANTENNE,$J56,BASE_SERVICE,$K56)))</f>
        <v>#REF!</v>
      </c>
      <c r="AA56" s="265"/>
      <c r="AB56" s="265"/>
      <c r="AC56" s="178"/>
      <c r="AD56" s="101"/>
      <c r="AE56" s="101"/>
      <c r="AF56" s="101"/>
      <c r="AG56" s="178"/>
      <c r="AH56" s="101"/>
      <c r="AI56" s="101"/>
      <c r="AJ56" s="101"/>
      <c r="AK56" s="101"/>
      <c r="AL56" s="105"/>
      <c r="AM56" s="339" t="e">
        <f>IF(K56="Sous-total","",AN56=#REF!)</f>
        <v>#REF!</v>
      </c>
      <c r="AN56" s="339" t="e">
        <f>IF($K56="Sous-total","",SUMIFS(BASE_PREPA_INSCRIPTION,BASE_PREPA_BUDGET,$B56,BASE_PREPA_SENS,$C56,BASE_PREPA_MOUVEMENT,$D56,BASE_PREPA_OPERATION,$F56,BASE_PREPA_FONCTION,$G56,BASE_PREPA_NATURE,$H56,BASE_PREPA_CHAPITRE,$I56,BASE_PREPA_ANTENNE,$J56,BASE_PREPA_SERVICE,$K56,BASE_PREPA_ETAPE,"PPI_N",BASE_PREPA_EXERCICE,#REF!))</f>
        <v>#REF!</v>
      </c>
      <c r="AO56" s="101"/>
      <c r="AP56" s="101"/>
      <c r="AQ56" s="101"/>
      <c r="AR56" s="101">
        <f t="shared" si="2"/>
        <v>0</v>
      </c>
      <c r="AS56" s="105"/>
      <c r="AT56" s="77"/>
      <c r="AU56" s="154" t="e">
        <f t="shared" si="3"/>
        <v>#REF!</v>
      </c>
      <c r="AV56" s="155" t="e">
        <f t="shared" si="4"/>
        <v>#REF!</v>
      </c>
      <c r="AW56" s="171" t="str">
        <f t="shared" si="8"/>
        <v>-</v>
      </c>
      <c r="AX56" s="171" t="str">
        <f t="shared" si="6"/>
        <v>-</v>
      </c>
      <c r="AY56" s="7" t="e">
        <f>IF(A56=0,"",VLOOKUP(F56,#REF!,2,FALSE))</f>
        <v>#REF!</v>
      </c>
    </row>
    <row r="57" spans="1:51" s="7" customFormat="1" ht="25.5" x14ac:dyDescent="0.2">
      <c r="A57" s="284" t="e">
        <f>IF(H57="",0,IF(ISNA(VLOOKUP(E57,#REF!,2,FALSE)),0,IF(C57="D",VLOOKUP(E57,#REF!,2,FALSE),VLOOKUP(E57,#REF!,2,FALSE))))</f>
        <v>#REF!</v>
      </c>
      <c r="B57" s="293" t="s">
        <v>68</v>
      </c>
      <c r="C57" s="284" t="s">
        <v>93</v>
      </c>
      <c r="D57" s="284" t="s">
        <v>95</v>
      </c>
      <c r="E57" s="230" t="s">
        <v>118</v>
      </c>
      <c r="F57" s="230" t="s">
        <v>20</v>
      </c>
      <c r="G57" s="231" t="s">
        <v>9</v>
      </c>
      <c r="H57" s="230">
        <v>261</v>
      </c>
      <c r="I57" s="230">
        <v>26</v>
      </c>
      <c r="J57" s="230" t="s">
        <v>94</v>
      </c>
      <c r="K57" s="232" t="s">
        <v>8</v>
      </c>
      <c r="L57" s="342" t="s">
        <v>19</v>
      </c>
      <c r="M57" s="233"/>
      <c r="N57" s="101" t="e">
        <f>IF(AND(K57="Sous-total",C57="D"),SUMIFS(N:N,E:E,F57,C:C,"D"),IF(AND(K57="Sous-total",C57="R"),SUMIFS(N:N,E:E,F57,C:C,"R"),SUMIFS(BASE_N4_REALISATION,BASE_N4_BUDGET,B57,BASE_N4_EXERCICE,$N$11,BASE_N4_SENS,C57,BASE_N4_MVT,D57,BASE_N4_OPE,F57,BASE_N4_FONCTION,G57,BASE_N4_NATURE,H57,BASE_N4_CHAPITRE,I57,BASE_N4_ANTENNE,J57,BASE_N4_SERVICE,K57)))</f>
        <v>#REF!</v>
      </c>
      <c r="O57" s="101" t="e">
        <f>IF(AND($K57="Sous-total",$G57="D"),SUMIFS(O:O,$E:$E,$F57,$C:$C,"D"),IF(AND($K57="Sous-total",$G57="R"),SUMIFS(O:O,$E:$E,$F57,$C:$C,"R"),SUMIFS(BASE_BP,BASE_BUDGET,$B57,BASE_EXERCICE,$O$11,BASE_SENS,$C57,BASE_MOUVEMENT,$D57,BASE_OPERATION,$F57,BASE_FONCTION,$G57,BASE_NATURE,$H57,BASE_CHAPITRE,$I57,BASE_ANTENNE,$J57,BASE_SERVICE,$K57)))</f>
        <v>#REF!</v>
      </c>
      <c r="P57" s="101" t="e">
        <f>IF(AND($K57="Sous-total",$G57="D"),SUMIFS(P:P,$E:$E,$F57,$C:$C,"D"),IF(AND($K57="Sous-total",$G57="R"),SUMIFS(P:P,$E:$E,$F57,$C:$C,"R"),SUMIFS(BASE_VC,BASE_BUDGET,$B57,BASE_EXERCICE,$P$11,BASE_SENS,$C57,BASE_MOUVEMENT,$D57,BASE_OPERATION,$F57,BASE_FONCTION,$G57,BASE_NATURE,$H57,BASE_CHAPITRE,$I57,BASE_ANTENNE,$J57,BASE_SERVICE,$K57)))</f>
        <v>#REF!</v>
      </c>
      <c r="Q57" s="101" t="e">
        <f>IF(AND($K57="Sous-total",$G57="D"),SUMIFS(Q:Q,$E:$E,$F57,$C:$C,"D"),IF(AND($K57="Sous-total",$G57="R"),SUMIFS(Q:Q,$E:$E,$F57,$C:$C,"R"),SUMIFS(BASE_REPORTS,BASE_BUDGET,$B57,BASE_EXERCICE,$Q$11,BASE_SENS,$C57,BASE_MOUVEMENT,$D57,BASE_OPERATION,$F57,BASE_FONCTION,$G57,BASE_NATURE,$H57,BASE_CHAPITRE,$I57,BASE_ANTENNE,$J57,BASE_SERVICE,$K57)))</f>
        <v>#REF!</v>
      </c>
      <c r="R57" s="101"/>
      <c r="S57" s="101" t="e">
        <f>IF(AND($K57="Sous-total",$G57="D"),SUMIFS(S:S,$E:$E,$F57,$C:$C,"D"),IF(AND($K57="Sous-total",$G57="R"),SUMIFS(S:S,$E:$E,$F57,$C:$C,"R"),SUMIFS(BASE_BS,BASE_BUDGET,$B57,BASE_EXERCICE,$Q$11,BASE_SENS,$C57,BASE_MOUVEMENT,$D57,BASE_OPERATION,$F57,BASE_FONCTION,$G57,BASE_NATURE,$H57,BASE_CHAPITRE,$I57,BASE_ANTENNE,$J57,BASE_SERVICE,$K57)))</f>
        <v>#REF!</v>
      </c>
      <c r="T57" s="101"/>
      <c r="U57" s="101" t="e">
        <f>IF(AND($K57="Sous-total",$G57="D"),SUMIFS(U:U,$E:$E,$F57,$C:$C,"D"),IF(AND($K57="Sous-total",$G57="R"),SUMIFS(U:U,$E:$E,$F57,$C:$C,"R"),SUMIFS(BASE_PREPA_INSCRIPTION,BASE_PREPA_BUDGET,$B57,BASE_PREPA_EXERCICE,$U$11,BASE_PREPA_SENS,$C57,BASE_PREPA_MOUVEMENT,$D57,BASE_PREPA_OPERATION,$F57,BASE_PREPA_FONCTION,$G57,BASE_PREPA_NATURE,$H57,BASE_PREPA_CHAPITRE,$I57,BASE_PREPA_ANTENNE,$J57,BASE_PREPA_SERVICE,$K57,BASE_PREPA_ETAPE,$U$10)))</f>
        <v>#REF!</v>
      </c>
      <c r="V57" s="101"/>
      <c r="W57" s="101" t="e">
        <f>IF(AND($K57="Sous-total",$G57="D"),SUMIFS(W:W,$E:$E,$F57,$C:$C,"D"),IF(AND($K57="Sous-total",$G57="R"),SUMIFS(W:W,$E:$E,$F57,$C:$C,"R"),SUMIFS(BASE_PREPA_INSCRIPTION,BASE_PREPA_BUDGET,$B57,BASE_PREPA_EXERCICE,$W$11,BASE_PREPA_SENS,$C57,BASE_PREPA_MOUVEMENT,$D57,BASE_PREPA_OPERATION,$F57,BASE_PREPA_FONCTION,$G57,BASE_PREPA_NATURE,$H57,BASE_PREPA_CHAPITRE,$I57,BASE_PREPA_ANTENNE,$J57,BASE_PREPA_SERVICE,$K57,BASE_PREPA_ETAPE,$W$10)))</f>
        <v>#REF!</v>
      </c>
      <c r="X57" s="101" t="e">
        <f>IF(AND($K57="Sous-total",$G57="D"),SUMIFS(X:X,$E:$E,$F57,$C:$C,"D"),IF(AND($K57="Sous-total",$G57="R"),SUMIFS(X:X,$E:$E,$F57,$C:$C,"R"),SUMIFS(BASE_BG,BASE_BUDGET,$B57,BASE_EXERCICE,$W$11,BASE_SENS,$C57,BASE_MOUVEMENT,$D57,BASE_OPERATION,$F57,BASE_FONCTION,$G57,BASE_NATURE,$H57,BASE_CHAPITRE,$I57,BASE_ANTENNE,$J57,BASE_SERVICE,$K57)))</f>
        <v>#REF!</v>
      </c>
      <c r="Y57" s="101" t="e">
        <f>IF(AND($K57="Sous-total",$G57="D"),SUMIFS(Y:Y,$E:$E,$F57,$C:$C,"D"),IF(AND($K57="Sous-total",$G57="R"),SUMIFS(Y:Y,$E:$E,$F57,$C:$C,"R"),SUMIFS(BASE_REALISATION,BASE_BUDGET,$B57,BASE_EXERCICE,$Y$11,BASE_SENS,$C57,BASE_MOUVEMENT,$D57,BASE_OPERATION,$F57,BASE_FONCTION,$G57,BASE_NATURE,$H57,BASE_CHAPITRE,$I57,BASE_ANTENNE,$J57,BASE_SERVICE,$K57)))</f>
        <v>#REF!</v>
      </c>
      <c r="Z57" s="101" t="e">
        <f>IF(AND($K57="Sous-total",$G57="D"),SUMIFS(Z:Z,$E:$E,$F57,$C:$C,"D"),IF(AND($K57="Sous-total",$G57="R"),SUMIFS(Z:Z,$E:$E,$F57,$C:$C,"R"),SUMIFS(BASE_ENS,BASE_BUDGET,$B57,BASE_EXERCICE,$Z$11,BASE_SENS,$C57,BASE_MOUVEMENT,$D57,BASE_OPERATION,$F57,BASE_FONCTION,$G57,BASE_NATURE,$H57,BASE_CHAPITRE,$I57,BASE_ANTENNE,$J57,BASE_SERVICE,$K57)))</f>
        <v>#REF!</v>
      </c>
      <c r="AA57" s="264"/>
      <c r="AB57" s="264"/>
      <c r="AC57" s="178"/>
      <c r="AD57" s="101">
        <v>1926000</v>
      </c>
      <c r="AE57" s="101"/>
      <c r="AF57" s="101"/>
      <c r="AG57" s="178"/>
      <c r="AH57" s="101"/>
      <c r="AI57" s="101"/>
      <c r="AJ57" s="101"/>
      <c r="AK57" s="101">
        <f>IF(F57="","",SUM(AH57:AJ57))</f>
        <v>0</v>
      </c>
      <c r="AL57" s="101"/>
      <c r="AM57" s="339" t="e">
        <f>IF(K57="Sous-total","",AN57=AO57)</f>
        <v>#REF!</v>
      </c>
      <c r="AN57" s="339" t="e">
        <f>IF($K57="Sous-total","",SUMIFS(BASE_PREPA_INSCRIPTION,BASE_PREPA_BUDGET,$B57,BASE_PREPA_SENS,$C57,BASE_PREPA_MOUVEMENT,$D57,BASE_PREPA_OPERATION,$F57,BASE_PREPA_FONCTION,$G57,BASE_PREPA_NATURE,$H57,BASE_PREPA_CHAPITRE,$I57,BASE_PREPA_ANTENNE,$J57,BASE_PREPA_SERVICE,$K57,BASE_PREPA_ETAPE,"PPI_N",BASE_PREPA_EXERCICE,#REF!))</f>
        <v>#REF!</v>
      </c>
      <c r="AO57" s="101">
        <v>1926000</v>
      </c>
      <c r="AP57" s="101"/>
      <c r="AQ57" s="101"/>
      <c r="AR57" s="101">
        <f t="shared" si="2"/>
        <v>1926000</v>
      </c>
      <c r="AS57" s="101" t="s">
        <v>158</v>
      </c>
      <c r="AT57" s="104"/>
      <c r="AU57" s="154" t="e">
        <f t="shared" si="3"/>
        <v>#REF!</v>
      </c>
      <c r="AV57" s="155" t="e">
        <f t="shared" si="4"/>
        <v>#REF!</v>
      </c>
      <c r="AW57" s="171" t="str">
        <f t="shared" si="8"/>
        <v>-</v>
      </c>
      <c r="AX57" s="171" t="str">
        <f t="shared" si="6"/>
        <v>Afficher ligne</v>
      </c>
      <c r="AY57" s="7" t="e">
        <f>IF(A57=0,"",VLOOKUP(F57,#REF!,2,FALSE))</f>
        <v>#REF!</v>
      </c>
    </row>
    <row r="58" spans="1:51" s="7" customFormat="1" ht="25.5" x14ac:dyDescent="0.2">
      <c r="A58" s="9">
        <v>2</v>
      </c>
      <c r="B58" s="285" t="s">
        <v>68</v>
      </c>
      <c r="C58" s="281" t="s">
        <v>93</v>
      </c>
      <c r="D58" s="281" t="s">
        <v>95</v>
      </c>
      <c r="E58" s="196"/>
      <c r="F58" s="110" t="s">
        <v>118</v>
      </c>
      <c r="G58" s="110" t="s">
        <v>93</v>
      </c>
      <c r="H58" s="110"/>
      <c r="I58" s="110"/>
      <c r="J58" s="110" t="s">
        <v>94</v>
      </c>
      <c r="K58" s="87" t="s">
        <v>28</v>
      </c>
      <c r="L58" s="224" t="s">
        <v>76</v>
      </c>
      <c r="M58" s="74"/>
      <c r="N58" s="101" t="e">
        <f>IF(AND(K58="Sous-total",C58="D"),SUMIFS(N:N,E:E,F58,C:C,"D"),IF(AND(K58="Sous-total",C58="R"),SUMIFS(N:N,E:E,F58,C:C,"R"),SUMIFS(BASE_N4_REALISATION,BASE_N4_BUDGET,B58,BASE_N4_EXERCICE,$N$11,BASE_N4_SENS,C58,BASE_N4_MVT,D58,BASE_N4_OPE,F58,BASE_N4_FONCTION,G58,BASE_N4_NATURE,H58,BASE_N4_CHAPITRE,I58,BASE_N4_ANTENNE,J58,BASE_N4_SERVICE,K58)))</f>
        <v>#REF!</v>
      </c>
      <c r="O58" s="101" t="e">
        <f>IF(AND($K58="Sous-total",$G58="D"),SUMIFS(O:O,$E:$E,$F58,$C:$C,"D"),IF(AND($K58="Sous-total",$G58="R"),SUMIFS(O:O,$E:$E,$F58,$C:$C,"R"),SUMIFS(BASE_BP,BASE_BUDGET,$B58,BASE_EXERCICE,$O$11,BASE_SENS,$C58,BASE_MOUVEMENT,$D58,BASE_OPERATION,$F58,BASE_FONCTION,$G58,BASE_NATURE,$H58,BASE_CHAPITRE,$I58,BASE_ANTENNE,$J58,BASE_SERVICE,$K58)))</f>
        <v>#REF!</v>
      </c>
      <c r="P58" s="101" t="e">
        <f>IF(AND($K58="Sous-total",$G58="D"),SUMIFS(P:P,$E:$E,$F58,$C:$C,"D"),IF(AND($K58="Sous-total",$G58="R"),SUMIFS(P:P,$E:$E,$F58,$C:$C,"R"),SUMIFS(BASE_VC,BASE_BUDGET,$B58,BASE_EXERCICE,$P$11,BASE_SENS,$C58,BASE_MOUVEMENT,$D58,BASE_OPERATION,$F58,BASE_FONCTION,$G58,BASE_NATURE,$H58,BASE_CHAPITRE,$I58,BASE_ANTENNE,$J58,BASE_SERVICE,$K58)))</f>
        <v>#REF!</v>
      </c>
      <c r="Q58" s="101" t="e">
        <f>IF(AND($K58="Sous-total",$G58="D"),SUMIFS(Q:Q,$E:$E,$F58,$C:$C,"D"),IF(AND($K58="Sous-total",$G58="R"),SUMIFS(Q:Q,$E:$E,$F58,$C:$C,"R"),SUMIFS(BASE_REPORTS,BASE_BUDGET,$B58,BASE_EXERCICE,$Q$11,BASE_SENS,$C58,BASE_MOUVEMENT,$D58,BASE_OPERATION,$F58,BASE_FONCTION,$G58,BASE_NATURE,$H58,BASE_CHAPITRE,$I58,BASE_ANTENNE,$J58,BASE_SERVICE,$K58)))</f>
        <v>#REF!</v>
      </c>
      <c r="R58" s="101"/>
      <c r="S58" s="101" t="e">
        <f>IF(AND($K58="Sous-total",$G58="D"),SUMIFS(S:S,$E:$E,$F58,$C:$C,"D"),IF(AND($K58="Sous-total",$G58="R"),SUMIFS(S:S,$E:$E,$F58,$C:$C,"R"),SUMIFS(BASE_BS,BASE_BUDGET,$B58,BASE_EXERCICE,$Q$11,BASE_SENS,$C58,BASE_MOUVEMENT,$D58,BASE_OPERATION,$F58,BASE_FONCTION,$G58,BASE_NATURE,$H58,BASE_CHAPITRE,$I58,BASE_ANTENNE,$J58,BASE_SERVICE,$K58)))</f>
        <v>#REF!</v>
      </c>
      <c r="T58" s="101"/>
      <c r="U58" s="101" t="e">
        <f>IF(AND($K58="Sous-total",$G58="D"),SUMIFS(U:U,$E:$E,$F58,$C:$C,"D"),IF(AND($K58="Sous-total",$G58="R"),SUMIFS(U:U,$E:$E,$F58,$C:$C,"R"),SUMIFS(BASE_PREPA_INSCRIPTION,BASE_PREPA_BUDGET,$B58,BASE_PREPA_EXERCICE,$U$11,BASE_PREPA_SENS,$C58,BASE_PREPA_MOUVEMENT,$D58,BASE_PREPA_OPERATION,$F58,BASE_PREPA_FONCTION,$G58,BASE_PREPA_NATURE,$H58,BASE_PREPA_CHAPITRE,$I58,BASE_PREPA_ANTENNE,$J58,BASE_PREPA_SERVICE,$K58,BASE_PREPA_ETAPE,$U$10)))</f>
        <v>#REF!</v>
      </c>
      <c r="V58" s="101"/>
      <c r="W58" s="101" t="e">
        <f>IF(AND($K58="Sous-total",$G58="D"),SUMIFS(W:W,$E:$E,$F58,$C:$C,"D"),IF(AND($K58="Sous-total",$G58="R"),SUMIFS(W:W,$E:$E,$F58,$C:$C,"R"),SUMIFS(BASE_PREPA_INSCRIPTION,BASE_PREPA_BUDGET,$B58,BASE_PREPA_EXERCICE,$W$11,BASE_PREPA_SENS,$C58,BASE_PREPA_MOUVEMENT,$D58,BASE_PREPA_OPERATION,$F58,BASE_PREPA_FONCTION,$G58,BASE_PREPA_NATURE,$H58,BASE_PREPA_CHAPITRE,$I58,BASE_PREPA_ANTENNE,$J58,BASE_PREPA_SERVICE,$K58,BASE_PREPA_ETAPE,$W$10)))</f>
        <v>#REF!</v>
      </c>
      <c r="X58" s="101" t="e">
        <f>IF(AND($K58="Sous-total",$G58="D"),SUMIFS(X:X,$E:$E,$F58,$C:$C,"D"),IF(AND($K58="Sous-total",$G58="R"),SUMIFS(X:X,$E:$E,$F58,$C:$C,"R"),SUMIFS(BASE_BG,BASE_BUDGET,$B58,BASE_EXERCICE,$W$11,BASE_SENS,$C58,BASE_MOUVEMENT,$D58,BASE_OPERATION,$F58,BASE_FONCTION,$G58,BASE_NATURE,$H58,BASE_CHAPITRE,$I58,BASE_ANTENNE,$J58,BASE_SERVICE,$K58)))</f>
        <v>#REF!</v>
      </c>
      <c r="Y58" s="101" t="e">
        <f>IF(AND($K58="Sous-total",$G58="D"),SUMIFS(Y:Y,$E:$E,$F58,$C:$C,"D"),IF(AND($K58="Sous-total",$G58="R"),SUMIFS(Y:Y,$E:$E,$F58,$C:$C,"R"),SUMIFS(BASE_REALISATION,BASE_BUDGET,$B58,BASE_EXERCICE,$Y$11,BASE_SENS,$C58,BASE_MOUVEMENT,$D58,BASE_OPERATION,$F58,BASE_FONCTION,$G58,BASE_NATURE,$H58,BASE_CHAPITRE,$I58,BASE_ANTENNE,$J58,BASE_SERVICE,$K58)))</f>
        <v>#REF!</v>
      </c>
      <c r="Z58" s="101" t="e">
        <f>IF(AND($K58="Sous-total",$G58="D"),SUMIFS(Z:Z,$E:$E,$F58,$C:$C,"D"),IF(AND($K58="Sous-total",$G58="R"),SUMIFS(Z:Z,$E:$E,$F58,$C:$C,"R"),SUMIFS(BASE_ENS,BASE_BUDGET,$B58,BASE_EXERCICE,$Z$11,BASE_SENS,$C58,BASE_MOUVEMENT,$D58,BASE_OPERATION,$F58,BASE_FONCTION,$G58,BASE_NATURE,$H58,BASE_CHAPITRE,$I58,BASE_ANTENNE,$J58,BASE_SERVICE,$K58)))</f>
        <v>#REF!</v>
      </c>
      <c r="AA58" s="265">
        <f>IF(AND($K58="Sous-total",$G58="D"),SUMIFS(AA:AA,$E:$E,$F58,$C:$C,"D"),IF(AND($K58="Sous-total",$G58="R"),SUMIFS(AA:AA,$E:$E,$F58,$C:$C,"R"),SUMIFS(BASE_ENS,BASE_BUDGET,$B58,BASE_EXERCICE,$AA$11,BASE_SENS,$C58,BASE_MOUVEMENT,$D58,BASE_OPERATION,$F58,BASE_FONCTION,$G58,BASE_NATURE,$H58,BASE_CHAPITRE,$I58,BASE_ANTENNE,$J58,BASE_SERVICE,$K58)))</f>
        <v>0</v>
      </c>
      <c r="AB58" s="265">
        <f>IF(AND($K58="Sous-total",$G58="D"),SUMIFS(AB:AB,$E:$E,$F58,$C:$C,"D"),IF(AND($K58="Sous-total",$G58="R"),SUMIFS(AB:AB,$E:$E,$F58,$C:$C,"R"),SUMIFS(BASE_ENS,BASE_BUDGET,$B58,BASE_EXERCICE,$AA$11,BASE_SENS,$C58,BASE_MOUVEMENT,$D58,BASE_OPERATION,$F58,BASE_FONCTION,$G58,BASE_NATURE,$H58,BASE_CHAPITRE,$I58,BASE_ANTENNE,$J58,BASE_SERVICE,$K58)))</f>
        <v>0</v>
      </c>
      <c r="AC58" s="179">
        <f>IF(AND($K58="Sous-total",$G58="D"),SUMIFS(AC:AC,$E:$E,$F58,$C:$C,"D"),IF(AND($K58="Sous-total",$G58="R"),SUMIFS(AC:AC,$E:$E,$F58,$C:$C,"R"),SUMIFS(BASE_ENS,BASE_BUDGET,$B58,BASE_EXERCICE,$AD$11,BASE_SENS,$C58,BASE_MOUVEMENT,$D58,BASE_OPERATION,$F58,BASE_FONCTION,$G58,BASE_NATURE,$H58,BASE_CHAPITRE,$I58,BASE_ANTENNE,$J58,BASE_SERVICE,$K58)))</f>
        <v>0</v>
      </c>
      <c r="AD58" s="101">
        <f>IF(AND($K58="Sous-total",$G58="D"),SUMIFS(AD:AD,$E:$E,$F58,$C:$C,"D"),IF(AND($K58="Sous-total",$G58="R"),SUMIFS(AD:AD,$E:$E,$F58,$C:$C,"R"),SUMIFS(BASE_ENS,BASE_BUDGET,$B58,BASE_EXERCICE,$AD$11,BASE_SENS,$C58,BASE_MOUVEMENT,$D58,BASE_OPERATION,$F58,BASE_FONCTION,$G58,BASE_NATURE,$H58,BASE_CHAPITRE,$I58,BASE_ANTENNE,$J58,BASE_SERVICE,$K58)))</f>
        <v>2387000</v>
      </c>
      <c r="AE58" s="101">
        <f>IF(AND($K58="Sous-total",$G58="D"),SUMIFS(AE:AE,$E:$E,$F58,$C:$C,"D"),IF(AND($K58="Sous-total",$G58="R"),SUMIFS(AE:AE,$E:$E,$F58,$C:$C,"R"),SUMIFS(BASE_ENS,BASE_BUDGET,$B58,BASE_EXERCICE,$AD$11,BASE_SENS,$C58,BASE_MOUVEMENT,$D58,BASE_OPERATION,$F58,BASE_FONCTION,$G58,BASE_NATURE,$H58,BASE_CHAPITRE,$I58,BASE_ANTENNE,$J58,BASE_SERVICE,$K58)))</f>
        <v>1361000</v>
      </c>
      <c r="AF58" s="101">
        <f>IF(AND($K58="Sous-total",$G58="D"),SUMIFS(AF:AF,$E:$E,$F58,$C:$C,"D"),IF(AND($K58="Sous-total",$G58="R"),SUMIFS(AF:AF,$E:$E,$F58,$C:$C,"R"),SUMIFS(BASE_ENS,BASE_BUDGET,$B58,BASE_EXERCICE,$AD$11,BASE_SENS,$C58,BASE_MOUVEMENT,$D58,BASE_OPERATION,$F58,BASE_FONCTION,$G58,BASE_NATURE,$H58,BASE_CHAPITRE,$I58,BASE_ANTENNE,$J58,BASE_SERVICE,$K58)))</f>
        <v>1000000</v>
      </c>
      <c r="AG58" s="178">
        <f>IF(AND($K58="Sous-total",$G58="D"),SUMIFS(AG:AG,$E:$E,$F58,$C:$C,"D"),IF(AND($K58="Sous-total",$G58="R"),SUMIFS(AG:AG,$E:$E,$F58,$C:$C,"R"),SUMIFS(BASE_ENS,BASE_BUDGET,$B58,BASE_EXERCICE,$Z$11,BASE_SENS,$C58,BASE_MOUVEMENT,$D58,BASE_OPERATION,$F58,BASE_FONCTION,$G58,BASE_NATURE,$H58,BASE_CHAPITRE,$I58,BASE_ANTENNE,$J58,BASE_SERVICE,$K58)))</f>
        <v>0</v>
      </c>
      <c r="AH58" s="101">
        <f>IF(AND($K58="Sous-total",$G58="D"),SUMIFS(AH:AH,$E:$E,$F58,$C:$C,"D"),IF(AND($K58="Sous-total",$G58="R"),SUMIFS(AH:AH,$E:$E,$F58,$C:$C,"R"),SUMIFS(BASE_ENS,BASE_BUDGET,$B58,BASE_EXERCICE,$AD$11,BASE_SENS,$C58,BASE_MOUVEMENT,$D58,BASE_OPERATION,$F58,BASE_FONCTION,$G58,BASE_NATURE,$H58,BASE_CHAPITRE,$I58,BASE_ANTENNE,$J58,BASE_SERVICE,$K58)))</f>
        <v>1913000</v>
      </c>
      <c r="AI58" s="101">
        <f>IF(AND($K58="Sous-total",$G58="D"),SUMIFS(AI:AI,$E:$E,$F58,$C:$C,"D"),IF(AND($K58="Sous-total",$G58="R"),SUMIFS(AI:AI,$E:$E,$F58,$C:$C,"R"),SUMIFS(BASE_ENS,BASE_BUDGET,$B58,BASE_EXERCICE,$AD$11,BASE_SENS,$C58,BASE_MOUVEMENT,$D58,BASE_OPERATION,$F58,BASE_FONCTION,$G58,BASE_NATURE,$H58,BASE_CHAPITRE,$I58,BASE_ANTENNE,$J58,BASE_SERVICE,$K58)))</f>
        <v>1000000</v>
      </c>
      <c r="AJ58" s="101">
        <f>IF(AND($K58="Sous-total",$G58="D"),SUMIFS(AJ:AJ,$E:$E,$F58,$C:$C,"D"),IF(AND($K58="Sous-total",$G58="R"),SUMIFS(AJ:AJ,$E:$E,$F58,$C:$C,"R"),SUMIFS(BASE_ENS,BASE_BUDGET,$B58,BASE_EXERCICE,$AD$11,BASE_SENS,$C58,BASE_MOUVEMENT,$D58,BASE_OPERATION,$F58,BASE_FONCTION,$G58,BASE_NATURE,$H58,BASE_CHAPITRE,$I58,BASE_ANTENNE,$J58,BASE_SERVICE,$K58)))</f>
        <v>0</v>
      </c>
      <c r="AK58" s="101">
        <f>IF(AND($K58="Sous-total",$G58="D"),SUMIFS(AK:AK,$E:$E,$F58,$C:$C,"D"),IF(AND($K58="Sous-total",$G58="R"),SUMIFS(AK:AK,$E:$E,$F58,$C:$C,"R"),SUMIFS(BASE_ENS,BASE_BUDGET,$B58,BASE_EXERCICE,$AD$11,BASE_SENS,$C58,BASE_MOUVEMENT,$D58,BASE_OPERATION,$F58,BASE_FONCTION,$G58,BASE_NATURE,$H58,BASE_CHAPITRE,$I58,BASE_ANTENNE,$J58,BASE_SERVICE,$K58)))</f>
        <v>2913000</v>
      </c>
      <c r="AL58" s="102"/>
      <c r="AM58" s="339" t="str">
        <f>IF(K58="Sous-total","",AN58=#REF!)</f>
        <v/>
      </c>
      <c r="AN58" s="339" t="str">
        <f>IF($K58="Sous-total","",SUMIFS(BASE_PREPA_INSCRIPTION,BASE_PREPA_BUDGET,$B58,BASE_PREPA_SENS,$C58,BASE_PREPA_MOUVEMENT,$D58,BASE_PREPA_OPERATION,$F58,BASE_PREPA_FONCTION,$G58,BASE_PREPA_NATURE,$H58,BASE_PREPA_CHAPITRE,$I58,BASE_PREPA_ANTENNE,$J58,BASE_PREPA_SERVICE,$K58,BASE_PREPA_ETAPE,"PPI_N",BASE_PREPA_EXERCICE,#REF!))</f>
        <v/>
      </c>
      <c r="AO58" s="101">
        <f>IF(AND($K58="Sous-total",$G58="D"),SUMIFS(AO:AO,$E:$E,$F58,$C:$C,"D"),IF(AND($K58="Sous-total",$G58="R"),SUMIFS(AO:AO,$E:$E,$F58,$C:$C,"R"),SUMIFS(BASE_ENS,BASE_BUDGET,$B58,BASE_EXERCICE,$AD$11,BASE_SENS,$C58,BASE_MOUVEMENT,$D58,BASE_OPERATION,$F58,BASE_FONCTION,$G58,BASE_NATURE,$H58,BASE_CHAPITRE,$I58,BASE_ANTENNE,$J58,BASE_SERVICE,$K58)))</f>
        <v>3903000</v>
      </c>
      <c r="AP58" s="101">
        <f>IF(AND($K58="Sous-total",$G58="D"),SUMIFS(AP:AP,$E:$E,$F58,$C:$C,"D"),IF(AND($K58="Sous-total",$G58="R"),SUMIFS(AP:AP,$E:$E,$F58,$C:$C,"R"),SUMIFS(BASE_ENS,BASE_BUDGET,$B58,BASE_EXERCICE,$AD$11,BASE_SENS,$C58,BASE_MOUVEMENT,$D58,BASE_OPERATION,$F58,BASE_FONCTION,$G58,BASE_NATURE,$H58,BASE_CHAPITRE,$I58,BASE_ANTENNE,$J58,BASE_SERVICE,$K58)))</f>
        <v>1671000</v>
      </c>
      <c r="AQ58" s="101">
        <f>IF(AND($K58="Sous-total",$G58="D"),SUMIFS(AQ:AQ,$E:$E,$F58,$C:$C,"D"),IF(AND($K58="Sous-total",$G58="R"),SUMIFS(AQ:AQ,$E:$E,$F58,$C:$C,"R"),SUMIFS(BASE_ENS,BASE_BUDGET,$B58,BASE_EXERCICE,$AD$11,BASE_SENS,$C58,BASE_MOUVEMENT,$D58,BASE_OPERATION,$F58,BASE_FONCTION,$G58,BASE_NATURE,$H58,BASE_CHAPITRE,$I58,BASE_ANTENNE,$J58,BASE_SERVICE,$K58)))</f>
        <v>1671000</v>
      </c>
      <c r="AR58" s="101">
        <f t="shared" si="2"/>
        <v>7245000</v>
      </c>
      <c r="AS58" s="102"/>
      <c r="AT58" s="104"/>
      <c r="AU58" s="154" t="e">
        <f t="shared" si="3"/>
        <v>#REF!</v>
      </c>
      <c r="AV58" s="155" t="e">
        <f t="shared" si="4"/>
        <v>#REF!</v>
      </c>
      <c r="AW58" s="171" t="str">
        <f t="shared" si="8"/>
        <v>-</v>
      </c>
      <c r="AX58" s="171" t="str">
        <f t="shared" si="6"/>
        <v>Afficher ligne</v>
      </c>
      <c r="AY58" s="7" t="e">
        <f>IF(A58=0,"",VLOOKUP(F58,#REF!,2,FALSE))</f>
        <v>#REF!</v>
      </c>
    </row>
    <row r="59" spans="1:51" s="7" customFormat="1" x14ac:dyDescent="0.2">
      <c r="A59" s="9">
        <v>3</v>
      </c>
      <c r="B59" s="285"/>
      <c r="C59" s="281" t="s">
        <v>93</v>
      </c>
      <c r="D59" s="281"/>
      <c r="E59" s="196"/>
      <c r="F59" s="110"/>
      <c r="G59" s="110"/>
      <c r="H59" s="110"/>
      <c r="I59" s="110"/>
      <c r="J59" s="110" t="s">
        <v>94</v>
      </c>
      <c r="K59" s="87"/>
      <c r="L59" s="224"/>
      <c r="M59" s="74"/>
      <c r="N59" s="101" t="e">
        <f>IF(AND(K59="Sous-total",C59="D"),SUMIFS(N:N,E:E,F59,C:C,"D"),IF(AND(K59="Sous-total",C59="R"),SUMIFS(N:N,E:E,F59,C:C,"R"),SUMIFS(BASE_N4_REALISATION,BASE_N4_BUDGET,B59,BASE_N4_EXERCICE,$N$11,BASE_N4_SENS,C59,BASE_N4_MVT,D59,BASE_N4_OPE,F59,BASE_N4_FONCTION,G59,BASE_N4_NATURE,H59,BASE_N4_CHAPITRE,I59,BASE_N4_ANTENNE,J59,BASE_N4_SERVICE,K59)))</f>
        <v>#REF!</v>
      </c>
      <c r="O59" s="101" t="e">
        <f>IF(AND($K59="Sous-total",$G59="D"),SUMIFS(O:O,$E:$E,$F59,$C:$C,"D"),IF(AND($K59="Sous-total",$G59="R"),SUMIFS(O:O,$E:$E,$F59,$C:$C,"R"),SUMIFS(BASE_BP,BASE_BUDGET,$B59,BASE_EXERCICE,$O$11,BASE_SENS,$C59,BASE_MOUVEMENT,$D59,BASE_OPERATION,$F59,BASE_FONCTION,$G59,BASE_NATURE,$H59,BASE_CHAPITRE,$I59,BASE_ANTENNE,$J59,BASE_SERVICE,$K59)))</f>
        <v>#REF!</v>
      </c>
      <c r="P59" s="101" t="e">
        <f>IF(AND($K59="Sous-total",$G59="D"),SUMIFS(P:P,$E:$E,$F59,$C:$C,"D"),IF(AND($K59="Sous-total",$G59="R"),SUMIFS(P:P,$E:$E,$F59,$C:$C,"R"),SUMIFS(BASE_VC,BASE_BUDGET,$B59,BASE_EXERCICE,$P$11,BASE_SENS,$C59,BASE_MOUVEMENT,$D59,BASE_OPERATION,$F59,BASE_FONCTION,$G59,BASE_NATURE,$H59,BASE_CHAPITRE,$I59,BASE_ANTENNE,$J59,BASE_SERVICE,$K59)))</f>
        <v>#REF!</v>
      </c>
      <c r="Q59" s="101" t="e">
        <f>IF(AND($K59="Sous-total",$G59="D"),SUMIFS(Q:Q,$E:$E,$F59,$C:$C,"D"),IF(AND($K59="Sous-total",$G59="R"),SUMIFS(Q:Q,$E:$E,$F59,$C:$C,"R"),SUMIFS(BASE_REPORTS,BASE_BUDGET,$B59,BASE_EXERCICE,$Q$11,BASE_SENS,$C59,BASE_MOUVEMENT,$D59,BASE_OPERATION,$F59,BASE_FONCTION,$G59,BASE_NATURE,$H59,BASE_CHAPITRE,$I59,BASE_ANTENNE,$J59,BASE_SERVICE,$K59)))</f>
        <v>#REF!</v>
      </c>
      <c r="R59" s="101"/>
      <c r="S59" s="101" t="e">
        <f>IF(AND($K59="Sous-total",$G59="D"),SUMIFS(S:S,$E:$E,$F59,$C:$C,"D"),IF(AND($K59="Sous-total",$G59="R"),SUMIFS(S:S,$E:$E,$F59,$C:$C,"R"),SUMIFS(BASE_BS,BASE_BUDGET,$B59,BASE_EXERCICE,$Q$11,BASE_SENS,$C59,BASE_MOUVEMENT,$D59,BASE_OPERATION,$F59,BASE_FONCTION,$G59,BASE_NATURE,$H59,BASE_CHAPITRE,$I59,BASE_ANTENNE,$J59,BASE_SERVICE,$K59)))</f>
        <v>#REF!</v>
      </c>
      <c r="T59" s="101"/>
      <c r="U59" s="101" t="e">
        <f>IF(AND($K59="Sous-total",$G59="D"),SUMIFS(U:U,$E:$E,$F59,$C:$C,"D"),IF(AND($K59="Sous-total",$G59="R"),SUMIFS(U:U,$E:$E,$F59,$C:$C,"R"),SUMIFS(BASE_PREPA_INSCRIPTION,BASE_PREPA_BUDGET,$B59,BASE_PREPA_EXERCICE,$U$11,BASE_PREPA_SENS,$C59,BASE_PREPA_MOUVEMENT,$D59,BASE_PREPA_OPERATION,$F59,BASE_PREPA_FONCTION,$G59,BASE_PREPA_NATURE,$H59,BASE_PREPA_CHAPITRE,$I59,BASE_PREPA_ANTENNE,$J59,BASE_PREPA_SERVICE,$K59,BASE_PREPA_ETAPE,$U$10)))</f>
        <v>#REF!</v>
      </c>
      <c r="V59" s="101"/>
      <c r="W59" s="101" t="e">
        <f>IF(AND($K59="Sous-total",$G59="D"),SUMIFS(W:W,$E:$E,$F59,$C:$C,"D"),IF(AND($K59="Sous-total",$G59="R"),SUMIFS(W:W,$E:$E,$F59,$C:$C,"R"),SUMIFS(BASE_PREPA_INSCRIPTION,BASE_PREPA_BUDGET,$B59,BASE_PREPA_EXERCICE,$W$11,BASE_PREPA_SENS,$C59,BASE_PREPA_MOUVEMENT,$D59,BASE_PREPA_OPERATION,$F59,BASE_PREPA_FONCTION,$G59,BASE_PREPA_NATURE,$H59,BASE_PREPA_CHAPITRE,$I59,BASE_PREPA_ANTENNE,$J59,BASE_PREPA_SERVICE,$K59,BASE_PREPA_ETAPE,$W$10)))</f>
        <v>#REF!</v>
      </c>
      <c r="X59" s="101" t="e">
        <f>IF(AND($K59="Sous-total",$G59="D"),SUMIFS(X:X,$E:$E,$F59,$C:$C,"D"),IF(AND($K59="Sous-total",$G59="R"),SUMIFS(X:X,$E:$E,$F59,$C:$C,"R"),SUMIFS(BASE_BG,BASE_BUDGET,$B59,BASE_EXERCICE,$W$11,BASE_SENS,$C59,BASE_MOUVEMENT,$D59,BASE_OPERATION,$F59,BASE_FONCTION,$G59,BASE_NATURE,$H59,BASE_CHAPITRE,$I59,BASE_ANTENNE,$J59,BASE_SERVICE,$K59)))</f>
        <v>#REF!</v>
      </c>
      <c r="Y59" s="101" t="e">
        <f>IF(AND($K59="Sous-total",$G59="D"),SUMIFS(Y:Y,$E:$E,$F59,$C:$C,"D"),IF(AND($K59="Sous-total",$G59="R"),SUMIFS(Y:Y,$E:$E,$F59,$C:$C,"R"),SUMIFS(BASE_REALISATION,BASE_BUDGET,$B59,BASE_EXERCICE,$Y$11,BASE_SENS,$C59,BASE_MOUVEMENT,$D59,BASE_OPERATION,$F59,BASE_FONCTION,$G59,BASE_NATURE,$H59,BASE_CHAPITRE,$I59,BASE_ANTENNE,$J59,BASE_SERVICE,$K59)))</f>
        <v>#REF!</v>
      </c>
      <c r="Z59" s="101" t="e">
        <f>IF(AND($K59="Sous-total",$G59="D"),SUMIFS(Z:Z,$E:$E,$F59,$C:$C,"D"),IF(AND($K59="Sous-total",$G59="R"),SUMIFS(Z:Z,$E:$E,$F59,$C:$C,"R"),SUMIFS(BASE_ENS,BASE_BUDGET,$B59,BASE_EXERCICE,$Z$11,BASE_SENS,$C59,BASE_MOUVEMENT,$D59,BASE_OPERATION,$F59,BASE_FONCTION,$G59,BASE_NATURE,$H59,BASE_CHAPITRE,$I59,BASE_ANTENNE,$J59,BASE_SERVICE,$K59)))</f>
        <v>#REF!</v>
      </c>
      <c r="AA59" s="265"/>
      <c r="AB59" s="265"/>
      <c r="AC59" s="179"/>
      <c r="AD59" s="101"/>
      <c r="AE59" s="101"/>
      <c r="AF59" s="101"/>
      <c r="AG59" s="178"/>
      <c r="AH59" s="101"/>
      <c r="AI59" s="101"/>
      <c r="AJ59" s="101"/>
      <c r="AK59" s="101"/>
      <c r="AL59" s="102"/>
      <c r="AM59" s="339" t="e">
        <f>IF(K59="Sous-total","",AN59=#REF!)</f>
        <v>#REF!</v>
      </c>
      <c r="AN59" s="339" t="e">
        <f>IF($K59="Sous-total","",SUMIFS(BASE_PREPA_INSCRIPTION,BASE_PREPA_BUDGET,$B59,BASE_PREPA_SENS,$C59,BASE_PREPA_MOUVEMENT,$D59,BASE_PREPA_OPERATION,$F59,BASE_PREPA_FONCTION,$G59,BASE_PREPA_NATURE,$H59,BASE_PREPA_CHAPITRE,$I59,BASE_PREPA_ANTENNE,$J59,BASE_PREPA_SERVICE,$K59,BASE_PREPA_ETAPE,"PPI_N",BASE_PREPA_EXERCICE,#REF!))</f>
        <v>#REF!</v>
      </c>
      <c r="AO59" s="101"/>
      <c r="AP59" s="101"/>
      <c r="AQ59" s="101"/>
      <c r="AR59" s="101" t="str">
        <f t="shared" si="2"/>
        <v/>
      </c>
      <c r="AS59" s="102"/>
      <c r="AT59" s="104"/>
      <c r="AU59" s="154" t="e">
        <f t="shared" si="3"/>
        <v>#REF!</v>
      </c>
      <c r="AV59" s="155" t="e">
        <f t="shared" si="4"/>
        <v>#REF!</v>
      </c>
      <c r="AW59" s="171" t="str">
        <f t="shared" si="8"/>
        <v>-</v>
      </c>
      <c r="AX59" s="171" t="str">
        <f t="shared" si="6"/>
        <v>Afficher ligne</v>
      </c>
      <c r="AY59" s="7" t="e">
        <f>IF(A59=0,"",VLOOKUP(F59,#REF!,2,FALSE))</f>
        <v>#REF!</v>
      </c>
    </row>
    <row r="60" spans="1:51" s="7" customFormat="1" x14ac:dyDescent="0.2">
      <c r="A60" s="278" t="e">
        <f>IF(H60="",0,IF(ISNA(VLOOKUP(E60,#REF!,2,FALSE)),0,IF(C60="D",VLOOKUP(E60,#REF!,2,FALSE),VLOOKUP(E60,#REF!,2,FALSE))))</f>
        <v>#REF!</v>
      </c>
      <c r="B60" s="294" t="s">
        <v>68</v>
      </c>
      <c r="C60" s="278" t="s">
        <v>95</v>
      </c>
      <c r="D60" s="278" t="s">
        <v>95</v>
      </c>
      <c r="E60" s="115" t="s">
        <v>118</v>
      </c>
      <c r="F60" s="115" t="s">
        <v>94</v>
      </c>
      <c r="G60" s="176" t="s">
        <v>6</v>
      </c>
      <c r="H60" s="115">
        <v>1344</v>
      </c>
      <c r="I60" s="115">
        <v>13</v>
      </c>
      <c r="J60" s="115" t="s">
        <v>94</v>
      </c>
      <c r="K60" s="149" t="s">
        <v>8</v>
      </c>
      <c r="L60" s="215" t="s">
        <v>88</v>
      </c>
      <c r="M60" s="164"/>
      <c r="N60" s="101" t="e">
        <f>IF(AND(K60="Sous-total",C60="D"),SUMIFS(N:N,E:E,F60,C:C,"D"),IF(AND(K60="Sous-total",C60="R"),SUMIFS(N:N,E:E,F60,C:C,"R"),SUMIFS(BASE_N4_REALISATION,BASE_N4_BUDGET,B60,BASE_N4_EXERCICE,$N$11,BASE_N4_SENS,C60,BASE_N4_MVT,D60,BASE_N4_OPE,F60,BASE_N4_FONCTION,G60,BASE_N4_NATURE,H60,BASE_N4_CHAPITRE,I60,BASE_N4_ANTENNE,J60,BASE_N4_SERVICE,K60)))</f>
        <v>#REF!</v>
      </c>
      <c r="O60" s="101" t="e">
        <f>IF(AND($K60="Sous-total",$G60="D"),SUMIFS(O:O,$E:$E,$F60,$C:$C,"D"),IF(AND($K60="Sous-total",$G60="R"),SUMIFS(O:O,$E:$E,$F60,$C:$C,"R"),SUMIFS(BASE_BP,BASE_BUDGET,$B60,BASE_EXERCICE,$O$11,BASE_SENS,$C60,BASE_MOUVEMENT,$D60,BASE_OPERATION,$F60,BASE_FONCTION,$G60,BASE_NATURE,$H60,BASE_CHAPITRE,$I60,BASE_ANTENNE,$J60,BASE_SERVICE,$K60)))</f>
        <v>#REF!</v>
      </c>
      <c r="P60" s="101" t="e">
        <f>IF(AND($K60="Sous-total",$G60="D"),SUMIFS(P:P,$E:$E,$F60,$C:$C,"D"),IF(AND($K60="Sous-total",$G60="R"),SUMIFS(P:P,$E:$E,$F60,$C:$C,"R"),SUMIFS(BASE_VC,BASE_BUDGET,$B60,BASE_EXERCICE,$P$11,BASE_SENS,$C60,BASE_MOUVEMENT,$D60,BASE_OPERATION,$F60,BASE_FONCTION,$G60,BASE_NATURE,$H60,BASE_CHAPITRE,$I60,BASE_ANTENNE,$J60,BASE_SERVICE,$K60)))</f>
        <v>#REF!</v>
      </c>
      <c r="Q60" s="101" t="e">
        <f>IF(AND($K60="Sous-total",$G60="D"),SUMIFS(Q:Q,$E:$E,$F60,$C:$C,"D"),IF(AND($K60="Sous-total",$G60="R"),SUMIFS(Q:Q,$E:$E,$F60,$C:$C,"R"),SUMIFS(BASE_REPORTS,BASE_BUDGET,$B60,BASE_EXERCICE,$Q$11,BASE_SENS,$C60,BASE_MOUVEMENT,$D60,BASE_OPERATION,$F60,BASE_FONCTION,$G60,BASE_NATURE,$H60,BASE_CHAPITRE,$I60,BASE_ANTENNE,$J60,BASE_SERVICE,$K60)))</f>
        <v>#REF!</v>
      </c>
      <c r="R60" s="101"/>
      <c r="S60" s="101" t="e">
        <f>IF(AND($K60="Sous-total",$G60="D"),SUMIFS(S:S,$E:$E,$F60,$C:$C,"D"),IF(AND($K60="Sous-total",$G60="R"),SUMIFS(S:S,$E:$E,$F60,$C:$C,"R"),SUMIFS(BASE_BS,BASE_BUDGET,$B60,BASE_EXERCICE,$Q$11,BASE_SENS,$C60,BASE_MOUVEMENT,$D60,BASE_OPERATION,$F60,BASE_FONCTION,$G60,BASE_NATURE,$H60,BASE_CHAPITRE,$I60,BASE_ANTENNE,$J60,BASE_SERVICE,$K60)))</f>
        <v>#REF!</v>
      </c>
      <c r="T60" s="101"/>
      <c r="U60" s="101" t="e">
        <f>IF(AND($K60="Sous-total",$G60="D"),SUMIFS(U:U,$E:$E,$F60,$C:$C,"D"),IF(AND($K60="Sous-total",$G60="R"),SUMIFS(U:U,$E:$E,$F60,$C:$C,"R"),SUMIFS(BASE_PREPA_INSCRIPTION,BASE_PREPA_BUDGET,$B60,BASE_PREPA_EXERCICE,$U$11,BASE_PREPA_SENS,$C60,BASE_PREPA_MOUVEMENT,$D60,BASE_PREPA_OPERATION,$F60,BASE_PREPA_FONCTION,$G60,BASE_PREPA_NATURE,$H60,BASE_PREPA_CHAPITRE,$I60,BASE_PREPA_ANTENNE,$J60,BASE_PREPA_SERVICE,$K60,BASE_PREPA_ETAPE,$U$10)))</f>
        <v>#REF!</v>
      </c>
      <c r="V60" s="101"/>
      <c r="W60" s="101" t="e">
        <f>IF(AND($K60="Sous-total",$G60="D"),SUMIFS(W:W,$E:$E,$F60,$C:$C,"D"),IF(AND($K60="Sous-total",$G60="R"),SUMIFS(W:W,$E:$E,$F60,$C:$C,"R"),SUMIFS(BASE_PREPA_INSCRIPTION,BASE_PREPA_BUDGET,$B60,BASE_PREPA_EXERCICE,$W$11,BASE_PREPA_SENS,$C60,BASE_PREPA_MOUVEMENT,$D60,BASE_PREPA_OPERATION,$F60,BASE_PREPA_FONCTION,$G60,BASE_PREPA_NATURE,$H60,BASE_PREPA_CHAPITRE,$I60,BASE_PREPA_ANTENNE,$J60,BASE_PREPA_SERVICE,$K60,BASE_PREPA_ETAPE,$W$10)))</f>
        <v>#REF!</v>
      </c>
      <c r="X60" s="101" t="e">
        <f>IF(AND($K60="Sous-total",$G60="D"),SUMIFS(X:X,$E:$E,$F60,$C:$C,"D"),IF(AND($K60="Sous-total",$G60="R"),SUMIFS(X:X,$E:$E,$F60,$C:$C,"R"),SUMIFS(BASE_BG,BASE_BUDGET,$B60,BASE_EXERCICE,$W$11,BASE_SENS,$C60,BASE_MOUVEMENT,$D60,BASE_OPERATION,$F60,BASE_FONCTION,$G60,BASE_NATURE,$H60,BASE_CHAPITRE,$I60,BASE_ANTENNE,$J60,BASE_SERVICE,$K60)))</f>
        <v>#REF!</v>
      </c>
      <c r="Y60" s="101" t="e">
        <f>IF(AND($K60="Sous-total",$G60="D"),SUMIFS(Y:Y,$E:$E,$F60,$C:$C,"D"),IF(AND($K60="Sous-total",$G60="R"),SUMIFS(Y:Y,$E:$E,$F60,$C:$C,"R"),SUMIFS(BASE_REALISATION,BASE_BUDGET,$B60,BASE_EXERCICE,$Y$11,BASE_SENS,$C60,BASE_MOUVEMENT,$D60,BASE_OPERATION,$F60,BASE_FONCTION,$G60,BASE_NATURE,$H60,BASE_CHAPITRE,$I60,BASE_ANTENNE,$J60,BASE_SERVICE,$K60)))</f>
        <v>#REF!</v>
      </c>
      <c r="Z60" s="101" t="e">
        <f>IF(AND($K60="Sous-total",$G60="D"),SUMIFS(Z:Z,$E:$E,$F60,$C:$C,"D"),IF(AND($K60="Sous-total",$G60="R"),SUMIFS(Z:Z,$E:$E,$F60,$C:$C,"R"),SUMIFS(BASE_ENS,BASE_BUDGET,$B60,BASE_EXERCICE,$Z$11,BASE_SENS,$C60,BASE_MOUVEMENT,$D60,BASE_OPERATION,$F60,BASE_FONCTION,$G60,BASE_NATURE,$H60,BASE_CHAPITRE,$I60,BASE_ANTENNE,$J60,BASE_SERVICE,$K60)))</f>
        <v>#REF!</v>
      </c>
      <c r="AA60" s="265">
        <v>85000</v>
      </c>
      <c r="AB60" s="265"/>
      <c r="AC60" s="178"/>
      <c r="AD60" s="101">
        <v>340000</v>
      </c>
      <c r="AE60" s="101">
        <v>340000</v>
      </c>
      <c r="AF60" s="101">
        <v>340000</v>
      </c>
      <c r="AG60" s="178"/>
      <c r="AH60" s="101">
        <v>340000</v>
      </c>
      <c r="AI60" s="101">
        <v>340000</v>
      </c>
      <c r="AJ60" s="101">
        <v>340000</v>
      </c>
      <c r="AK60" s="101">
        <f>IF(F60="","",SUM(AH60:AJ60))</f>
        <v>1020000</v>
      </c>
      <c r="AL60" s="105"/>
      <c r="AM60" s="339" t="e">
        <f>IF(K60="Sous-total","",AN60=AO60)</f>
        <v>#REF!</v>
      </c>
      <c r="AN60" s="339" t="e">
        <f>IF($K60="Sous-total","",SUMIFS(BASE_PREPA_INSCRIPTION,BASE_PREPA_BUDGET,$B60,BASE_PREPA_SENS,$C60,BASE_PREPA_MOUVEMENT,$D60,BASE_PREPA_OPERATION,$F60,BASE_PREPA_FONCTION,$G60,BASE_PREPA_NATURE,$H60,BASE_PREPA_CHAPITRE,$I60,BASE_PREPA_ANTENNE,$J60,BASE_PREPA_SERVICE,$K60,BASE_PREPA_ETAPE,"PPI_N",BASE_PREPA_EXERCICE,#REF!))</f>
        <v>#REF!</v>
      </c>
      <c r="AO60" s="101">
        <v>180000</v>
      </c>
      <c r="AP60" s="101">
        <v>180000</v>
      </c>
      <c r="AQ60" s="101">
        <v>180000</v>
      </c>
      <c r="AR60" s="101">
        <f t="shared" si="2"/>
        <v>540000</v>
      </c>
      <c r="AS60" s="105" t="s">
        <v>167</v>
      </c>
      <c r="AT60" s="104"/>
      <c r="AU60" s="154" t="e">
        <f t="shared" si="3"/>
        <v>#REF!</v>
      </c>
      <c r="AV60" s="155" t="e">
        <f t="shared" si="4"/>
        <v>#REF!</v>
      </c>
      <c r="AW60" s="171" t="str">
        <f t="shared" si="8"/>
        <v>-</v>
      </c>
      <c r="AX60" s="171" t="str">
        <f t="shared" si="6"/>
        <v>-</v>
      </c>
    </row>
    <row r="61" spans="1:51" s="7" customFormat="1" ht="25.5" x14ac:dyDescent="0.2">
      <c r="A61" s="9">
        <v>5</v>
      </c>
      <c r="B61" s="285" t="s">
        <v>68</v>
      </c>
      <c r="C61" s="281" t="s">
        <v>95</v>
      </c>
      <c r="D61" s="281" t="s">
        <v>95</v>
      </c>
      <c r="E61" s="197"/>
      <c r="F61" s="110" t="s">
        <v>118</v>
      </c>
      <c r="G61" s="110" t="s">
        <v>95</v>
      </c>
      <c r="H61" s="110"/>
      <c r="I61" s="110"/>
      <c r="J61" s="110" t="s">
        <v>94</v>
      </c>
      <c r="K61" s="87" t="s">
        <v>28</v>
      </c>
      <c r="L61" s="252" t="s">
        <v>123</v>
      </c>
      <c r="M61" s="74"/>
      <c r="N61" s="101" t="e">
        <f>IF(AND(K61="Sous-total",C61="D"),SUMIFS(N:N,E:E,F61,C:C,"D"),IF(AND(K61="Sous-total",C61="R"),SUMIFS(N:N,E:E,F61,C:C,"R"),SUMIFS(BASE_N4_REALISATION,BASE_N4_BUDGET,B61,BASE_N4_EXERCICE,$N$11,BASE_N4_SENS,C61,BASE_N4_MVT,D61,BASE_N4_OPE,F61,BASE_N4_FONCTION,G61,BASE_N4_NATURE,H61,BASE_N4_CHAPITRE,I61,BASE_N4_ANTENNE,J61,BASE_N4_SERVICE,K61)))</f>
        <v>#REF!</v>
      </c>
      <c r="O61" s="101" t="e">
        <f>IF(AND($K61="Sous-total",$G61="D"),SUMIFS(O:O,$E:$E,$F61,$C:$C,"D"),IF(AND($K61="Sous-total",$G61="R"),SUMIFS(O:O,$E:$E,$F61,$C:$C,"R"),SUMIFS(BASE_BP,BASE_BUDGET,$B61,BASE_EXERCICE,$O$11,BASE_SENS,$C61,BASE_MOUVEMENT,$D61,BASE_OPERATION,$F61,BASE_FONCTION,$G61,BASE_NATURE,$H61,BASE_CHAPITRE,$I61,BASE_ANTENNE,$J61,BASE_SERVICE,$K61)))</f>
        <v>#REF!</v>
      </c>
      <c r="P61" s="101" t="e">
        <f>IF(AND($K61="Sous-total",$G61="D"),SUMIFS(P:P,$E:$E,$F61,$C:$C,"D"),IF(AND($K61="Sous-total",$G61="R"),SUMIFS(P:P,$E:$E,$F61,$C:$C,"R"),SUMIFS(BASE_VC,BASE_BUDGET,$B61,BASE_EXERCICE,$P$11,BASE_SENS,$C61,BASE_MOUVEMENT,$D61,BASE_OPERATION,$F61,BASE_FONCTION,$G61,BASE_NATURE,$H61,BASE_CHAPITRE,$I61,BASE_ANTENNE,$J61,BASE_SERVICE,$K61)))</f>
        <v>#REF!</v>
      </c>
      <c r="Q61" s="101" t="e">
        <f>IF(AND($K61="Sous-total",$G61="D"),SUMIFS(Q:Q,$E:$E,$F61,$C:$C,"D"),IF(AND($K61="Sous-total",$G61="R"),SUMIFS(Q:Q,$E:$E,$F61,$C:$C,"R"),SUMIFS(BASE_REPORTS,BASE_BUDGET,$B61,BASE_EXERCICE,$Q$11,BASE_SENS,$C61,BASE_MOUVEMENT,$D61,BASE_OPERATION,$F61,BASE_FONCTION,$G61,BASE_NATURE,$H61,BASE_CHAPITRE,$I61,BASE_ANTENNE,$J61,BASE_SERVICE,$K61)))</f>
        <v>#REF!</v>
      </c>
      <c r="R61" s="101"/>
      <c r="S61" s="101" t="e">
        <f>IF(AND($K61="Sous-total",$G61="D"),SUMIFS(S:S,$E:$E,$F61,$C:$C,"D"),IF(AND($K61="Sous-total",$G61="R"),SUMIFS(S:S,$E:$E,$F61,$C:$C,"R"),SUMIFS(BASE_BS,BASE_BUDGET,$B61,BASE_EXERCICE,$Q$11,BASE_SENS,$C61,BASE_MOUVEMENT,$D61,BASE_OPERATION,$F61,BASE_FONCTION,$G61,BASE_NATURE,$H61,BASE_CHAPITRE,$I61,BASE_ANTENNE,$J61,BASE_SERVICE,$K61)))</f>
        <v>#REF!</v>
      </c>
      <c r="T61" s="101"/>
      <c r="U61" s="101" t="e">
        <f>IF(AND($K61="Sous-total",$G61="D"),SUMIFS(U:U,$E:$E,$F61,$C:$C,"D"),IF(AND($K61="Sous-total",$G61="R"),SUMIFS(U:U,$E:$E,$F61,$C:$C,"R"),SUMIFS(BASE_PREPA_INSCRIPTION,BASE_PREPA_BUDGET,$B61,BASE_PREPA_EXERCICE,$U$11,BASE_PREPA_SENS,$C61,BASE_PREPA_MOUVEMENT,$D61,BASE_PREPA_OPERATION,$F61,BASE_PREPA_FONCTION,$G61,BASE_PREPA_NATURE,$H61,BASE_PREPA_CHAPITRE,$I61,BASE_PREPA_ANTENNE,$J61,BASE_PREPA_SERVICE,$K61,BASE_PREPA_ETAPE,$U$10)))</f>
        <v>#REF!</v>
      </c>
      <c r="V61" s="101"/>
      <c r="W61" s="101" t="e">
        <f>IF(AND($K61="Sous-total",$G61="D"),SUMIFS(W:W,$E:$E,$F61,$C:$C,"D"),IF(AND($K61="Sous-total",$G61="R"),SUMIFS(W:W,$E:$E,$F61,$C:$C,"R"),SUMIFS(BASE_PREPA_INSCRIPTION,BASE_PREPA_BUDGET,$B61,BASE_PREPA_EXERCICE,$W$11,BASE_PREPA_SENS,$C61,BASE_PREPA_MOUVEMENT,$D61,BASE_PREPA_OPERATION,$F61,BASE_PREPA_FONCTION,$G61,BASE_PREPA_NATURE,$H61,BASE_PREPA_CHAPITRE,$I61,BASE_PREPA_ANTENNE,$J61,BASE_PREPA_SERVICE,$K61,BASE_PREPA_ETAPE,$W$10)))</f>
        <v>#REF!</v>
      </c>
      <c r="X61" s="101" t="e">
        <f>IF(AND($K61="Sous-total",$G61="D"),SUMIFS(X:X,$E:$E,$F61,$C:$C,"D"),IF(AND($K61="Sous-total",$G61="R"),SUMIFS(X:X,$E:$E,$F61,$C:$C,"R"),SUMIFS(BASE_BG,BASE_BUDGET,$B61,BASE_EXERCICE,$W$11,BASE_SENS,$C61,BASE_MOUVEMENT,$D61,BASE_OPERATION,$F61,BASE_FONCTION,$G61,BASE_NATURE,$H61,BASE_CHAPITRE,$I61,BASE_ANTENNE,$J61,BASE_SERVICE,$K61)))</f>
        <v>#REF!</v>
      </c>
      <c r="Y61" s="101" t="e">
        <f>IF(AND($K61="Sous-total",$G61="D"),SUMIFS(Y:Y,$E:$E,$F61,$C:$C,"D"),IF(AND($K61="Sous-total",$G61="R"),SUMIFS(Y:Y,$E:$E,$F61,$C:$C,"R"),SUMIFS(BASE_REALISATION,BASE_BUDGET,$B61,BASE_EXERCICE,$Y$11,BASE_SENS,$C61,BASE_MOUVEMENT,$D61,BASE_OPERATION,$F61,BASE_FONCTION,$G61,BASE_NATURE,$H61,BASE_CHAPITRE,$I61,BASE_ANTENNE,$J61,BASE_SERVICE,$K61)))</f>
        <v>#REF!</v>
      </c>
      <c r="Z61" s="101" t="e">
        <f>IF(AND($K61="Sous-total",$G61="D"),SUMIFS(Z:Z,$E:$E,$F61,$C:$C,"D"),IF(AND($K61="Sous-total",$G61="R"),SUMIFS(Z:Z,$E:$E,$F61,$C:$C,"R"),SUMIFS(BASE_ENS,BASE_BUDGET,$B61,BASE_EXERCICE,$Z$11,BASE_SENS,$C61,BASE_MOUVEMENT,$D61,BASE_OPERATION,$F61,BASE_FONCTION,$G61,BASE_NATURE,$H61,BASE_CHAPITRE,$I61,BASE_ANTENNE,$J61,BASE_SERVICE,$K61)))</f>
        <v>#REF!</v>
      </c>
      <c r="AA61" s="265">
        <f>IF(AND($K61="Sous-total",$G61="D"),SUMIFS(AA:AA,$E:$E,$F61,$C:$C,"D"),IF(AND($K61="Sous-total",$G61="R"),SUMIFS(AA:AA,$E:$E,$F61,$C:$C,"R"),SUMIFS(BASE_ENS,BASE_BUDGET,$B61,BASE_EXERCICE,$AA$11,BASE_SENS,$C61,BASE_MOUVEMENT,$D61,BASE_OPERATION,$F61,BASE_FONCTION,$G61,BASE_NATURE,$H61,BASE_CHAPITRE,$I61,BASE_ANTENNE,$J61,BASE_SERVICE,$K61)))</f>
        <v>85000</v>
      </c>
      <c r="AB61" s="265">
        <f>IF(AND($K61="Sous-total",$G61="D"),SUMIFS(AB:AB,$E:$E,$F61,$C:$C,"D"),IF(AND($K61="Sous-total",$G61="R"),SUMIFS(AB:AB,$E:$E,$F61,$C:$C,"R"),SUMIFS(BASE_ENS,BASE_BUDGET,$B61,BASE_EXERCICE,$AA$11,BASE_SENS,$C61,BASE_MOUVEMENT,$D61,BASE_OPERATION,$F61,BASE_FONCTION,$G61,BASE_NATURE,$H61,BASE_CHAPITRE,$I61,BASE_ANTENNE,$J61,BASE_SERVICE,$K61)))</f>
        <v>0</v>
      </c>
      <c r="AC61" s="179">
        <f>IF(AND($K61="Sous-total",$G61="D"),SUMIFS(AC:AC,$E:$E,$F61,$C:$C,"D"),IF(AND($K61="Sous-total",$G61="R"),SUMIFS(AC:AC,$E:$E,$F61,$C:$C,"R"),SUMIFS(BASE_ENS,BASE_BUDGET,$B61,BASE_EXERCICE,$AD$11,BASE_SENS,$C61,BASE_MOUVEMENT,$D61,BASE_OPERATION,$F61,BASE_FONCTION,$G61,BASE_NATURE,$H61,BASE_CHAPITRE,$I61,BASE_ANTENNE,$J61,BASE_SERVICE,$K61)))</f>
        <v>0</v>
      </c>
      <c r="AD61" s="101">
        <f>IF(AND($K61="Sous-total",$G61="D"),SUMIFS(AD:AD,$E:$E,$F61,$C:$C,"D"),IF(AND($K61="Sous-total",$G61="R"),SUMIFS(AD:AD,$E:$E,$F61,$C:$C,"R"),SUMIFS(BASE_ENS,BASE_BUDGET,$B61,BASE_EXERCICE,$AD$11,BASE_SENS,$C61,BASE_MOUVEMENT,$D61,BASE_OPERATION,$F61,BASE_FONCTION,$G61,BASE_NATURE,$H61,BASE_CHAPITRE,$I61,BASE_ANTENNE,$J61,BASE_SERVICE,$K61)))</f>
        <v>340000</v>
      </c>
      <c r="AE61" s="101">
        <f>IF(AND($K61="Sous-total",$G61="D"),SUMIFS(AE:AE,$E:$E,$F61,$C:$C,"D"),IF(AND($K61="Sous-total",$G61="R"),SUMIFS(AE:AE,$E:$E,$F61,$C:$C,"R"),SUMIFS(BASE_ENS,BASE_BUDGET,$B61,BASE_EXERCICE,$AD$11,BASE_SENS,$C61,BASE_MOUVEMENT,$D61,BASE_OPERATION,$F61,BASE_FONCTION,$G61,BASE_NATURE,$H61,BASE_CHAPITRE,$I61,BASE_ANTENNE,$J61,BASE_SERVICE,$K61)))</f>
        <v>340000</v>
      </c>
      <c r="AF61" s="101">
        <f>IF(AND($K61="Sous-total",$G61="D"),SUMIFS(AF:AF,$E:$E,$F61,$C:$C,"D"),IF(AND($K61="Sous-total",$G61="R"),SUMIFS(AF:AF,$E:$E,$F61,$C:$C,"R"),SUMIFS(BASE_ENS,BASE_BUDGET,$B61,BASE_EXERCICE,$AD$11,BASE_SENS,$C61,BASE_MOUVEMENT,$D61,BASE_OPERATION,$F61,BASE_FONCTION,$G61,BASE_NATURE,$H61,BASE_CHAPITRE,$I61,BASE_ANTENNE,$J61,BASE_SERVICE,$K61)))</f>
        <v>340000</v>
      </c>
      <c r="AG61" s="178">
        <f>IF(AND($K61="Sous-total",$G61="D"),SUMIFS(AG:AG,$E:$E,$F61,$C:$C,"D"),IF(AND($K61="Sous-total",$G61="R"),SUMIFS(AG:AG,$E:$E,$F61,$C:$C,"R"),SUMIFS(BASE_ENS,BASE_BUDGET,$B61,BASE_EXERCICE,$Z$11,BASE_SENS,$C61,BASE_MOUVEMENT,$D61,BASE_OPERATION,$F61,BASE_FONCTION,$G61,BASE_NATURE,$H61,BASE_CHAPITRE,$I61,BASE_ANTENNE,$J61,BASE_SERVICE,$K61)))</f>
        <v>0</v>
      </c>
      <c r="AH61" s="101">
        <f>IF(AND($K61="Sous-total",$G61="D"),SUMIFS(AH:AH,$E:$E,$F61,$C:$C,"D"),IF(AND($K61="Sous-total",$G61="R"),SUMIFS(AH:AH,$E:$E,$F61,$C:$C,"R"),SUMIFS(BASE_ENS,BASE_BUDGET,$B61,BASE_EXERCICE,$AD$11,BASE_SENS,$C61,BASE_MOUVEMENT,$D61,BASE_OPERATION,$F61,BASE_FONCTION,$G61,BASE_NATURE,$H61,BASE_CHAPITRE,$I61,BASE_ANTENNE,$J61,BASE_SERVICE,$K61)))</f>
        <v>340000</v>
      </c>
      <c r="AI61" s="101">
        <f>IF(AND($K61="Sous-total",$G61="D"),SUMIFS(AI:AI,$E:$E,$F61,$C:$C,"D"),IF(AND($K61="Sous-total",$G61="R"),SUMIFS(AI:AI,$E:$E,$F61,$C:$C,"R"),SUMIFS(BASE_ENS,BASE_BUDGET,$B61,BASE_EXERCICE,$AD$11,BASE_SENS,$C61,BASE_MOUVEMENT,$D61,BASE_OPERATION,$F61,BASE_FONCTION,$G61,BASE_NATURE,$H61,BASE_CHAPITRE,$I61,BASE_ANTENNE,$J61,BASE_SERVICE,$K61)))</f>
        <v>340000</v>
      </c>
      <c r="AJ61" s="101">
        <f>IF(AND($K61="Sous-total",$G61="D"),SUMIFS(AJ:AJ,$E:$E,$F61,$C:$C,"D"),IF(AND($K61="Sous-total",$G61="R"),SUMIFS(AJ:AJ,$E:$E,$F61,$C:$C,"R"),SUMIFS(BASE_ENS,BASE_BUDGET,$B61,BASE_EXERCICE,$AD$11,BASE_SENS,$C61,BASE_MOUVEMENT,$D61,BASE_OPERATION,$F61,BASE_FONCTION,$G61,BASE_NATURE,$H61,BASE_CHAPITRE,$I61,BASE_ANTENNE,$J61,BASE_SERVICE,$K61)))</f>
        <v>340000</v>
      </c>
      <c r="AK61" s="101">
        <f>IF(AND($K61="Sous-total",$G61="D"),SUMIFS(AK:AK,$E:$E,$F61,$C:$C,"D"),IF(AND($K61="Sous-total",$G61="R"),SUMIFS(AK:AK,$E:$E,$F61,$C:$C,"R"),SUMIFS(BASE_ENS,BASE_BUDGET,$B61,BASE_EXERCICE,$AD$11,BASE_SENS,$C61,BASE_MOUVEMENT,$D61,BASE_OPERATION,$F61,BASE_FONCTION,$G61,BASE_NATURE,$H61,BASE_CHAPITRE,$I61,BASE_ANTENNE,$J61,BASE_SERVICE,$K61)))</f>
        <v>1020000</v>
      </c>
      <c r="AL61" s="202"/>
      <c r="AM61" s="339" t="str">
        <f>IF(K61="Sous-total","",AN61=#REF!)</f>
        <v/>
      </c>
      <c r="AN61" s="339" t="str">
        <f>IF($K61="Sous-total","",SUMIFS(BASE_PREPA_INSCRIPTION,BASE_PREPA_BUDGET,$B61,BASE_PREPA_SENS,$C61,BASE_PREPA_MOUVEMENT,$D61,BASE_PREPA_OPERATION,$F61,BASE_PREPA_FONCTION,$G61,BASE_PREPA_NATURE,$H61,BASE_PREPA_CHAPITRE,$I61,BASE_PREPA_ANTENNE,$J61,BASE_PREPA_SERVICE,$K61,BASE_PREPA_ETAPE,"PPI_N",BASE_PREPA_EXERCICE,#REF!))</f>
        <v/>
      </c>
      <c r="AO61" s="101">
        <f>IF(AND($K61="Sous-total",$G61="D"),SUMIFS(AO:AO,$E:$E,$F61,$C:$C,"D"),IF(AND($K61="Sous-total",$G61="R"),SUMIFS(AO:AO,$E:$E,$F61,$C:$C,"R"),SUMIFS(BASE_ENS,BASE_BUDGET,$B61,BASE_EXERCICE,$AD$11,BASE_SENS,$C61,BASE_MOUVEMENT,$D61,BASE_OPERATION,$F61,BASE_FONCTION,$G61,BASE_NATURE,$H61,BASE_CHAPITRE,$I61,BASE_ANTENNE,$J61,BASE_SERVICE,$K61)))</f>
        <v>180000</v>
      </c>
      <c r="AP61" s="101">
        <f>IF(AND($K61="Sous-total",$G61="D"),SUMIFS(AP:AP,$E:$E,$F61,$C:$C,"D"),IF(AND($K61="Sous-total",$G61="R"),SUMIFS(AP:AP,$E:$E,$F61,$C:$C,"R"),SUMIFS(BASE_ENS,BASE_BUDGET,$B61,BASE_EXERCICE,$AD$11,BASE_SENS,$C61,BASE_MOUVEMENT,$D61,BASE_OPERATION,$F61,BASE_FONCTION,$G61,BASE_NATURE,$H61,BASE_CHAPITRE,$I61,BASE_ANTENNE,$J61,BASE_SERVICE,$K61)))</f>
        <v>180000</v>
      </c>
      <c r="AQ61" s="101">
        <f>IF(AND($K61="Sous-total",$G61="D"),SUMIFS(AQ:AQ,$E:$E,$F61,$C:$C,"D"),IF(AND($K61="Sous-total",$G61="R"),SUMIFS(AQ:AQ,$E:$E,$F61,$C:$C,"R"),SUMIFS(BASE_ENS,BASE_BUDGET,$B61,BASE_EXERCICE,$AD$11,BASE_SENS,$C61,BASE_MOUVEMENT,$D61,BASE_OPERATION,$F61,BASE_FONCTION,$G61,BASE_NATURE,$H61,BASE_CHAPITRE,$I61,BASE_ANTENNE,$J61,BASE_SERVICE,$K61)))</f>
        <v>180000</v>
      </c>
      <c r="AR61" s="101">
        <f t="shared" si="2"/>
        <v>540000</v>
      </c>
      <c r="AS61" s="202"/>
      <c r="AT61" s="104"/>
      <c r="AU61" s="154" t="e">
        <f t="shared" si="3"/>
        <v>#REF!</v>
      </c>
      <c r="AV61" s="155" t="e">
        <f t="shared" si="4"/>
        <v>#REF!</v>
      </c>
      <c r="AW61" s="171" t="str">
        <f t="shared" si="8"/>
        <v>-</v>
      </c>
      <c r="AX61" s="171" t="str">
        <f t="shared" si="6"/>
        <v>-</v>
      </c>
    </row>
    <row r="62" spans="1:51" s="7" customFormat="1" x14ac:dyDescent="0.2">
      <c r="A62" s="9">
        <v>6</v>
      </c>
      <c r="B62" s="279" t="s">
        <v>68</v>
      </c>
      <c r="C62" s="323" t="s">
        <v>95</v>
      </c>
      <c r="D62" s="189" t="s">
        <v>95</v>
      </c>
      <c r="E62" s="144"/>
      <c r="F62" s="144"/>
      <c r="G62" s="111"/>
      <c r="H62" s="111"/>
      <c r="I62" s="111"/>
      <c r="J62" s="111" t="s">
        <v>94</v>
      </c>
      <c r="K62" s="145"/>
      <c r="L62" s="223"/>
      <c r="M62" s="75"/>
      <c r="N62" s="101" t="e">
        <f>IF(AND(K62="Sous-total",C62="D"),SUMIFS(N:N,E:E,F62,C:C,"D"),IF(AND(K62="Sous-total",C62="R"),SUMIFS(N:N,E:E,F62,C:C,"R"),SUMIFS(BASE_N4_REALISATION,BASE_N4_BUDGET,B62,BASE_N4_EXERCICE,$N$11,BASE_N4_SENS,C62,BASE_N4_MVT,D62,BASE_N4_OPE,F62,BASE_N4_FONCTION,G62,BASE_N4_NATURE,H62,BASE_N4_CHAPITRE,I62,BASE_N4_ANTENNE,J62,BASE_N4_SERVICE,K62)))</f>
        <v>#REF!</v>
      </c>
      <c r="O62" s="101" t="e">
        <f>IF(AND($K62="Sous-total",$G62="D"),SUMIFS(O:O,$E:$E,$F62,$C:$C,"D"),IF(AND($K62="Sous-total",$G62="R"),SUMIFS(O:O,$E:$E,$F62,$C:$C,"R"),SUMIFS(BASE_BP,BASE_BUDGET,$B62,BASE_EXERCICE,$O$11,BASE_SENS,$C62,BASE_MOUVEMENT,$D62,BASE_OPERATION,$F62,BASE_FONCTION,$G62,BASE_NATURE,$H62,BASE_CHAPITRE,$I62,BASE_ANTENNE,$J62,BASE_SERVICE,$K62)))</f>
        <v>#REF!</v>
      </c>
      <c r="P62" s="101" t="e">
        <f>IF(AND($K62="Sous-total",$G62="D"),SUMIFS(P:P,$E:$E,$F62,$C:$C,"D"),IF(AND($K62="Sous-total",$G62="R"),SUMIFS(P:P,$E:$E,$F62,$C:$C,"R"),SUMIFS(BASE_VC,BASE_BUDGET,$B62,BASE_EXERCICE,$P$11,BASE_SENS,$C62,BASE_MOUVEMENT,$D62,BASE_OPERATION,$F62,BASE_FONCTION,$G62,BASE_NATURE,$H62,BASE_CHAPITRE,$I62,BASE_ANTENNE,$J62,BASE_SERVICE,$K62)))</f>
        <v>#REF!</v>
      </c>
      <c r="Q62" s="101" t="e">
        <f>IF(AND($K62="Sous-total",$G62="D"),SUMIFS(Q:Q,$E:$E,$F62,$C:$C,"D"),IF(AND($K62="Sous-total",$G62="R"),SUMIFS(Q:Q,$E:$E,$F62,$C:$C,"R"),SUMIFS(BASE_REPORTS,BASE_BUDGET,$B62,BASE_EXERCICE,$Q$11,BASE_SENS,$C62,BASE_MOUVEMENT,$D62,BASE_OPERATION,$F62,BASE_FONCTION,$G62,BASE_NATURE,$H62,BASE_CHAPITRE,$I62,BASE_ANTENNE,$J62,BASE_SERVICE,$K62)))</f>
        <v>#REF!</v>
      </c>
      <c r="R62" s="101"/>
      <c r="S62" s="101" t="e">
        <f>IF(AND($K62="Sous-total",$G62="D"),SUMIFS(S:S,$E:$E,$F62,$C:$C,"D"),IF(AND($K62="Sous-total",$G62="R"),SUMIFS(S:S,$E:$E,$F62,$C:$C,"R"),SUMIFS(BASE_BS,BASE_BUDGET,$B62,BASE_EXERCICE,$Q$11,BASE_SENS,$C62,BASE_MOUVEMENT,$D62,BASE_OPERATION,$F62,BASE_FONCTION,$G62,BASE_NATURE,$H62,BASE_CHAPITRE,$I62,BASE_ANTENNE,$J62,BASE_SERVICE,$K62)))</f>
        <v>#REF!</v>
      </c>
      <c r="T62" s="101"/>
      <c r="U62" s="101" t="e">
        <f>IF(AND($K62="Sous-total",$G62="D"),SUMIFS(U:U,$E:$E,$F62,$C:$C,"D"),IF(AND($K62="Sous-total",$G62="R"),SUMIFS(U:U,$E:$E,$F62,$C:$C,"R"),SUMIFS(BASE_PREPA_INSCRIPTION,BASE_PREPA_BUDGET,$B62,BASE_PREPA_EXERCICE,$U$11,BASE_PREPA_SENS,$C62,BASE_PREPA_MOUVEMENT,$D62,BASE_PREPA_OPERATION,$F62,BASE_PREPA_FONCTION,$G62,BASE_PREPA_NATURE,$H62,BASE_PREPA_CHAPITRE,$I62,BASE_PREPA_ANTENNE,$J62,BASE_PREPA_SERVICE,$K62,BASE_PREPA_ETAPE,$U$10)))</f>
        <v>#REF!</v>
      </c>
      <c r="V62" s="101"/>
      <c r="W62" s="101" t="e">
        <f>IF(AND($K62="Sous-total",$G62="D"),SUMIFS(W:W,$E:$E,$F62,$C:$C,"D"),IF(AND($K62="Sous-total",$G62="R"),SUMIFS(W:W,$E:$E,$F62,$C:$C,"R"),SUMIFS(BASE_PREPA_INSCRIPTION,BASE_PREPA_BUDGET,$B62,BASE_PREPA_EXERCICE,$W$11,BASE_PREPA_SENS,$C62,BASE_PREPA_MOUVEMENT,$D62,BASE_PREPA_OPERATION,$F62,BASE_PREPA_FONCTION,$G62,BASE_PREPA_NATURE,$H62,BASE_PREPA_CHAPITRE,$I62,BASE_PREPA_ANTENNE,$J62,BASE_PREPA_SERVICE,$K62,BASE_PREPA_ETAPE,$W$10)))</f>
        <v>#REF!</v>
      </c>
      <c r="X62" s="101" t="e">
        <f>IF(AND($K62="Sous-total",$G62="D"),SUMIFS(X:X,$E:$E,$F62,$C:$C,"D"),IF(AND($K62="Sous-total",$G62="R"),SUMIFS(X:X,$E:$E,$F62,$C:$C,"R"),SUMIFS(BASE_BG,BASE_BUDGET,$B62,BASE_EXERCICE,$W$11,BASE_SENS,$C62,BASE_MOUVEMENT,$D62,BASE_OPERATION,$F62,BASE_FONCTION,$G62,BASE_NATURE,$H62,BASE_CHAPITRE,$I62,BASE_ANTENNE,$J62,BASE_SERVICE,$K62)))</f>
        <v>#REF!</v>
      </c>
      <c r="Y62" s="101" t="e">
        <f>IF(AND($K62="Sous-total",$G62="D"),SUMIFS(Y:Y,$E:$E,$F62,$C:$C,"D"),IF(AND($K62="Sous-total",$G62="R"),SUMIFS(Y:Y,$E:$E,$F62,$C:$C,"R"),SUMIFS(BASE_REALISATION,BASE_BUDGET,$B62,BASE_EXERCICE,$Y$11,BASE_SENS,$C62,BASE_MOUVEMENT,$D62,BASE_OPERATION,$F62,BASE_FONCTION,$G62,BASE_NATURE,$H62,BASE_CHAPITRE,$I62,BASE_ANTENNE,$J62,BASE_SERVICE,$K62)))</f>
        <v>#REF!</v>
      </c>
      <c r="Z62" s="101" t="e">
        <f>IF(AND($K62="Sous-total",$G62="D"),SUMIFS(Z:Z,$E:$E,$F62,$C:$C,"D"),IF(AND($K62="Sous-total",$G62="R"),SUMIFS(Z:Z,$E:$E,$F62,$C:$C,"R"),SUMIFS(BASE_ENS,BASE_BUDGET,$B62,BASE_EXERCICE,$Z$11,BASE_SENS,$C62,BASE_MOUVEMENT,$D62,BASE_OPERATION,$F62,BASE_FONCTION,$G62,BASE_NATURE,$H62,BASE_CHAPITRE,$I62,BASE_ANTENNE,$J62,BASE_SERVICE,$K62)))</f>
        <v>#REF!</v>
      </c>
      <c r="AA62" s="264"/>
      <c r="AB62" s="264"/>
      <c r="AC62" s="178"/>
      <c r="AD62" s="101"/>
      <c r="AE62" s="101"/>
      <c r="AF62" s="101"/>
      <c r="AG62" s="178"/>
      <c r="AH62" s="101"/>
      <c r="AI62" s="101"/>
      <c r="AJ62" s="101"/>
      <c r="AK62" s="101" t="str">
        <f>IF(F62="","",SUM(AH62:AJ62))</f>
        <v/>
      </c>
      <c r="AL62" s="105"/>
      <c r="AM62" s="339" t="e">
        <f>IF(K62="Sous-total","",AN62=#REF!)</f>
        <v>#REF!</v>
      </c>
      <c r="AN62" s="339" t="e">
        <f>IF($K62="Sous-total","",SUMIFS(BASE_PREPA_INSCRIPTION,BASE_PREPA_BUDGET,$B62,BASE_PREPA_SENS,$C62,BASE_PREPA_MOUVEMENT,$D62,BASE_PREPA_OPERATION,$F62,BASE_PREPA_FONCTION,$G62,BASE_PREPA_NATURE,$H62,BASE_PREPA_CHAPITRE,$I62,BASE_PREPA_ANTENNE,$J62,BASE_PREPA_SERVICE,$K62,BASE_PREPA_ETAPE,"PPI_N",BASE_PREPA_EXERCICE,#REF!))</f>
        <v>#REF!</v>
      </c>
      <c r="AO62" s="101"/>
      <c r="AP62" s="101"/>
      <c r="AQ62" s="101"/>
      <c r="AR62" s="101" t="str">
        <f t="shared" si="2"/>
        <v/>
      </c>
      <c r="AS62" s="105"/>
      <c r="AT62" s="104"/>
      <c r="AU62" s="154" t="e">
        <f t="shared" si="3"/>
        <v>#REF!</v>
      </c>
      <c r="AV62" s="155" t="e">
        <f t="shared" si="4"/>
        <v>#REF!</v>
      </c>
      <c r="AW62" s="171" t="str">
        <f t="shared" si="8"/>
        <v>-</v>
      </c>
      <c r="AX62" s="171" t="str">
        <f t="shared" si="6"/>
        <v>-</v>
      </c>
    </row>
    <row r="63" spans="1:51" s="7" customFormat="1" x14ac:dyDescent="0.2">
      <c r="A63" s="9" t="e">
        <f>IF(H63="",0,IF(ISNA(VLOOKUP(E63,#REF!,2,FALSE)),0,IF(C63="D",VLOOKUP(E63,#REF!,2,FALSE),VLOOKUP(E63,#REF!,2,FALSE))))</f>
        <v>#REF!</v>
      </c>
      <c r="B63" s="279" t="s">
        <v>68</v>
      </c>
      <c r="C63" s="189" t="s">
        <v>93</v>
      </c>
      <c r="D63" s="189" t="s">
        <v>95</v>
      </c>
      <c r="E63" s="257" t="s">
        <v>13</v>
      </c>
      <c r="F63" s="144" t="s">
        <v>11</v>
      </c>
      <c r="G63" s="108" t="s">
        <v>6</v>
      </c>
      <c r="H63" s="111" t="s">
        <v>65</v>
      </c>
      <c r="I63" s="111" t="s">
        <v>89</v>
      </c>
      <c r="J63" s="111" t="s">
        <v>98</v>
      </c>
      <c r="K63" s="145" t="s">
        <v>7</v>
      </c>
      <c r="L63" s="258" t="s">
        <v>138</v>
      </c>
      <c r="M63" s="68"/>
      <c r="N63" s="101" t="e">
        <f>IF(AND(K63="Sous-total",C63="D"),SUMIFS(N:N,E:E,F63,C:C,"D"),IF(AND(K63="Sous-total",C63="R"),SUMIFS(N:N,E:E,F63,C:C,"R"),SUMIFS(BASE_N4_REALISATION,BASE_N4_BUDGET,B63,BASE_N4_EXERCICE,$N$11,BASE_N4_SENS,C63,BASE_N4_MVT,D63,BASE_N4_OPE,F63,BASE_N4_FONCTION,G63,BASE_N4_NATURE,H63,BASE_N4_CHAPITRE,I63,BASE_N4_ANTENNE,J63,BASE_N4_SERVICE,K63)))</f>
        <v>#REF!</v>
      </c>
      <c r="O63" s="101" t="e">
        <f>IF(AND($K63="Sous-total",$G63="D"),SUMIFS(O:O,$E:$E,$F63,$C:$C,"D"),IF(AND($K63="Sous-total",$G63="R"),SUMIFS(O:O,$E:$E,$F63,$C:$C,"R"),SUMIFS(BASE_BP,BASE_BUDGET,$B63,BASE_EXERCICE,$O$11,BASE_SENS,$C63,BASE_MOUVEMENT,$D63,BASE_OPERATION,$F63,BASE_FONCTION,$G63,BASE_NATURE,$H63,BASE_CHAPITRE,$I63,BASE_ANTENNE,$J63,BASE_SERVICE,$K63)))</f>
        <v>#REF!</v>
      </c>
      <c r="P63" s="101" t="e">
        <f>IF(AND($K63="Sous-total",$G63="D"),SUMIFS(P:P,$E:$E,$F63,$C:$C,"D"),IF(AND($K63="Sous-total",$G63="R"),SUMIFS(P:P,$E:$E,$F63,$C:$C,"R"),SUMIFS(BASE_VC,BASE_BUDGET,$B63,BASE_EXERCICE,$P$11,BASE_SENS,$C63,BASE_MOUVEMENT,$D63,BASE_OPERATION,$F63,BASE_FONCTION,$G63,BASE_NATURE,$H63,BASE_CHAPITRE,$I63,BASE_ANTENNE,$J63,BASE_SERVICE,$K63)))</f>
        <v>#REF!</v>
      </c>
      <c r="Q63" s="101" t="e">
        <f>IF(AND($K63="Sous-total",$G63="D"),SUMIFS(Q:Q,$E:$E,$F63,$C:$C,"D"),IF(AND($K63="Sous-total",$G63="R"),SUMIFS(Q:Q,$E:$E,$F63,$C:$C,"R"),SUMIFS(BASE_REPORTS,BASE_BUDGET,$B63,BASE_EXERCICE,$Q$11,BASE_SENS,$C63,BASE_MOUVEMENT,$D63,BASE_OPERATION,$F63,BASE_FONCTION,$G63,BASE_NATURE,$H63,BASE_CHAPITRE,$I63,BASE_ANTENNE,$J63,BASE_SERVICE,$K63)))</f>
        <v>#REF!</v>
      </c>
      <c r="R63" s="101"/>
      <c r="S63" s="101" t="e">
        <f>IF(AND($K63="Sous-total",$G63="D"),SUMIFS(S:S,$E:$E,$F63,$C:$C,"D"),IF(AND($K63="Sous-total",$G63="R"),SUMIFS(S:S,$E:$E,$F63,$C:$C,"R"),SUMIFS(BASE_BS,BASE_BUDGET,$B63,BASE_EXERCICE,$Q$11,BASE_SENS,$C63,BASE_MOUVEMENT,$D63,BASE_OPERATION,$F63,BASE_FONCTION,$G63,BASE_NATURE,$H63,BASE_CHAPITRE,$I63,BASE_ANTENNE,$J63,BASE_SERVICE,$K63)))</f>
        <v>#REF!</v>
      </c>
      <c r="T63" s="101"/>
      <c r="U63" s="101" t="e">
        <f>IF(AND($K63="Sous-total",$G63="D"),SUMIFS(U:U,$E:$E,$F63,$C:$C,"D"),IF(AND($K63="Sous-total",$G63="R"),SUMIFS(U:U,$E:$E,$F63,$C:$C,"R"),SUMIFS(BASE_PREPA_INSCRIPTION,BASE_PREPA_BUDGET,$B63,BASE_PREPA_EXERCICE,$U$11,BASE_PREPA_SENS,$C63,BASE_PREPA_MOUVEMENT,$D63,BASE_PREPA_OPERATION,$F63,BASE_PREPA_FONCTION,$G63,BASE_PREPA_NATURE,$H63,BASE_PREPA_CHAPITRE,$I63,BASE_PREPA_ANTENNE,$J63,BASE_PREPA_SERVICE,$K63,BASE_PREPA_ETAPE,$U$10)))</f>
        <v>#REF!</v>
      </c>
      <c r="V63" s="101"/>
      <c r="W63" s="101" t="e">
        <f>IF(AND($K63="Sous-total",$G63="D"),SUMIFS(W:W,$E:$E,$F63,$C:$C,"D"),IF(AND($K63="Sous-total",$G63="R"),SUMIFS(W:W,$E:$E,$F63,$C:$C,"R"),SUMIFS(BASE_PREPA_INSCRIPTION,BASE_PREPA_BUDGET,$B63,BASE_PREPA_EXERCICE,$W$11,BASE_PREPA_SENS,$C63,BASE_PREPA_MOUVEMENT,$D63,BASE_PREPA_OPERATION,$F63,BASE_PREPA_FONCTION,$G63,BASE_PREPA_NATURE,$H63,BASE_PREPA_CHAPITRE,$I63,BASE_PREPA_ANTENNE,$J63,BASE_PREPA_SERVICE,$K63,BASE_PREPA_ETAPE,$W$10)))</f>
        <v>#REF!</v>
      </c>
      <c r="X63" s="101" t="e">
        <f>IF(AND($K63="Sous-total",$G63="D"),SUMIFS(X:X,$E:$E,$F63,$C:$C,"D"),IF(AND($K63="Sous-total",$G63="R"),SUMIFS(X:X,$E:$E,$F63,$C:$C,"R"),SUMIFS(BASE_BG,BASE_BUDGET,$B63,BASE_EXERCICE,$W$11,BASE_SENS,$C63,BASE_MOUVEMENT,$D63,BASE_OPERATION,$F63,BASE_FONCTION,$G63,BASE_NATURE,$H63,BASE_CHAPITRE,$I63,BASE_ANTENNE,$J63,BASE_SERVICE,$K63)))</f>
        <v>#REF!</v>
      </c>
      <c r="Y63" s="101" t="e">
        <f>IF(AND($K63="Sous-total",$G63="D"),SUMIFS(Y:Y,$E:$E,$F63,$C:$C,"D"),IF(AND($K63="Sous-total",$G63="R"),SUMIFS(Y:Y,$E:$E,$F63,$C:$C,"R"),SUMIFS(BASE_REALISATION,BASE_BUDGET,$B63,BASE_EXERCICE,$Y$11,BASE_SENS,$C63,BASE_MOUVEMENT,$D63,BASE_OPERATION,$F63,BASE_FONCTION,$G63,BASE_NATURE,$H63,BASE_CHAPITRE,$I63,BASE_ANTENNE,$J63,BASE_SERVICE,$K63)))</f>
        <v>#REF!</v>
      </c>
      <c r="Z63" s="101" t="e">
        <f>IF(AND($K63="Sous-total",$G63="D"),SUMIFS(Z:Z,$E:$E,$F63,$C:$C,"D"),IF(AND($K63="Sous-total",$G63="R"),SUMIFS(Z:Z,$E:$E,$F63,$C:$C,"R"),SUMIFS(BASE_ENS,BASE_BUDGET,$B63,BASE_EXERCICE,$Z$11,BASE_SENS,$C63,BASE_MOUVEMENT,$D63,BASE_OPERATION,$F63,BASE_FONCTION,$G63,BASE_NATURE,$H63,BASE_CHAPITRE,$I63,BASE_ANTENNE,$J63,BASE_SERVICE,$K63)))</f>
        <v>#REF!</v>
      </c>
      <c r="AA63" s="264">
        <v>3360</v>
      </c>
      <c r="AB63" s="264"/>
      <c r="AC63" s="178"/>
      <c r="AD63" s="101"/>
      <c r="AE63" s="101"/>
      <c r="AF63" s="101"/>
      <c r="AG63" s="178"/>
      <c r="AH63" s="101"/>
      <c r="AI63" s="101"/>
      <c r="AJ63" s="101"/>
      <c r="AK63" s="101"/>
      <c r="AL63" s="105"/>
      <c r="AM63" s="339" t="e">
        <f>IF(K63="Sous-total","",AN63=#REF!)</f>
        <v>#REF!</v>
      </c>
      <c r="AN63" s="339" t="e">
        <f>IF($K63="Sous-total","",SUMIFS(BASE_PREPA_INSCRIPTION,BASE_PREPA_BUDGET,$B63,BASE_PREPA_SENS,$C63,BASE_PREPA_MOUVEMENT,$D63,BASE_PREPA_OPERATION,$F63,BASE_PREPA_FONCTION,$G63,BASE_PREPA_NATURE,$H63,BASE_PREPA_CHAPITRE,$I63,BASE_PREPA_ANTENNE,$J63,BASE_PREPA_SERVICE,$K63,BASE_PREPA_ETAPE,"PPI_N",BASE_PREPA_EXERCICE,#REF!))</f>
        <v>#REF!</v>
      </c>
      <c r="AO63" s="101"/>
      <c r="AP63" s="101"/>
      <c r="AQ63" s="101"/>
      <c r="AR63" s="101">
        <f t="shared" si="2"/>
        <v>0</v>
      </c>
      <c r="AS63" s="105"/>
      <c r="AT63" s="104"/>
      <c r="AU63" s="154" t="e">
        <f t="shared" si="3"/>
        <v>#REF!</v>
      </c>
      <c r="AV63" s="155" t="e">
        <f t="shared" si="4"/>
        <v>#REF!</v>
      </c>
      <c r="AW63" s="171" t="str">
        <f t="shared" si="8"/>
        <v>-</v>
      </c>
      <c r="AX63" s="171" t="str">
        <f t="shared" si="6"/>
        <v>-</v>
      </c>
      <c r="AY63" s="7" t="e">
        <f>IF(A63=0,"",VLOOKUP(F63,#REF!,2,FALSE))</f>
        <v>#REF!</v>
      </c>
    </row>
    <row r="64" spans="1:51" s="7" customFormat="1" x14ac:dyDescent="0.2">
      <c r="A64" s="278" t="e">
        <f>IF(H64="",0,IF(ISNA(VLOOKUP(E64,#REF!,2,FALSE)),0,IF(C64="D",VLOOKUP(E64,#REF!,2,FALSE),VLOOKUP(E64,#REF!,2,FALSE))))</f>
        <v>#REF!</v>
      </c>
      <c r="B64" s="279" t="s">
        <v>68</v>
      </c>
      <c r="C64" s="189" t="s">
        <v>93</v>
      </c>
      <c r="D64" s="189" t="s">
        <v>95</v>
      </c>
      <c r="E64" s="194" t="s">
        <v>13</v>
      </c>
      <c r="F64" s="144" t="s">
        <v>11</v>
      </c>
      <c r="G64" s="108" t="s">
        <v>6</v>
      </c>
      <c r="H64" s="111" t="s">
        <v>5</v>
      </c>
      <c r="I64" s="111" t="s">
        <v>68</v>
      </c>
      <c r="J64" s="111" t="s">
        <v>94</v>
      </c>
      <c r="K64" s="145" t="s">
        <v>13</v>
      </c>
      <c r="L64" s="266" t="s">
        <v>132</v>
      </c>
      <c r="M64" s="68"/>
      <c r="N64" s="101" t="e">
        <f>IF(AND(K64="Sous-total",C64="D"),SUMIFS(N:N,E:E,F64,C:C,"D"),IF(AND(K64="Sous-total",C64="R"),SUMIFS(N:N,E:E,F64,C:C,"R"),SUMIFS(BASE_N4_REALISATION,BASE_N4_BUDGET,B64,BASE_N4_EXERCICE,$N$11,BASE_N4_SENS,C64,BASE_N4_MVT,D64,BASE_N4_OPE,F64,BASE_N4_FONCTION,G64,BASE_N4_NATURE,H64,BASE_N4_CHAPITRE,I64,BASE_N4_ANTENNE,J64,BASE_N4_SERVICE,K64)))</f>
        <v>#REF!</v>
      </c>
      <c r="O64" s="101" t="e">
        <f>IF(AND($K64="Sous-total",$G64="D"),SUMIFS(O:O,$E:$E,$F64,$C:$C,"D"),IF(AND($K64="Sous-total",$G64="R"),SUMIFS(O:O,$E:$E,$F64,$C:$C,"R"),SUMIFS(BASE_BP,BASE_BUDGET,$B64,BASE_EXERCICE,$O$11,BASE_SENS,$C64,BASE_MOUVEMENT,$D64,BASE_OPERATION,$F64,BASE_FONCTION,$G64,BASE_NATURE,$H64,BASE_CHAPITRE,$I64,BASE_ANTENNE,$J64,BASE_SERVICE,$K64)))</f>
        <v>#REF!</v>
      </c>
      <c r="P64" s="101" t="e">
        <f>IF(AND($K64="Sous-total",$G64="D"),SUMIFS(P:P,$E:$E,$F64,$C:$C,"D"),IF(AND($K64="Sous-total",$G64="R"),SUMIFS(P:P,$E:$E,$F64,$C:$C,"R"),SUMIFS(BASE_VC,BASE_BUDGET,$B64,BASE_EXERCICE,$P$11,BASE_SENS,$C64,BASE_MOUVEMENT,$D64,BASE_OPERATION,$F64,BASE_FONCTION,$G64,BASE_NATURE,$H64,BASE_CHAPITRE,$I64,BASE_ANTENNE,$J64,BASE_SERVICE,$K64)))</f>
        <v>#REF!</v>
      </c>
      <c r="Q64" s="101" t="e">
        <f>IF(AND($K64="Sous-total",$G64="D"),SUMIFS(Q:Q,$E:$E,$F64,$C:$C,"D"),IF(AND($K64="Sous-total",$G64="R"),SUMIFS(Q:Q,$E:$E,$F64,$C:$C,"R"),SUMIFS(BASE_REPORTS,BASE_BUDGET,$B64,BASE_EXERCICE,$Q$11,BASE_SENS,$C64,BASE_MOUVEMENT,$D64,BASE_OPERATION,$F64,BASE_FONCTION,$G64,BASE_NATURE,$H64,BASE_CHAPITRE,$I64,BASE_ANTENNE,$J64,BASE_SERVICE,$K64)))</f>
        <v>#REF!</v>
      </c>
      <c r="R64" s="101"/>
      <c r="S64" s="101" t="e">
        <f>IF(AND($K64="Sous-total",$G64="D"),SUMIFS(S:S,$E:$E,$F64,$C:$C,"D"),IF(AND($K64="Sous-total",$G64="R"),SUMIFS(S:S,$E:$E,$F64,$C:$C,"R"),SUMIFS(BASE_BS,BASE_BUDGET,$B64,BASE_EXERCICE,$Q$11,BASE_SENS,$C64,BASE_MOUVEMENT,$D64,BASE_OPERATION,$F64,BASE_FONCTION,$G64,BASE_NATURE,$H64,BASE_CHAPITRE,$I64,BASE_ANTENNE,$J64,BASE_SERVICE,$K64)))</f>
        <v>#REF!</v>
      </c>
      <c r="T64" s="101"/>
      <c r="U64" s="101" t="e">
        <f>IF(AND($K64="Sous-total",$G64="D"),SUMIFS(U:U,$E:$E,$F64,$C:$C,"D"),IF(AND($K64="Sous-total",$G64="R"),SUMIFS(U:U,$E:$E,$F64,$C:$C,"R"),SUMIFS(BASE_PREPA_INSCRIPTION,BASE_PREPA_BUDGET,$B64,BASE_PREPA_EXERCICE,$U$11,BASE_PREPA_SENS,$C64,BASE_PREPA_MOUVEMENT,$D64,BASE_PREPA_OPERATION,$F64,BASE_PREPA_FONCTION,$G64,BASE_PREPA_NATURE,$H64,BASE_PREPA_CHAPITRE,$I64,BASE_PREPA_ANTENNE,$J64,BASE_PREPA_SERVICE,$K64,BASE_PREPA_ETAPE,$U$10)))</f>
        <v>#REF!</v>
      </c>
      <c r="V64" s="101"/>
      <c r="W64" s="101" t="e">
        <f>IF(AND($K64="Sous-total",$G64="D"),SUMIFS(W:W,$E:$E,$F64,$C:$C,"D"),IF(AND($K64="Sous-total",$G64="R"),SUMIFS(W:W,$E:$E,$F64,$C:$C,"R"),SUMIFS(BASE_PREPA_INSCRIPTION,BASE_PREPA_BUDGET,$B64,BASE_PREPA_EXERCICE,$W$11,BASE_PREPA_SENS,$C64,BASE_PREPA_MOUVEMENT,$D64,BASE_PREPA_OPERATION,$F64,BASE_PREPA_FONCTION,$G64,BASE_PREPA_NATURE,$H64,BASE_PREPA_CHAPITRE,$I64,BASE_PREPA_ANTENNE,$J64,BASE_PREPA_SERVICE,$K64,BASE_PREPA_ETAPE,$W$10)))</f>
        <v>#REF!</v>
      </c>
      <c r="X64" s="101" t="e">
        <f>IF(AND($K64="Sous-total",$G64="D"),SUMIFS(X:X,$E:$E,$F64,$C:$C,"D"),IF(AND($K64="Sous-total",$G64="R"),SUMIFS(X:X,$E:$E,$F64,$C:$C,"R"),SUMIFS(BASE_BG,BASE_BUDGET,$B64,BASE_EXERCICE,$W$11,BASE_SENS,$C64,BASE_MOUVEMENT,$D64,BASE_OPERATION,$F64,BASE_FONCTION,$G64,BASE_NATURE,$H64,BASE_CHAPITRE,$I64,BASE_ANTENNE,$J64,BASE_SERVICE,$K64)))</f>
        <v>#REF!</v>
      </c>
      <c r="Y64" s="101" t="e">
        <f>IF(AND($K64="Sous-total",$G64="D"),SUMIFS(Y:Y,$E:$E,$F64,$C:$C,"D"),IF(AND($K64="Sous-total",$G64="R"),SUMIFS(Y:Y,$E:$E,$F64,$C:$C,"R"),SUMIFS(BASE_REALISATION,BASE_BUDGET,$B64,BASE_EXERCICE,$Y$11,BASE_SENS,$C64,BASE_MOUVEMENT,$D64,BASE_OPERATION,$F64,BASE_FONCTION,$G64,BASE_NATURE,$H64,BASE_CHAPITRE,$I64,BASE_ANTENNE,$J64,BASE_SERVICE,$K64)))</f>
        <v>#REF!</v>
      </c>
      <c r="Z64" s="101" t="e">
        <f>IF(AND($K64="Sous-total",$G64="D"),SUMIFS(Z:Z,$E:$E,$F64,$C:$C,"D"),IF(AND($K64="Sous-total",$G64="R"),SUMIFS(Z:Z,$E:$E,$F64,$C:$C,"R"),SUMIFS(BASE_ENS,BASE_BUDGET,$B64,BASE_EXERCICE,$Z$11,BASE_SENS,$C64,BASE_MOUVEMENT,$D64,BASE_OPERATION,$F64,BASE_FONCTION,$G64,BASE_NATURE,$H64,BASE_CHAPITRE,$I64,BASE_ANTENNE,$J64,BASE_SERVICE,$K64)))</f>
        <v>#REF!</v>
      </c>
      <c r="AA64" s="264">
        <v>100000</v>
      </c>
      <c r="AB64" s="264"/>
      <c r="AC64" s="178"/>
      <c r="AD64" s="101"/>
      <c r="AE64" s="101"/>
      <c r="AF64" s="101"/>
      <c r="AG64" s="178"/>
      <c r="AH64" s="101">
        <f>36000+233000+137000+185000</f>
        <v>591000</v>
      </c>
      <c r="AI64" s="101"/>
      <c r="AJ64" s="101"/>
      <c r="AK64" s="101"/>
      <c r="AL64" s="101" t="s">
        <v>140</v>
      </c>
      <c r="AM64" s="339" t="e">
        <f>IF(K64="Sous-total","",AN64=AO64)</f>
        <v>#REF!</v>
      </c>
      <c r="AN64" s="339" t="e">
        <f>IF($K64="Sous-total","",SUMIFS(BASE_PREPA_INSCRIPTION,BASE_PREPA_BUDGET,$B64,BASE_PREPA_SENS,$C64,BASE_PREPA_MOUVEMENT,$D64,BASE_PREPA_OPERATION,$F64,BASE_PREPA_FONCTION,$G64,BASE_PREPA_NATURE,$H64,BASE_PREPA_CHAPITRE,$I64,BASE_PREPA_ANTENNE,$J64,BASE_PREPA_SERVICE,$K64,BASE_PREPA_ETAPE,"PPI_N",BASE_PREPA_EXERCICE,#REF!))</f>
        <v>#REF!</v>
      </c>
      <c r="AO64" s="101">
        <v>185000</v>
      </c>
      <c r="AP64" s="101"/>
      <c r="AQ64" s="101"/>
      <c r="AR64" s="101">
        <f t="shared" si="2"/>
        <v>185000</v>
      </c>
      <c r="AS64" s="101" t="s">
        <v>150</v>
      </c>
      <c r="AT64" s="70"/>
      <c r="AU64" s="154" t="e">
        <f t="shared" si="3"/>
        <v>#REF!</v>
      </c>
      <c r="AV64" s="155" t="e">
        <f t="shared" si="4"/>
        <v>#REF!</v>
      </c>
      <c r="AW64" s="171" t="str">
        <f t="shared" si="8"/>
        <v>-</v>
      </c>
      <c r="AX64" s="171" t="str">
        <f t="shared" si="6"/>
        <v>Afficher ligne</v>
      </c>
      <c r="AY64" s="7" t="e">
        <f>IF(A64=0,"",VLOOKUP(F64,#REF!,2,FALSE))</f>
        <v>#REF!</v>
      </c>
    </row>
    <row r="65" spans="1:51" s="7" customFormat="1" x14ac:dyDescent="0.2">
      <c r="A65" s="278" t="e">
        <f>IF(H65="",0,IF(ISNA(VLOOKUP(E65,#REF!,2,FALSE)),0,IF(C65="D",VLOOKUP(E65,#REF!,2,FALSE),VLOOKUP(E65,#REF!,2,FALSE))))</f>
        <v>#REF!</v>
      </c>
      <c r="B65" s="279" t="s">
        <v>68</v>
      </c>
      <c r="C65" s="189" t="s">
        <v>93</v>
      </c>
      <c r="D65" s="189" t="s">
        <v>95</v>
      </c>
      <c r="E65" s="194" t="s">
        <v>13</v>
      </c>
      <c r="F65" s="144" t="s">
        <v>11</v>
      </c>
      <c r="G65" s="108" t="s">
        <v>6</v>
      </c>
      <c r="H65" s="111" t="s">
        <v>65</v>
      </c>
      <c r="I65" s="111" t="s">
        <v>89</v>
      </c>
      <c r="J65" s="111" t="s">
        <v>94</v>
      </c>
      <c r="K65" s="145" t="s">
        <v>10</v>
      </c>
      <c r="L65" s="225" t="s">
        <v>133</v>
      </c>
      <c r="M65" s="68"/>
      <c r="N65" s="101" t="e">
        <f>IF(AND(K65="Sous-total",C65="D"),SUMIFS(N:N,E:E,F65,C:C,"D"),IF(AND(K65="Sous-total",C65="R"),SUMIFS(N:N,E:E,F65,C:C,"R"),SUMIFS(BASE_N4_REALISATION,BASE_N4_BUDGET,B65,BASE_N4_EXERCICE,$N$11,BASE_N4_SENS,C65,BASE_N4_MVT,D65,BASE_N4_OPE,F65,BASE_N4_FONCTION,G65,BASE_N4_NATURE,H65,BASE_N4_CHAPITRE,I65,BASE_N4_ANTENNE,J65,BASE_N4_SERVICE,K65)))</f>
        <v>#REF!</v>
      </c>
      <c r="O65" s="101" t="e">
        <f>IF(AND($K65="Sous-total",$G65="D"),SUMIFS(O:O,$E:$E,$F65,$C:$C,"D"),IF(AND($K65="Sous-total",$G65="R"),SUMIFS(O:O,$E:$E,$F65,$C:$C,"R"),SUMIFS(BASE_BP,BASE_BUDGET,$B65,BASE_EXERCICE,$O$11,BASE_SENS,$C65,BASE_MOUVEMENT,$D65,BASE_OPERATION,$F65,BASE_FONCTION,$G65,BASE_NATURE,$H65,BASE_CHAPITRE,$I65,BASE_ANTENNE,$J65,BASE_SERVICE,$K65)))</f>
        <v>#REF!</v>
      </c>
      <c r="P65" s="101" t="e">
        <f>IF(AND($K65="Sous-total",$G65="D"),SUMIFS(P:P,$E:$E,$F65,$C:$C,"D"),IF(AND($K65="Sous-total",$G65="R"),SUMIFS(P:P,$E:$E,$F65,$C:$C,"R"),SUMIFS(BASE_VC,BASE_BUDGET,$B65,BASE_EXERCICE,$P$11,BASE_SENS,$C65,BASE_MOUVEMENT,$D65,BASE_OPERATION,$F65,BASE_FONCTION,$G65,BASE_NATURE,$H65,BASE_CHAPITRE,$I65,BASE_ANTENNE,$J65,BASE_SERVICE,$K65)))</f>
        <v>#REF!</v>
      </c>
      <c r="Q65" s="101" t="e">
        <f>IF(AND($K65="Sous-total",$G65="D"),SUMIFS(Q:Q,$E:$E,$F65,$C:$C,"D"),IF(AND($K65="Sous-total",$G65="R"),SUMIFS(Q:Q,$E:$E,$F65,$C:$C,"R"),SUMIFS(BASE_REPORTS,BASE_BUDGET,$B65,BASE_EXERCICE,$Q$11,BASE_SENS,$C65,BASE_MOUVEMENT,$D65,BASE_OPERATION,$F65,BASE_FONCTION,$G65,BASE_NATURE,$H65,BASE_CHAPITRE,$I65,BASE_ANTENNE,$J65,BASE_SERVICE,$K65)))</f>
        <v>#REF!</v>
      </c>
      <c r="R65" s="101"/>
      <c r="S65" s="101" t="e">
        <f>IF(AND($K65="Sous-total",$G65="D"),SUMIFS(S:S,$E:$E,$F65,$C:$C,"D"),IF(AND($K65="Sous-total",$G65="R"),SUMIFS(S:S,$E:$E,$F65,$C:$C,"R"),SUMIFS(BASE_BS,BASE_BUDGET,$B65,BASE_EXERCICE,$Q$11,BASE_SENS,$C65,BASE_MOUVEMENT,$D65,BASE_OPERATION,$F65,BASE_FONCTION,$G65,BASE_NATURE,$H65,BASE_CHAPITRE,$I65,BASE_ANTENNE,$J65,BASE_SERVICE,$K65)))</f>
        <v>#REF!</v>
      </c>
      <c r="T65" s="101"/>
      <c r="U65" s="101" t="e">
        <f>IF(AND($K65="Sous-total",$G65="D"),SUMIFS(U:U,$E:$E,$F65,$C:$C,"D"),IF(AND($K65="Sous-total",$G65="R"),SUMIFS(U:U,$E:$E,$F65,$C:$C,"R"),SUMIFS(BASE_PREPA_INSCRIPTION,BASE_PREPA_BUDGET,$B65,BASE_PREPA_EXERCICE,$U$11,BASE_PREPA_SENS,$C65,BASE_PREPA_MOUVEMENT,$D65,BASE_PREPA_OPERATION,$F65,BASE_PREPA_FONCTION,$G65,BASE_PREPA_NATURE,$H65,BASE_PREPA_CHAPITRE,$I65,BASE_PREPA_ANTENNE,$J65,BASE_PREPA_SERVICE,$K65,BASE_PREPA_ETAPE,$U$10)))</f>
        <v>#REF!</v>
      </c>
      <c r="V65" s="101"/>
      <c r="W65" s="101" t="e">
        <f>IF(AND($K65="Sous-total",$G65="D"),SUMIFS(W:W,$E:$E,$F65,$C:$C,"D"),IF(AND($K65="Sous-total",$G65="R"),SUMIFS(W:W,$E:$E,$F65,$C:$C,"R"),SUMIFS(BASE_PREPA_INSCRIPTION,BASE_PREPA_BUDGET,$B65,BASE_PREPA_EXERCICE,$W$11,BASE_PREPA_SENS,$C65,BASE_PREPA_MOUVEMENT,$D65,BASE_PREPA_OPERATION,$F65,BASE_PREPA_FONCTION,$G65,BASE_PREPA_NATURE,$H65,BASE_PREPA_CHAPITRE,$I65,BASE_PREPA_ANTENNE,$J65,BASE_PREPA_SERVICE,$K65,BASE_PREPA_ETAPE,$W$10)))</f>
        <v>#REF!</v>
      </c>
      <c r="X65" s="101" t="e">
        <f>IF(AND($K65="Sous-total",$G65="D"),SUMIFS(X:X,$E:$E,$F65,$C:$C,"D"),IF(AND($K65="Sous-total",$G65="R"),SUMIFS(X:X,$E:$E,$F65,$C:$C,"R"),SUMIFS(BASE_BG,BASE_BUDGET,$B65,BASE_EXERCICE,$W$11,BASE_SENS,$C65,BASE_MOUVEMENT,$D65,BASE_OPERATION,$F65,BASE_FONCTION,$G65,BASE_NATURE,$H65,BASE_CHAPITRE,$I65,BASE_ANTENNE,$J65,BASE_SERVICE,$K65)))</f>
        <v>#REF!</v>
      </c>
      <c r="Y65" s="101" t="e">
        <f>IF(AND($K65="Sous-total",$G65="D"),SUMIFS(Y:Y,$E:$E,$F65,$C:$C,"D"),IF(AND($K65="Sous-total",$G65="R"),SUMIFS(Y:Y,$E:$E,$F65,$C:$C,"R"),SUMIFS(BASE_REALISATION,BASE_BUDGET,$B65,BASE_EXERCICE,$Y$11,BASE_SENS,$C65,BASE_MOUVEMENT,$D65,BASE_OPERATION,$F65,BASE_FONCTION,$G65,BASE_NATURE,$H65,BASE_CHAPITRE,$I65,BASE_ANTENNE,$J65,BASE_SERVICE,$K65)))</f>
        <v>#REF!</v>
      </c>
      <c r="Z65" s="101" t="e">
        <f>IF(AND($K65="Sous-total",$G65="D"),SUMIFS(Z:Z,$E:$E,$F65,$C:$C,"D"),IF(AND($K65="Sous-total",$G65="R"),SUMIFS(Z:Z,$E:$E,$F65,$C:$C,"R"),SUMIFS(BASE_ENS,BASE_BUDGET,$B65,BASE_EXERCICE,$Z$11,BASE_SENS,$C65,BASE_MOUVEMENT,$D65,BASE_OPERATION,$F65,BASE_FONCTION,$G65,BASE_NATURE,$H65,BASE_CHAPITRE,$I65,BASE_ANTENNE,$J65,BASE_SERVICE,$K65)))</f>
        <v>#REF!</v>
      </c>
      <c r="AA65" s="264">
        <v>2222</v>
      </c>
      <c r="AB65" s="264"/>
      <c r="AC65" s="178"/>
      <c r="AD65" s="101"/>
      <c r="AE65" s="101"/>
      <c r="AF65" s="101"/>
      <c r="AG65" s="178"/>
      <c r="AH65" s="101"/>
      <c r="AI65" s="101"/>
      <c r="AJ65" s="101"/>
      <c r="AK65" s="101"/>
      <c r="AL65" s="105"/>
      <c r="AM65" s="339" t="e">
        <f>IF(K65="Sous-total","",AN65=#REF!)</f>
        <v>#REF!</v>
      </c>
      <c r="AN65" s="339" t="e">
        <f>IF($K65="Sous-total","",SUMIFS(BASE_PREPA_INSCRIPTION,BASE_PREPA_BUDGET,$B65,BASE_PREPA_SENS,$C65,BASE_PREPA_MOUVEMENT,$D65,BASE_PREPA_OPERATION,$F65,BASE_PREPA_FONCTION,$G65,BASE_PREPA_NATURE,$H65,BASE_PREPA_CHAPITRE,$I65,BASE_PREPA_ANTENNE,$J65,BASE_PREPA_SERVICE,$K65,BASE_PREPA_ETAPE,"PPI_N",BASE_PREPA_EXERCICE,#REF!))</f>
        <v>#REF!</v>
      </c>
      <c r="AO65" s="101"/>
      <c r="AP65" s="101"/>
      <c r="AQ65" s="101"/>
      <c r="AR65" s="101">
        <f t="shared" si="2"/>
        <v>0</v>
      </c>
      <c r="AS65" s="105"/>
      <c r="AT65" s="104"/>
      <c r="AU65" s="154" t="e">
        <f t="shared" si="3"/>
        <v>#REF!</v>
      </c>
      <c r="AV65" s="155" t="e">
        <f t="shared" si="4"/>
        <v>#REF!</v>
      </c>
      <c r="AW65" s="171" t="str">
        <f t="shared" si="8"/>
        <v>-</v>
      </c>
      <c r="AX65" s="171" t="str">
        <f t="shared" si="6"/>
        <v>-</v>
      </c>
      <c r="AY65" s="7" t="e">
        <f>IF(A65=0,"",VLOOKUP(F65,#REF!,2,FALSE))</f>
        <v>#REF!</v>
      </c>
    </row>
    <row r="66" spans="1:51" s="7" customFormat="1" x14ac:dyDescent="0.2">
      <c r="A66" s="278" t="e">
        <f>IF(H66="",0,IF(ISNA(VLOOKUP(E66,#REF!,2,FALSE)),0,IF(C66="D",VLOOKUP(E66,#REF!,2,FALSE),VLOOKUP(E66,#REF!,2,FALSE))))</f>
        <v>#REF!</v>
      </c>
      <c r="B66" s="279" t="s">
        <v>68</v>
      </c>
      <c r="C66" s="189" t="s">
        <v>93</v>
      </c>
      <c r="D66" s="189" t="s">
        <v>95</v>
      </c>
      <c r="E66" s="194" t="s">
        <v>13</v>
      </c>
      <c r="F66" s="144" t="s">
        <v>11</v>
      </c>
      <c r="G66" s="108" t="s">
        <v>6</v>
      </c>
      <c r="H66" s="111" t="s">
        <v>65</v>
      </c>
      <c r="I66" s="111" t="s">
        <v>89</v>
      </c>
      <c r="J66" s="111" t="s">
        <v>94</v>
      </c>
      <c r="K66" s="145" t="s">
        <v>13</v>
      </c>
      <c r="L66" s="225" t="s">
        <v>134</v>
      </c>
      <c r="M66" s="68"/>
      <c r="N66" s="101" t="e">
        <f>IF(AND(K66="Sous-total",C66="D"),SUMIFS(N:N,E:E,F66,C:C,"D"),IF(AND(K66="Sous-total",C66="R"),SUMIFS(N:N,E:E,F66,C:C,"R"),SUMIFS(BASE_N4_REALISATION,BASE_N4_BUDGET,B66,BASE_N4_EXERCICE,$N$11,BASE_N4_SENS,C66,BASE_N4_MVT,D66,BASE_N4_OPE,F66,BASE_N4_FONCTION,G66,BASE_N4_NATURE,H66,BASE_N4_CHAPITRE,I66,BASE_N4_ANTENNE,J66,BASE_N4_SERVICE,K66)))</f>
        <v>#REF!</v>
      </c>
      <c r="O66" s="101" t="e">
        <f>IF(AND($K66="Sous-total",$G66="D"),SUMIFS(O:O,$E:$E,$F66,$C:$C,"D"),IF(AND($K66="Sous-total",$G66="R"),SUMIFS(O:O,$E:$E,$F66,$C:$C,"R"),SUMIFS(BASE_BP,BASE_BUDGET,$B66,BASE_EXERCICE,$O$11,BASE_SENS,$C66,BASE_MOUVEMENT,$D66,BASE_OPERATION,$F66,BASE_FONCTION,$G66,BASE_NATURE,$H66,BASE_CHAPITRE,$I66,BASE_ANTENNE,$J66,BASE_SERVICE,$K66)))</f>
        <v>#REF!</v>
      </c>
      <c r="P66" s="101" t="e">
        <f>IF(AND($K66="Sous-total",$G66="D"),SUMIFS(P:P,$E:$E,$F66,$C:$C,"D"),IF(AND($K66="Sous-total",$G66="R"),SUMIFS(P:P,$E:$E,$F66,$C:$C,"R"),SUMIFS(BASE_VC,BASE_BUDGET,$B66,BASE_EXERCICE,$P$11,BASE_SENS,$C66,BASE_MOUVEMENT,$D66,BASE_OPERATION,$F66,BASE_FONCTION,$G66,BASE_NATURE,$H66,BASE_CHAPITRE,$I66,BASE_ANTENNE,$J66,BASE_SERVICE,$K66)))</f>
        <v>#REF!</v>
      </c>
      <c r="Q66" s="101" t="e">
        <f>IF(AND($K66="Sous-total",$G66="D"),SUMIFS(Q:Q,$E:$E,$F66,$C:$C,"D"),IF(AND($K66="Sous-total",$G66="R"),SUMIFS(Q:Q,$E:$E,$F66,$C:$C,"R"),SUMIFS(BASE_REPORTS,BASE_BUDGET,$B66,BASE_EXERCICE,$Q$11,BASE_SENS,$C66,BASE_MOUVEMENT,$D66,BASE_OPERATION,$F66,BASE_FONCTION,$G66,BASE_NATURE,$H66,BASE_CHAPITRE,$I66,BASE_ANTENNE,$J66,BASE_SERVICE,$K66)))</f>
        <v>#REF!</v>
      </c>
      <c r="R66" s="101"/>
      <c r="S66" s="101" t="e">
        <f>IF(AND($K66="Sous-total",$G66="D"),SUMIFS(S:S,$E:$E,$F66,$C:$C,"D"),IF(AND($K66="Sous-total",$G66="R"),SUMIFS(S:S,$E:$E,$F66,$C:$C,"R"),SUMIFS(BASE_BS,BASE_BUDGET,$B66,BASE_EXERCICE,$Q$11,BASE_SENS,$C66,BASE_MOUVEMENT,$D66,BASE_OPERATION,$F66,BASE_FONCTION,$G66,BASE_NATURE,$H66,BASE_CHAPITRE,$I66,BASE_ANTENNE,$J66,BASE_SERVICE,$K66)))</f>
        <v>#REF!</v>
      </c>
      <c r="T66" s="101"/>
      <c r="U66" s="101" t="e">
        <f>IF(AND($K66="Sous-total",$G66="D"),SUMIFS(U:U,$E:$E,$F66,$C:$C,"D"),IF(AND($K66="Sous-total",$G66="R"),SUMIFS(U:U,$E:$E,$F66,$C:$C,"R"),SUMIFS(BASE_PREPA_INSCRIPTION,BASE_PREPA_BUDGET,$B66,BASE_PREPA_EXERCICE,$U$11,BASE_PREPA_SENS,$C66,BASE_PREPA_MOUVEMENT,$D66,BASE_PREPA_OPERATION,$F66,BASE_PREPA_FONCTION,$G66,BASE_PREPA_NATURE,$H66,BASE_PREPA_CHAPITRE,$I66,BASE_PREPA_ANTENNE,$J66,BASE_PREPA_SERVICE,$K66,BASE_PREPA_ETAPE,$U$10)))</f>
        <v>#REF!</v>
      </c>
      <c r="V66" s="101"/>
      <c r="W66" s="101" t="e">
        <f>IF(AND($K66="Sous-total",$G66="D"),SUMIFS(W:W,$E:$E,$F66,$C:$C,"D"),IF(AND($K66="Sous-total",$G66="R"),SUMIFS(W:W,$E:$E,$F66,$C:$C,"R"),SUMIFS(BASE_PREPA_INSCRIPTION,BASE_PREPA_BUDGET,$B66,BASE_PREPA_EXERCICE,$W$11,BASE_PREPA_SENS,$C66,BASE_PREPA_MOUVEMENT,$D66,BASE_PREPA_OPERATION,$F66,BASE_PREPA_FONCTION,$G66,BASE_PREPA_NATURE,$H66,BASE_PREPA_CHAPITRE,$I66,BASE_PREPA_ANTENNE,$J66,BASE_PREPA_SERVICE,$K66,BASE_PREPA_ETAPE,$W$10)))</f>
        <v>#REF!</v>
      </c>
      <c r="X66" s="101" t="e">
        <f>IF(AND($K66="Sous-total",$G66="D"),SUMIFS(X:X,$E:$E,$F66,$C:$C,"D"),IF(AND($K66="Sous-total",$G66="R"),SUMIFS(X:X,$E:$E,$F66,$C:$C,"R"),SUMIFS(BASE_BG,BASE_BUDGET,$B66,BASE_EXERCICE,$W$11,BASE_SENS,$C66,BASE_MOUVEMENT,$D66,BASE_OPERATION,$F66,BASE_FONCTION,$G66,BASE_NATURE,$H66,BASE_CHAPITRE,$I66,BASE_ANTENNE,$J66,BASE_SERVICE,$K66)))</f>
        <v>#REF!</v>
      </c>
      <c r="Y66" s="101" t="e">
        <f>IF(AND($K66="Sous-total",$G66="D"),SUMIFS(Y:Y,$E:$E,$F66,$C:$C,"D"),IF(AND($K66="Sous-total",$G66="R"),SUMIFS(Y:Y,$E:$E,$F66,$C:$C,"R"),SUMIFS(BASE_REALISATION,BASE_BUDGET,$B66,BASE_EXERCICE,$Y$11,BASE_SENS,$C66,BASE_MOUVEMENT,$D66,BASE_OPERATION,$F66,BASE_FONCTION,$G66,BASE_NATURE,$H66,BASE_CHAPITRE,$I66,BASE_ANTENNE,$J66,BASE_SERVICE,$K66)))</f>
        <v>#REF!</v>
      </c>
      <c r="Z66" s="101" t="e">
        <f>IF(AND($K66="Sous-total",$G66="D"),SUMIFS(Z:Z,$E:$E,$F66,$C:$C,"D"),IF(AND($K66="Sous-total",$G66="R"),SUMIFS(Z:Z,$E:$E,$F66,$C:$C,"R"),SUMIFS(BASE_ENS,BASE_BUDGET,$B66,BASE_EXERCICE,$Z$11,BASE_SENS,$C66,BASE_MOUVEMENT,$D66,BASE_OPERATION,$F66,BASE_FONCTION,$G66,BASE_NATURE,$H66,BASE_CHAPITRE,$I66,BASE_ANTENNE,$J66,BASE_SERVICE,$K66)))</f>
        <v>#REF!</v>
      </c>
      <c r="AA66" s="264">
        <v>840</v>
      </c>
      <c r="AB66" s="264"/>
      <c r="AC66" s="178"/>
      <c r="AD66" s="101"/>
      <c r="AE66" s="101"/>
      <c r="AF66" s="101"/>
      <c r="AG66" s="178"/>
      <c r="AH66" s="101">
        <v>55000</v>
      </c>
      <c r="AI66" s="101"/>
      <c r="AJ66" s="101"/>
      <c r="AK66" s="101"/>
      <c r="AL66" s="101" t="s">
        <v>142</v>
      </c>
      <c r="AM66" s="339" t="e">
        <f>IF(K66="Sous-total","",AN66=AO66)</f>
        <v>#REF!</v>
      </c>
      <c r="AN66" s="339" t="e">
        <f>IF($K66="Sous-total","",SUMIFS(BASE_PREPA_INSCRIPTION,BASE_PREPA_BUDGET,$B66,BASE_PREPA_SENS,$C66,BASE_PREPA_MOUVEMENT,$D66,BASE_PREPA_OPERATION,$F66,BASE_PREPA_FONCTION,$G66,BASE_PREPA_NATURE,$H66,BASE_PREPA_CHAPITRE,$I66,BASE_PREPA_ANTENNE,$J66,BASE_PREPA_SERVICE,$K66,BASE_PREPA_ETAPE,"PPI_N",BASE_PREPA_EXERCICE,#REF!))</f>
        <v>#REF!</v>
      </c>
      <c r="AO66" s="101">
        <v>55000</v>
      </c>
      <c r="AP66" s="101"/>
      <c r="AQ66" s="101"/>
      <c r="AR66" s="101">
        <f t="shared" si="2"/>
        <v>55000</v>
      </c>
      <c r="AS66" s="101" t="s">
        <v>142</v>
      </c>
      <c r="AT66" s="104"/>
      <c r="AU66" s="154" t="e">
        <f t="shared" si="3"/>
        <v>#REF!</v>
      </c>
      <c r="AV66" s="155" t="e">
        <f t="shared" si="4"/>
        <v>#REF!</v>
      </c>
      <c r="AW66" s="171" t="str">
        <f t="shared" si="8"/>
        <v>-</v>
      </c>
      <c r="AX66" s="171" t="str">
        <f t="shared" si="6"/>
        <v>Afficher ligne</v>
      </c>
      <c r="AY66" s="7" t="e">
        <f>IF(A66=0,"",VLOOKUP(F66,#REF!,2,FALSE))</f>
        <v>#REF!</v>
      </c>
    </row>
    <row r="67" spans="1:51" s="7" customFormat="1" x14ac:dyDescent="0.2">
      <c r="A67" s="278" t="e">
        <f>IF(H67="",0,IF(ISNA(VLOOKUP(E67,#REF!,2,FALSE)),0,IF(C67="D",VLOOKUP(E67,#REF!,2,FALSE),VLOOKUP(E67,#REF!,2,FALSE))))</f>
        <v>#REF!</v>
      </c>
      <c r="B67" s="279" t="s">
        <v>68</v>
      </c>
      <c r="C67" s="189" t="s">
        <v>93</v>
      </c>
      <c r="D67" s="189" t="s">
        <v>95</v>
      </c>
      <c r="E67" s="194" t="s">
        <v>13</v>
      </c>
      <c r="F67" s="257" t="s">
        <v>11</v>
      </c>
      <c r="G67" s="108" t="s">
        <v>6</v>
      </c>
      <c r="H67" s="111" t="s">
        <v>65</v>
      </c>
      <c r="I67" s="111" t="s">
        <v>89</v>
      </c>
      <c r="J67" s="111" t="s">
        <v>16</v>
      </c>
      <c r="K67" s="145" t="s">
        <v>13</v>
      </c>
      <c r="L67" s="225" t="s">
        <v>135</v>
      </c>
      <c r="M67" s="68"/>
      <c r="N67" s="101" t="e">
        <f>IF(AND(K67="Sous-total",C67="D"),SUMIFS(N:N,E:E,F67,C:C,"D"),IF(AND(K67="Sous-total",C67="R"),SUMIFS(N:N,E:E,F67,C:C,"R"),SUMIFS(BASE_N4_REALISATION,BASE_N4_BUDGET,B67,BASE_N4_EXERCICE,$N$11,BASE_N4_SENS,C67,BASE_N4_MVT,D67,BASE_N4_OPE,F67,BASE_N4_FONCTION,G67,BASE_N4_NATURE,H67,BASE_N4_CHAPITRE,I67,BASE_N4_ANTENNE,J67,BASE_N4_SERVICE,K67)))</f>
        <v>#REF!</v>
      </c>
      <c r="O67" s="101" t="e">
        <f>IF(AND($K67="Sous-total",$G67="D"),SUMIFS(O:O,$E:$E,$F67,$C:$C,"D"),IF(AND($K67="Sous-total",$G67="R"),SUMIFS(O:O,$E:$E,$F67,$C:$C,"R"),SUMIFS(BASE_BP,BASE_BUDGET,$B67,BASE_EXERCICE,$O$11,BASE_SENS,$C67,BASE_MOUVEMENT,$D67,BASE_OPERATION,$F67,BASE_FONCTION,$G67,BASE_NATURE,$H67,BASE_CHAPITRE,$I67,BASE_ANTENNE,$J67,BASE_SERVICE,$K67)))</f>
        <v>#REF!</v>
      </c>
      <c r="P67" s="101" t="e">
        <f>IF(AND($K67="Sous-total",$G67="D"),SUMIFS(P:P,$E:$E,$F67,$C:$C,"D"),IF(AND($K67="Sous-total",$G67="R"),SUMIFS(P:P,$E:$E,$F67,$C:$C,"R"),SUMIFS(BASE_VC,BASE_BUDGET,$B67,BASE_EXERCICE,$P$11,BASE_SENS,$C67,BASE_MOUVEMENT,$D67,BASE_OPERATION,$F67,BASE_FONCTION,$G67,BASE_NATURE,$H67,BASE_CHAPITRE,$I67,BASE_ANTENNE,$J67,BASE_SERVICE,$K67)))</f>
        <v>#REF!</v>
      </c>
      <c r="Q67" s="101" t="e">
        <f>IF(AND($K67="Sous-total",$G67="D"),SUMIFS(Q:Q,$E:$E,$F67,$C:$C,"D"),IF(AND($K67="Sous-total",$G67="R"),SUMIFS(Q:Q,$E:$E,$F67,$C:$C,"R"),SUMIFS(BASE_REPORTS,BASE_BUDGET,$B67,BASE_EXERCICE,$Q$11,BASE_SENS,$C67,BASE_MOUVEMENT,$D67,BASE_OPERATION,$F67,BASE_FONCTION,$G67,BASE_NATURE,$H67,BASE_CHAPITRE,$I67,BASE_ANTENNE,$J67,BASE_SERVICE,$K67)))</f>
        <v>#REF!</v>
      </c>
      <c r="R67" s="101"/>
      <c r="S67" s="101" t="e">
        <f>IF(AND($K67="Sous-total",$G67="D"),SUMIFS(S:S,$E:$E,$F67,$C:$C,"D"),IF(AND($K67="Sous-total",$G67="R"),SUMIFS(S:S,$E:$E,$F67,$C:$C,"R"),SUMIFS(BASE_BS,BASE_BUDGET,$B67,BASE_EXERCICE,$Q$11,BASE_SENS,$C67,BASE_MOUVEMENT,$D67,BASE_OPERATION,$F67,BASE_FONCTION,$G67,BASE_NATURE,$H67,BASE_CHAPITRE,$I67,BASE_ANTENNE,$J67,BASE_SERVICE,$K67)))</f>
        <v>#REF!</v>
      </c>
      <c r="T67" s="101"/>
      <c r="U67" s="101" t="e">
        <f>IF(AND($K67="Sous-total",$G67="D"),SUMIFS(U:U,$E:$E,$F67,$C:$C,"D"),IF(AND($K67="Sous-total",$G67="R"),SUMIFS(U:U,$E:$E,$F67,$C:$C,"R"),SUMIFS(BASE_PREPA_INSCRIPTION,BASE_PREPA_BUDGET,$B67,BASE_PREPA_EXERCICE,$U$11,BASE_PREPA_SENS,$C67,BASE_PREPA_MOUVEMENT,$D67,BASE_PREPA_OPERATION,$F67,BASE_PREPA_FONCTION,$G67,BASE_PREPA_NATURE,$H67,BASE_PREPA_CHAPITRE,$I67,BASE_PREPA_ANTENNE,$J67,BASE_PREPA_SERVICE,$K67,BASE_PREPA_ETAPE,$U$10)))</f>
        <v>#REF!</v>
      </c>
      <c r="V67" s="101"/>
      <c r="W67" s="101" t="e">
        <f>IF(AND($K67="Sous-total",$G67="D"),SUMIFS(W:W,$E:$E,$F67,$C:$C,"D"),IF(AND($K67="Sous-total",$G67="R"),SUMIFS(W:W,$E:$E,$F67,$C:$C,"R"),SUMIFS(BASE_PREPA_INSCRIPTION,BASE_PREPA_BUDGET,$B67,BASE_PREPA_EXERCICE,$W$11,BASE_PREPA_SENS,$C67,BASE_PREPA_MOUVEMENT,$D67,BASE_PREPA_OPERATION,$F67,BASE_PREPA_FONCTION,$G67,BASE_PREPA_NATURE,$H67,BASE_PREPA_CHAPITRE,$I67,BASE_PREPA_ANTENNE,$J67,BASE_PREPA_SERVICE,$K67,BASE_PREPA_ETAPE,$W$10)))</f>
        <v>#REF!</v>
      </c>
      <c r="X67" s="101" t="e">
        <f>IF(AND($K67="Sous-total",$G67="D"),SUMIFS(X:X,$E:$E,$F67,$C:$C,"D"),IF(AND($K67="Sous-total",$G67="R"),SUMIFS(X:X,$E:$E,$F67,$C:$C,"R"),SUMIFS(BASE_BG,BASE_BUDGET,$B67,BASE_EXERCICE,$W$11,BASE_SENS,$C67,BASE_MOUVEMENT,$D67,BASE_OPERATION,$F67,BASE_FONCTION,$G67,BASE_NATURE,$H67,BASE_CHAPITRE,$I67,BASE_ANTENNE,$J67,BASE_SERVICE,$K67)))</f>
        <v>#REF!</v>
      </c>
      <c r="Y67" s="101" t="e">
        <f>IF(AND($K67="Sous-total",$G67="D"),SUMIFS(Y:Y,$E:$E,$F67,$C:$C,"D"),IF(AND($K67="Sous-total",$G67="R"),SUMIFS(Y:Y,$E:$E,$F67,$C:$C,"R"),SUMIFS(BASE_REALISATION,BASE_BUDGET,$B67,BASE_EXERCICE,$Y$11,BASE_SENS,$C67,BASE_MOUVEMENT,$D67,BASE_OPERATION,$F67,BASE_FONCTION,$G67,BASE_NATURE,$H67,BASE_CHAPITRE,$I67,BASE_ANTENNE,$J67,BASE_SERVICE,$K67)))</f>
        <v>#REF!</v>
      </c>
      <c r="Z67" s="101" t="e">
        <f>IF(AND($K67="Sous-total",$G67="D"),SUMIFS(Z:Z,$E:$E,$F67,$C:$C,"D"),IF(AND($K67="Sous-total",$G67="R"),SUMIFS(Z:Z,$E:$E,$F67,$C:$C,"R"),SUMIFS(BASE_ENS,BASE_BUDGET,$B67,BASE_EXERCICE,$Z$11,BASE_SENS,$C67,BASE_MOUVEMENT,$D67,BASE_OPERATION,$F67,BASE_FONCTION,$G67,BASE_NATURE,$H67,BASE_CHAPITRE,$I67,BASE_ANTENNE,$J67,BASE_SERVICE,$K67)))</f>
        <v>#REF!</v>
      </c>
      <c r="AA67" s="264">
        <v>10988</v>
      </c>
      <c r="AB67" s="264"/>
      <c r="AC67" s="178"/>
      <c r="AD67" s="101"/>
      <c r="AE67" s="101"/>
      <c r="AF67" s="101"/>
      <c r="AG67" s="178"/>
      <c r="AH67" s="101">
        <v>30000</v>
      </c>
      <c r="AI67" s="101"/>
      <c r="AJ67" s="101"/>
      <c r="AK67" s="101"/>
      <c r="AL67" s="101" t="s">
        <v>141</v>
      </c>
      <c r="AM67" s="339" t="e">
        <f>IF(K67="Sous-total","",AN67=AO67)</f>
        <v>#REF!</v>
      </c>
      <c r="AN67" s="339" t="e">
        <f>IF($K67="Sous-total","",SUMIFS(BASE_PREPA_INSCRIPTION,BASE_PREPA_BUDGET,$B67,BASE_PREPA_SENS,$C67,BASE_PREPA_MOUVEMENT,$D67,BASE_PREPA_OPERATION,$F67,BASE_PREPA_FONCTION,$G67,BASE_PREPA_NATURE,$H67,BASE_PREPA_CHAPITRE,$I67,BASE_PREPA_ANTENNE,$J67,BASE_PREPA_SERVICE,$K67,BASE_PREPA_ETAPE,"PPI_N",BASE_PREPA_EXERCICE,#REF!))</f>
        <v>#REF!</v>
      </c>
      <c r="AO67" s="101">
        <v>30000</v>
      </c>
      <c r="AP67" s="101"/>
      <c r="AQ67" s="101"/>
      <c r="AR67" s="101">
        <f t="shared" si="2"/>
        <v>30000</v>
      </c>
      <c r="AS67" s="101" t="s">
        <v>141</v>
      </c>
      <c r="AT67" s="70"/>
      <c r="AU67" s="154" t="e">
        <f t="shared" si="3"/>
        <v>#REF!</v>
      </c>
      <c r="AV67" s="155" t="e">
        <f t="shared" si="4"/>
        <v>#REF!</v>
      </c>
      <c r="AW67" s="171" t="str">
        <f t="shared" si="8"/>
        <v>-</v>
      </c>
      <c r="AX67" s="171" t="str">
        <f t="shared" si="6"/>
        <v>Afficher ligne</v>
      </c>
      <c r="AY67" s="7" t="e">
        <f>IF(A67=0,"",VLOOKUP(F67,#REF!,2,FALSE))</f>
        <v>#REF!</v>
      </c>
    </row>
    <row r="68" spans="1:51" s="7" customFormat="1" x14ac:dyDescent="0.2">
      <c r="A68" s="278" t="e">
        <f>IF(H68="",0,IF(ISNA(VLOOKUP(E68,#REF!,2,FALSE)),0,IF(C68="D",VLOOKUP(E68,#REF!,2,FALSE),VLOOKUP(E68,#REF!,2,FALSE))))</f>
        <v>#REF!</v>
      </c>
      <c r="B68" s="279" t="s">
        <v>68</v>
      </c>
      <c r="C68" s="189" t="s">
        <v>93</v>
      </c>
      <c r="D68" s="189" t="s">
        <v>95</v>
      </c>
      <c r="E68" s="194" t="s">
        <v>13</v>
      </c>
      <c r="F68" s="144" t="s">
        <v>11</v>
      </c>
      <c r="G68" s="108" t="s">
        <v>6</v>
      </c>
      <c r="H68" s="111" t="s">
        <v>65</v>
      </c>
      <c r="I68" s="111" t="s">
        <v>89</v>
      </c>
      <c r="J68" s="111" t="s">
        <v>96</v>
      </c>
      <c r="K68" s="145" t="s">
        <v>13</v>
      </c>
      <c r="L68" s="225" t="s">
        <v>136</v>
      </c>
      <c r="M68" s="68"/>
      <c r="N68" s="101" t="e">
        <f>IF(AND(K68="Sous-total",C68="D"),SUMIFS(N:N,E:E,F68,C:C,"D"),IF(AND(K68="Sous-total",C68="R"),SUMIFS(N:N,E:E,F68,C:C,"R"),SUMIFS(BASE_N4_REALISATION,BASE_N4_BUDGET,B68,BASE_N4_EXERCICE,$N$11,BASE_N4_SENS,C68,BASE_N4_MVT,D68,BASE_N4_OPE,F68,BASE_N4_FONCTION,G68,BASE_N4_NATURE,H68,BASE_N4_CHAPITRE,I68,BASE_N4_ANTENNE,J68,BASE_N4_SERVICE,K68)))</f>
        <v>#REF!</v>
      </c>
      <c r="O68" s="101" t="e">
        <f>IF(AND($K68="Sous-total",$G68="D"),SUMIFS(O:O,$E:$E,$F68,$C:$C,"D"),IF(AND($K68="Sous-total",$G68="R"),SUMIFS(O:O,$E:$E,$F68,$C:$C,"R"),SUMIFS(BASE_BP,BASE_BUDGET,$B68,BASE_EXERCICE,$O$11,BASE_SENS,$C68,BASE_MOUVEMENT,$D68,BASE_OPERATION,$F68,BASE_FONCTION,$G68,BASE_NATURE,$H68,BASE_CHAPITRE,$I68,BASE_ANTENNE,$J68,BASE_SERVICE,$K68)))</f>
        <v>#REF!</v>
      </c>
      <c r="P68" s="101" t="e">
        <f>IF(AND($K68="Sous-total",$G68="D"),SUMIFS(P:P,$E:$E,$F68,$C:$C,"D"),IF(AND($K68="Sous-total",$G68="R"),SUMIFS(P:P,$E:$E,$F68,$C:$C,"R"),SUMIFS(BASE_VC,BASE_BUDGET,$B68,BASE_EXERCICE,$P$11,BASE_SENS,$C68,BASE_MOUVEMENT,$D68,BASE_OPERATION,$F68,BASE_FONCTION,$G68,BASE_NATURE,$H68,BASE_CHAPITRE,$I68,BASE_ANTENNE,$J68,BASE_SERVICE,$K68)))</f>
        <v>#REF!</v>
      </c>
      <c r="Q68" s="101" t="e">
        <f>IF(AND($K68="Sous-total",$G68="D"),SUMIFS(Q:Q,$E:$E,$F68,$C:$C,"D"),IF(AND($K68="Sous-total",$G68="R"),SUMIFS(Q:Q,$E:$E,$F68,$C:$C,"R"),SUMIFS(BASE_REPORTS,BASE_BUDGET,$B68,BASE_EXERCICE,$Q$11,BASE_SENS,$C68,BASE_MOUVEMENT,$D68,BASE_OPERATION,$F68,BASE_FONCTION,$G68,BASE_NATURE,$H68,BASE_CHAPITRE,$I68,BASE_ANTENNE,$J68,BASE_SERVICE,$K68)))</f>
        <v>#REF!</v>
      </c>
      <c r="R68" s="101"/>
      <c r="S68" s="101" t="e">
        <f>IF(AND($K68="Sous-total",$G68="D"),SUMIFS(S:S,$E:$E,$F68,$C:$C,"D"),IF(AND($K68="Sous-total",$G68="R"),SUMIFS(S:S,$E:$E,$F68,$C:$C,"R"),SUMIFS(BASE_BS,BASE_BUDGET,$B68,BASE_EXERCICE,$Q$11,BASE_SENS,$C68,BASE_MOUVEMENT,$D68,BASE_OPERATION,$F68,BASE_FONCTION,$G68,BASE_NATURE,$H68,BASE_CHAPITRE,$I68,BASE_ANTENNE,$J68,BASE_SERVICE,$K68)))</f>
        <v>#REF!</v>
      </c>
      <c r="T68" s="101"/>
      <c r="U68" s="101" t="e">
        <f>IF(AND($K68="Sous-total",$G68="D"),SUMIFS(U:U,$E:$E,$F68,$C:$C,"D"),IF(AND($K68="Sous-total",$G68="R"),SUMIFS(U:U,$E:$E,$F68,$C:$C,"R"),SUMIFS(BASE_PREPA_INSCRIPTION,BASE_PREPA_BUDGET,$B68,BASE_PREPA_EXERCICE,$U$11,BASE_PREPA_SENS,$C68,BASE_PREPA_MOUVEMENT,$D68,BASE_PREPA_OPERATION,$F68,BASE_PREPA_FONCTION,$G68,BASE_PREPA_NATURE,$H68,BASE_PREPA_CHAPITRE,$I68,BASE_PREPA_ANTENNE,$J68,BASE_PREPA_SERVICE,$K68,BASE_PREPA_ETAPE,$U$10)))</f>
        <v>#REF!</v>
      </c>
      <c r="V68" s="101"/>
      <c r="W68" s="101" t="e">
        <f>IF(AND($K68="Sous-total",$G68="D"),SUMIFS(W:W,$E:$E,$F68,$C:$C,"D"),IF(AND($K68="Sous-total",$G68="R"),SUMIFS(W:W,$E:$E,$F68,$C:$C,"R"),SUMIFS(BASE_PREPA_INSCRIPTION,BASE_PREPA_BUDGET,$B68,BASE_PREPA_EXERCICE,$W$11,BASE_PREPA_SENS,$C68,BASE_PREPA_MOUVEMENT,$D68,BASE_PREPA_OPERATION,$F68,BASE_PREPA_FONCTION,$G68,BASE_PREPA_NATURE,$H68,BASE_PREPA_CHAPITRE,$I68,BASE_PREPA_ANTENNE,$J68,BASE_PREPA_SERVICE,$K68,BASE_PREPA_ETAPE,$W$10)))</f>
        <v>#REF!</v>
      </c>
      <c r="X68" s="101" t="e">
        <f>IF(AND($K68="Sous-total",$G68="D"),SUMIFS(X:X,$E:$E,$F68,$C:$C,"D"),IF(AND($K68="Sous-total",$G68="R"),SUMIFS(X:X,$E:$E,$F68,$C:$C,"R"),SUMIFS(BASE_BG,BASE_BUDGET,$B68,BASE_EXERCICE,$W$11,BASE_SENS,$C68,BASE_MOUVEMENT,$D68,BASE_OPERATION,$F68,BASE_FONCTION,$G68,BASE_NATURE,$H68,BASE_CHAPITRE,$I68,BASE_ANTENNE,$J68,BASE_SERVICE,$K68)))</f>
        <v>#REF!</v>
      </c>
      <c r="Y68" s="101" t="e">
        <f>IF(AND($K68="Sous-total",$G68="D"),SUMIFS(Y:Y,$E:$E,$F68,$C:$C,"D"),IF(AND($K68="Sous-total",$G68="R"),SUMIFS(Y:Y,$E:$E,$F68,$C:$C,"R"),SUMIFS(BASE_REALISATION,BASE_BUDGET,$B68,BASE_EXERCICE,$Y$11,BASE_SENS,$C68,BASE_MOUVEMENT,$D68,BASE_OPERATION,$F68,BASE_FONCTION,$G68,BASE_NATURE,$H68,BASE_CHAPITRE,$I68,BASE_ANTENNE,$J68,BASE_SERVICE,$K68)))</f>
        <v>#REF!</v>
      </c>
      <c r="Z68" s="101" t="e">
        <f>IF(AND($K68="Sous-total",$G68="D"),SUMIFS(Z:Z,$E:$E,$F68,$C:$C,"D"),IF(AND($K68="Sous-total",$G68="R"),SUMIFS(Z:Z,$E:$E,$F68,$C:$C,"R"),SUMIFS(BASE_ENS,BASE_BUDGET,$B68,BASE_EXERCICE,$Z$11,BASE_SENS,$C68,BASE_MOUVEMENT,$D68,BASE_OPERATION,$F68,BASE_FONCTION,$G68,BASE_NATURE,$H68,BASE_CHAPITRE,$I68,BASE_ANTENNE,$J68,BASE_SERVICE,$K68)))</f>
        <v>#REF!</v>
      </c>
      <c r="AA68" s="264">
        <v>1781</v>
      </c>
      <c r="AB68" s="264"/>
      <c r="AC68" s="178"/>
      <c r="AD68" s="101"/>
      <c r="AE68" s="101"/>
      <c r="AF68" s="101"/>
      <c r="AG68" s="178"/>
      <c r="AH68" s="101"/>
      <c r="AI68" s="101"/>
      <c r="AJ68" s="101"/>
      <c r="AK68" s="101"/>
      <c r="AL68" s="105"/>
      <c r="AM68" s="339" t="e">
        <f>IF(K68="Sous-total","",AN68=#REF!)</f>
        <v>#REF!</v>
      </c>
      <c r="AN68" s="339" t="e">
        <f>IF($K68="Sous-total","",SUMIFS(BASE_PREPA_INSCRIPTION,BASE_PREPA_BUDGET,$B68,BASE_PREPA_SENS,$C68,BASE_PREPA_MOUVEMENT,$D68,BASE_PREPA_OPERATION,$F68,BASE_PREPA_FONCTION,$G68,BASE_PREPA_NATURE,$H68,BASE_PREPA_CHAPITRE,$I68,BASE_PREPA_ANTENNE,$J68,BASE_PREPA_SERVICE,$K68,BASE_PREPA_ETAPE,"PPI_N",BASE_PREPA_EXERCICE,#REF!))</f>
        <v>#REF!</v>
      </c>
      <c r="AO68" s="101"/>
      <c r="AP68" s="101"/>
      <c r="AQ68" s="101"/>
      <c r="AR68" s="101">
        <f t="shared" si="2"/>
        <v>0</v>
      </c>
      <c r="AS68" s="105"/>
      <c r="AT68" s="70"/>
      <c r="AU68" s="154" t="e">
        <f t="shared" si="3"/>
        <v>#REF!</v>
      </c>
      <c r="AV68" s="155" t="e">
        <f t="shared" si="4"/>
        <v>#REF!</v>
      </c>
      <c r="AW68" s="171" t="str">
        <f t="shared" si="8"/>
        <v>-</v>
      </c>
      <c r="AX68" s="171" t="str">
        <f t="shared" si="6"/>
        <v>-</v>
      </c>
      <c r="AY68" s="7" t="e">
        <f>IF(A68=0,"",VLOOKUP(F68,#REF!,2,FALSE))</f>
        <v>#REF!</v>
      </c>
    </row>
    <row r="69" spans="1:51" s="7" customFormat="1" x14ac:dyDescent="0.2">
      <c r="A69" s="278" t="e">
        <f>IF(H69="",0,IF(ISNA(VLOOKUP(E69,#REF!,2,FALSE)),0,IF(C69="D",VLOOKUP(E69,#REF!,2,FALSE),VLOOKUP(E69,#REF!,2,FALSE))))</f>
        <v>#REF!</v>
      </c>
      <c r="B69" s="279" t="s">
        <v>68</v>
      </c>
      <c r="C69" s="189" t="s">
        <v>93</v>
      </c>
      <c r="D69" s="189" t="s">
        <v>95</v>
      </c>
      <c r="E69" s="194" t="s">
        <v>13</v>
      </c>
      <c r="F69" s="144" t="s">
        <v>11</v>
      </c>
      <c r="G69" s="108" t="s">
        <v>6</v>
      </c>
      <c r="H69" s="111" t="s">
        <v>65</v>
      </c>
      <c r="I69" s="111" t="s">
        <v>89</v>
      </c>
      <c r="J69" s="111" t="s">
        <v>25</v>
      </c>
      <c r="K69" s="145" t="s">
        <v>13</v>
      </c>
      <c r="L69" s="225" t="s">
        <v>137</v>
      </c>
      <c r="M69" s="68"/>
      <c r="N69" s="101" t="e">
        <f>IF(AND(K69="Sous-total",C69="D"),SUMIFS(N:N,E:E,F69,C:C,"D"),IF(AND(K69="Sous-total",C69="R"),SUMIFS(N:N,E:E,F69,C:C,"R"),SUMIFS(BASE_N4_REALISATION,BASE_N4_BUDGET,B69,BASE_N4_EXERCICE,$N$11,BASE_N4_SENS,C69,BASE_N4_MVT,D69,BASE_N4_OPE,F69,BASE_N4_FONCTION,G69,BASE_N4_NATURE,H69,BASE_N4_CHAPITRE,I69,BASE_N4_ANTENNE,J69,BASE_N4_SERVICE,K69)))</f>
        <v>#REF!</v>
      </c>
      <c r="O69" s="101" t="e">
        <f>IF(AND($K69="Sous-total",$G69="D"),SUMIFS(O:O,$E:$E,$F69,$C:$C,"D"),IF(AND($K69="Sous-total",$G69="R"),SUMIFS(O:O,$E:$E,$F69,$C:$C,"R"),SUMIFS(BASE_BP,BASE_BUDGET,$B69,BASE_EXERCICE,$O$11,BASE_SENS,$C69,BASE_MOUVEMENT,$D69,BASE_OPERATION,$F69,BASE_FONCTION,$G69,BASE_NATURE,$H69,BASE_CHAPITRE,$I69,BASE_ANTENNE,$J69,BASE_SERVICE,$K69)))</f>
        <v>#REF!</v>
      </c>
      <c r="P69" s="101" t="e">
        <f>IF(AND($K69="Sous-total",$G69="D"),SUMIFS(P:P,$E:$E,$F69,$C:$C,"D"),IF(AND($K69="Sous-total",$G69="R"),SUMIFS(P:P,$E:$E,$F69,$C:$C,"R"),SUMIFS(BASE_VC,BASE_BUDGET,$B69,BASE_EXERCICE,$P$11,BASE_SENS,$C69,BASE_MOUVEMENT,$D69,BASE_OPERATION,$F69,BASE_FONCTION,$G69,BASE_NATURE,$H69,BASE_CHAPITRE,$I69,BASE_ANTENNE,$J69,BASE_SERVICE,$K69)))</f>
        <v>#REF!</v>
      </c>
      <c r="Q69" s="101" t="e">
        <f>IF(AND($K69="Sous-total",$G69="D"),SUMIFS(Q:Q,$E:$E,$F69,$C:$C,"D"),IF(AND($K69="Sous-total",$G69="R"),SUMIFS(Q:Q,$E:$E,$F69,$C:$C,"R"),SUMIFS(BASE_REPORTS,BASE_BUDGET,$B69,BASE_EXERCICE,$Q$11,BASE_SENS,$C69,BASE_MOUVEMENT,$D69,BASE_OPERATION,$F69,BASE_FONCTION,$G69,BASE_NATURE,$H69,BASE_CHAPITRE,$I69,BASE_ANTENNE,$J69,BASE_SERVICE,$K69)))</f>
        <v>#REF!</v>
      </c>
      <c r="R69" s="101"/>
      <c r="S69" s="101" t="e">
        <f>IF(AND($K69="Sous-total",$G69="D"),SUMIFS(S:S,$E:$E,$F69,$C:$C,"D"),IF(AND($K69="Sous-total",$G69="R"),SUMIFS(S:S,$E:$E,$F69,$C:$C,"R"),SUMIFS(BASE_BS,BASE_BUDGET,$B69,BASE_EXERCICE,$Q$11,BASE_SENS,$C69,BASE_MOUVEMENT,$D69,BASE_OPERATION,$F69,BASE_FONCTION,$G69,BASE_NATURE,$H69,BASE_CHAPITRE,$I69,BASE_ANTENNE,$J69,BASE_SERVICE,$K69)))</f>
        <v>#REF!</v>
      </c>
      <c r="T69" s="101"/>
      <c r="U69" s="101" t="e">
        <f>IF(AND($K69="Sous-total",$G69="D"),SUMIFS(U:U,$E:$E,$F69,$C:$C,"D"),IF(AND($K69="Sous-total",$G69="R"),SUMIFS(U:U,$E:$E,$F69,$C:$C,"R"),SUMIFS(BASE_PREPA_INSCRIPTION,BASE_PREPA_BUDGET,$B69,BASE_PREPA_EXERCICE,$U$11,BASE_PREPA_SENS,$C69,BASE_PREPA_MOUVEMENT,$D69,BASE_PREPA_OPERATION,$F69,BASE_PREPA_FONCTION,$G69,BASE_PREPA_NATURE,$H69,BASE_PREPA_CHAPITRE,$I69,BASE_PREPA_ANTENNE,$J69,BASE_PREPA_SERVICE,$K69,BASE_PREPA_ETAPE,$U$10)))</f>
        <v>#REF!</v>
      </c>
      <c r="V69" s="101"/>
      <c r="W69" s="101" t="e">
        <f>IF(AND($K69="Sous-total",$G69="D"),SUMIFS(W:W,$E:$E,$F69,$C:$C,"D"),IF(AND($K69="Sous-total",$G69="R"),SUMIFS(W:W,$E:$E,$F69,$C:$C,"R"),SUMIFS(BASE_PREPA_INSCRIPTION,BASE_PREPA_BUDGET,$B69,BASE_PREPA_EXERCICE,$W$11,BASE_PREPA_SENS,$C69,BASE_PREPA_MOUVEMENT,$D69,BASE_PREPA_OPERATION,$F69,BASE_PREPA_FONCTION,$G69,BASE_PREPA_NATURE,$H69,BASE_PREPA_CHAPITRE,$I69,BASE_PREPA_ANTENNE,$J69,BASE_PREPA_SERVICE,$K69,BASE_PREPA_ETAPE,$W$10)))</f>
        <v>#REF!</v>
      </c>
      <c r="X69" s="101" t="e">
        <f>IF(AND($K69="Sous-total",$G69="D"),SUMIFS(X:X,$E:$E,$F69,$C:$C,"D"),IF(AND($K69="Sous-total",$G69="R"),SUMIFS(X:X,$E:$E,$F69,$C:$C,"R"),SUMIFS(BASE_BG,BASE_BUDGET,$B69,BASE_EXERCICE,$W$11,BASE_SENS,$C69,BASE_MOUVEMENT,$D69,BASE_OPERATION,$F69,BASE_FONCTION,$G69,BASE_NATURE,$H69,BASE_CHAPITRE,$I69,BASE_ANTENNE,$J69,BASE_SERVICE,$K69)))</f>
        <v>#REF!</v>
      </c>
      <c r="Y69" s="101" t="e">
        <f>IF(AND($K69="Sous-total",$G69="D"),SUMIFS(Y:Y,$E:$E,$F69,$C:$C,"D"),IF(AND($K69="Sous-total",$G69="R"),SUMIFS(Y:Y,$E:$E,$F69,$C:$C,"R"),SUMIFS(BASE_REALISATION,BASE_BUDGET,$B69,BASE_EXERCICE,$Y$11,BASE_SENS,$C69,BASE_MOUVEMENT,$D69,BASE_OPERATION,$F69,BASE_FONCTION,$G69,BASE_NATURE,$H69,BASE_CHAPITRE,$I69,BASE_ANTENNE,$J69,BASE_SERVICE,$K69)))</f>
        <v>#REF!</v>
      </c>
      <c r="Z69" s="101" t="e">
        <f>IF(AND($K69="Sous-total",$G69="D"),SUMIFS(Z:Z,$E:$E,$F69,$C:$C,"D"),IF(AND($K69="Sous-total",$G69="R"),SUMIFS(Z:Z,$E:$E,$F69,$C:$C,"R"),SUMIFS(BASE_ENS,BASE_BUDGET,$B69,BASE_EXERCICE,$Z$11,BASE_SENS,$C69,BASE_MOUVEMENT,$D69,BASE_OPERATION,$F69,BASE_FONCTION,$G69,BASE_NATURE,$H69,BASE_CHAPITRE,$I69,BASE_ANTENNE,$J69,BASE_SERVICE,$K69)))</f>
        <v>#REF!</v>
      </c>
      <c r="AA69" s="264">
        <v>0</v>
      </c>
      <c r="AB69" s="264"/>
      <c r="AC69" s="178"/>
      <c r="AD69" s="101"/>
      <c r="AE69" s="101"/>
      <c r="AF69" s="101"/>
      <c r="AG69" s="178"/>
      <c r="AH69" s="101"/>
      <c r="AI69" s="101"/>
      <c r="AJ69" s="101"/>
      <c r="AK69" s="101"/>
      <c r="AL69" s="105"/>
      <c r="AM69" s="339" t="e">
        <f>IF(K69="Sous-total","",AN69=#REF!)</f>
        <v>#REF!</v>
      </c>
      <c r="AN69" s="339" t="e">
        <f>IF($K69="Sous-total","",SUMIFS(BASE_PREPA_INSCRIPTION,BASE_PREPA_BUDGET,$B69,BASE_PREPA_SENS,$C69,BASE_PREPA_MOUVEMENT,$D69,BASE_PREPA_OPERATION,$F69,BASE_PREPA_FONCTION,$G69,BASE_PREPA_NATURE,$H69,BASE_PREPA_CHAPITRE,$I69,BASE_PREPA_ANTENNE,$J69,BASE_PREPA_SERVICE,$K69,BASE_PREPA_ETAPE,"PPI_N",BASE_PREPA_EXERCICE,#REF!))</f>
        <v>#REF!</v>
      </c>
      <c r="AO69" s="101"/>
      <c r="AP69" s="101"/>
      <c r="AQ69" s="101"/>
      <c r="AR69" s="101">
        <f t="shared" si="2"/>
        <v>0</v>
      </c>
      <c r="AS69" s="105"/>
      <c r="AT69" s="70"/>
      <c r="AU69" s="154" t="e">
        <f t="shared" si="3"/>
        <v>#REF!</v>
      </c>
      <c r="AV69" s="155" t="e">
        <f t="shared" si="4"/>
        <v>#REF!</v>
      </c>
      <c r="AW69" s="171" t="str">
        <f t="shared" si="8"/>
        <v>-</v>
      </c>
      <c r="AX69" s="171" t="str">
        <f t="shared" si="6"/>
        <v>-</v>
      </c>
      <c r="AY69" s="7" t="e">
        <f>IF(A69=0,"",VLOOKUP(F69,#REF!,2,FALSE))</f>
        <v>#REF!</v>
      </c>
    </row>
    <row r="70" spans="1:51" s="7" customFormat="1" x14ac:dyDescent="0.2">
      <c r="A70" s="278" t="e">
        <f>IF(H70="",0,IF(ISNA(VLOOKUP(E70,#REF!,2,FALSE)),0,IF(C70="D",VLOOKUP(E70,#REF!,2,FALSE),VLOOKUP(E70,#REF!,2,FALSE))))</f>
        <v>#REF!</v>
      </c>
      <c r="B70" s="279" t="s">
        <v>68</v>
      </c>
      <c r="C70" s="189" t="s">
        <v>93</v>
      </c>
      <c r="D70" s="189" t="s">
        <v>95</v>
      </c>
      <c r="E70" s="194" t="s">
        <v>13</v>
      </c>
      <c r="F70" s="144" t="s">
        <v>11</v>
      </c>
      <c r="G70" s="108" t="s">
        <v>6</v>
      </c>
      <c r="H70" s="111" t="s">
        <v>65</v>
      </c>
      <c r="I70" s="111" t="s">
        <v>89</v>
      </c>
      <c r="J70" s="111" t="s">
        <v>98</v>
      </c>
      <c r="K70" s="145" t="s">
        <v>13</v>
      </c>
      <c r="L70" s="225" t="s">
        <v>138</v>
      </c>
      <c r="M70" s="68"/>
      <c r="N70" s="101" t="e">
        <f>IF(AND(K70="Sous-total",C70="D"),SUMIFS(N:N,E:E,F70,C:C,"D"),IF(AND(K70="Sous-total",C70="R"),SUMIFS(N:N,E:E,F70,C:C,"R"),SUMIFS(BASE_N4_REALISATION,BASE_N4_BUDGET,B70,BASE_N4_EXERCICE,$N$11,BASE_N4_SENS,C70,BASE_N4_MVT,D70,BASE_N4_OPE,F70,BASE_N4_FONCTION,G70,BASE_N4_NATURE,H70,BASE_N4_CHAPITRE,I70,BASE_N4_ANTENNE,J70,BASE_N4_SERVICE,K70)))</f>
        <v>#REF!</v>
      </c>
      <c r="O70" s="101" t="e">
        <f>IF(AND($K70="Sous-total",$G70="D"),SUMIFS(O:O,$E:$E,$F70,$C:$C,"D"),IF(AND($K70="Sous-total",$G70="R"),SUMIFS(O:O,$E:$E,$F70,$C:$C,"R"),SUMIFS(BASE_BP,BASE_BUDGET,$B70,BASE_EXERCICE,$O$11,BASE_SENS,$C70,BASE_MOUVEMENT,$D70,BASE_OPERATION,$F70,BASE_FONCTION,$G70,BASE_NATURE,$H70,BASE_CHAPITRE,$I70,BASE_ANTENNE,$J70,BASE_SERVICE,$K70)))</f>
        <v>#REF!</v>
      </c>
      <c r="P70" s="101" t="e">
        <f>IF(AND($K70="Sous-total",$G70="D"),SUMIFS(P:P,$E:$E,$F70,$C:$C,"D"),IF(AND($K70="Sous-total",$G70="R"),SUMIFS(P:P,$E:$E,$F70,$C:$C,"R"),SUMIFS(BASE_VC,BASE_BUDGET,$B70,BASE_EXERCICE,$P$11,BASE_SENS,$C70,BASE_MOUVEMENT,$D70,BASE_OPERATION,$F70,BASE_FONCTION,$G70,BASE_NATURE,$H70,BASE_CHAPITRE,$I70,BASE_ANTENNE,$J70,BASE_SERVICE,$K70)))</f>
        <v>#REF!</v>
      </c>
      <c r="Q70" s="101" t="e">
        <f>IF(AND($K70="Sous-total",$G70="D"),SUMIFS(Q:Q,$E:$E,$F70,$C:$C,"D"),IF(AND($K70="Sous-total",$G70="R"),SUMIFS(Q:Q,$E:$E,$F70,$C:$C,"R"),SUMIFS(BASE_REPORTS,BASE_BUDGET,$B70,BASE_EXERCICE,$Q$11,BASE_SENS,$C70,BASE_MOUVEMENT,$D70,BASE_OPERATION,$F70,BASE_FONCTION,$G70,BASE_NATURE,$H70,BASE_CHAPITRE,$I70,BASE_ANTENNE,$J70,BASE_SERVICE,$K70)))</f>
        <v>#REF!</v>
      </c>
      <c r="R70" s="101"/>
      <c r="S70" s="101" t="e">
        <f>IF(AND($K70="Sous-total",$G70="D"),SUMIFS(S:S,$E:$E,$F70,$C:$C,"D"),IF(AND($K70="Sous-total",$G70="R"),SUMIFS(S:S,$E:$E,$F70,$C:$C,"R"),SUMIFS(BASE_BS,BASE_BUDGET,$B70,BASE_EXERCICE,$Q$11,BASE_SENS,$C70,BASE_MOUVEMENT,$D70,BASE_OPERATION,$F70,BASE_FONCTION,$G70,BASE_NATURE,$H70,BASE_CHAPITRE,$I70,BASE_ANTENNE,$J70,BASE_SERVICE,$K70)))</f>
        <v>#REF!</v>
      </c>
      <c r="T70" s="101"/>
      <c r="U70" s="101" t="e">
        <f>IF(AND($K70="Sous-total",$G70="D"),SUMIFS(U:U,$E:$E,$F70,$C:$C,"D"),IF(AND($K70="Sous-total",$G70="R"),SUMIFS(U:U,$E:$E,$F70,$C:$C,"R"),SUMIFS(BASE_PREPA_INSCRIPTION,BASE_PREPA_BUDGET,$B70,BASE_PREPA_EXERCICE,$U$11,BASE_PREPA_SENS,$C70,BASE_PREPA_MOUVEMENT,$D70,BASE_PREPA_OPERATION,$F70,BASE_PREPA_FONCTION,$G70,BASE_PREPA_NATURE,$H70,BASE_PREPA_CHAPITRE,$I70,BASE_PREPA_ANTENNE,$J70,BASE_PREPA_SERVICE,$K70,BASE_PREPA_ETAPE,$U$10)))</f>
        <v>#REF!</v>
      </c>
      <c r="V70" s="101"/>
      <c r="W70" s="101" t="e">
        <f>IF(AND($K70="Sous-total",$G70="D"),SUMIFS(W:W,$E:$E,$F70,$C:$C,"D"),IF(AND($K70="Sous-total",$G70="R"),SUMIFS(W:W,$E:$E,$F70,$C:$C,"R"),SUMIFS(BASE_PREPA_INSCRIPTION,BASE_PREPA_BUDGET,$B70,BASE_PREPA_EXERCICE,$W$11,BASE_PREPA_SENS,$C70,BASE_PREPA_MOUVEMENT,$D70,BASE_PREPA_OPERATION,$F70,BASE_PREPA_FONCTION,$G70,BASE_PREPA_NATURE,$H70,BASE_PREPA_CHAPITRE,$I70,BASE_PREPA_ANTENNE,$J70,BASE_PREPA_SERVICE,$K70,BASE_PREPA_ETAPE,$W$10)))</f>
        <v>#REF!</v>
      </c>
      <c r="X70" s="101" t="e">
        <f>IF(AND($K70="Sous-total",$G70="D"),SUMIFS(X:X,$E:$E,$F70,$C:$C,"D"),IF(AND($K70="Sous-total",$G70="R"),SUMIFS(X:X,$E:$E,$F70,$C:$C,"R"),SUMIFS(BASE_BG,BASE_BUDGET,$B70,BASE_EXERCICE,$W$11,BASE_SENS,$C70,BASE_MOUVEMENT,$D70,BASE_OPERATION,$F70,BASE_FONCTION,$G70,BASE_NATURE,$H70,BASE_CHAPITRE,$I70,BASE_ANTENNE,$J70,BASE_SERVICE,$K70)))</f>
        <v>#REF!</v>
      </c>
      <c r="Y70" s="101" t="e">
        <f>IF(AND($K70="Sous-total",$G70="D"),SUMIFS(Y:Y,$E:$E,$F70,$C:$C,"D"),IF(AND($K70="Sous-total",$G70="R"),SUMIFS(Y:Y,$E:$E,$F70,$C:$C,"R"),SUMIFS(BASE_REALISATION,BASE_BUDGET,$B70,BASE_EXERCICE,$Y$11,BASE_SENS,$C70,BASE_MOUVEMENT,$D70,BASE_OPERATION,$F70,BASE_FONCTION,$G70,BASE_NATURE,$H70,BASE_CHAPITRE,$I70,BASE_ANTENNE,$J70,BASE_SERVICE,$K70)))</f>
        <v>#REF!</v>
      </c>
      <c r="Z70" s="101" t="e">
        <f>IF(AND($K70="Sous-total",$G70="D"),SUMIFS(Z:Z,$E:$E,$F70,$C:$C,"D"),IF(AND($K70="Sous-total",$G70="R"),SUMIFS(Z:Z,$E:$E,$F70,$C:$C,"R"),SUMIFS(BASE_ENS,BASE_BUDGET,$B70,BASE_EXERCICE,$Z$11,BASE_SENS,$C70,BASE_MOUVEMENT,$D70,BASE_OPERATION,$F70,BASE_FONCTION,$G70,BASE_NATURE,$H70,BASE_CHAPITRE,$I70,BASE_ANTENNE,$J70,BASE_SERVICE,$K70)))</f>
        <v>#REF!</v>
      </c>
      <c r="AA70" s="264">
        <v>9871</v>
      </c>
      <c r="AB70" s="264"/>
      <c r="AC70" s="178"/>
      <c r="AD70" s="101"/>
      <c r="AE70" s="101"/>
      <c r="AF70" s="101"/>
      <c r="AG70" s="178"/>
      <c r="AH70" s="101">
        <f>28000+40000+183000</f>
        <v>251000</v>
      </c>
      <c r="AI70" s="101"/>
      <c r="AJ70" s="101"/>
      <c r="AK70" s="101"/>
      <c r="AL70" s="101" t="s">
        <v>145</v>
      </c>
      <c r="AM70" s="339" t="e">
        <f>IF(K70="Sous-total","",AN70=AO70)</f>
        <v>#REF!</v>
      </c>
      <c r="AN70" s="339" t="e">
        <f>IF($K70="Sous-total","",SUMIFS(BASE_PREPA_INSCRIPTION,BASE_PREPA_BUDGET,$B70,BASE_PREPA_SENS,$C70,BASE_PREPA_MOUVEMENT,$D70,BASE_PREPA_OPERATION,$F70,BASE_PREPA_FONCTION,$G70,BASE_PREPA_NATURE,$H70,BASE_PREPA_CHAPITRE,$I70,BASE_PREPA_ANTENNE,$J70,BASE_PREPA_SERVICE,$K70,BASE_PREPA_ETAPE,"PPI_N",BASE_PREPA_EXERCICE,#REF!))</f>
        <v>#REF!</v>
      </c>
      <c r="AO70" s="101">
        <v>211000</v>
      </c>
      <c r="AP70" s="101"/>
      <c r="AQ70" s="101"/>
      <c r="AR70" s="101">
        <f t="shared" si="2"/>
        <v>211000</v>
      </c>
      <c r="AS70" s="101" t="s">
        <v>168</v>
      </c>
      <c r="AT70" s="104"/>
      <c r="AU70" s="154" t="e">
        <f t="shared" si="3"/>
        <v>#REF!</v>
      </c>
      <c r="AV70" s="155" t="e">
        <f t="shared" si="4"/>
        <v>#REF!</v>
      </c>
      <c r="AW70" s="171" t="str">
        <f t="shared" si="8"/>
        <v>-</v>
      </c>
      <c r="AX70" s="171" t="str">
        <f t="shared" si="6"/>
        <v>Afficher ligne</v>
      </c>
      <c r="AY70" s="7" t="e">
        <f>IF(A70=0,"",VLOOKUP(F70,#REF!,2,FALSE))</f>
        <v>#REF!</v>
      </c>
    </row>
    <row r="71" spans="1:51" s="7" customFormat="1" x14ac:dyDescent="0.2">
      <c r="A71" s="278" t="e">
        <f>IF(H71="",0,IF(ISNA(VLOOKUP(E71,#REF!,2,FALSE)),0,IF(C71="D",VLOOKUP(E71,#REF!,2,FALSE),VLOOKUP(E71,#REF!,2,FALSE))))</f>
        <v>#REF!</v>
      </c>
      <c r="B71" s="279" t="s">
        <v>68</v>
      </c>
      <c r="C71" s="189" t="s">
        <v>93</v>
      </c>
      <c r="D71" s="189" t="s">
        <v>95</v>
      </c>
      <c r="E71" s="194" t="s">
        <v>13</v>
      </c>
      <c r="F71" s="144" t="s">
        <v>11</v>
      </c>
      <c r="G71" s="108" t="s">
        <v>6</v>
      </c>
      <c r="H71" s="111" t="s">
        <v>65</v>
      </c>
      <c r="I71" s="111" t="s">
        <v>89</v>
      </c>
      <c r="J71" s="111" t="s">
        <v>99</v>
      </c>
      <c r="K71" s="145" t="s">
        <v>13</v>
      </c>
      <c r="L71" s="225" t="s">
        <v>139</v>
      </c>
      <c r="M71" s="68"/>
      <c r="N71" s="101" t="e">
        <f>IF(AND(K71="Sous-total",C71="D"),SUMIFS(N:N,E:E,F71,C:C,"D"),IF(AND(K71="Sous-total",C71="R"),SUMIFS(N:N,E:E,F71,C:C,"R"),SUMIFS(BASE_N4_REALISATION,BASE_N4_BUDGET,B71,BASE_N4_EXERCICE,$N$11,BASE_N4_SENS,C71,BASE_N4_MVT,D71,BASE_N4_OPE,F71,BASE_N4_FONCTION,G71,BASE_N4_NATURE,H71,BASE_N4_CHAPITRE,I71,BASE_N4_ANTENNE,J71,BASE_N4_SERVICE,K71)))</f>
        <v>#REF!</v>
      </c>
      <c r="O71" s="101" t="e">
        <f>IF(AND($K71="Sous-total",$G71="D"),SUMIFS(O:O,$E:$E,$F71,$C:$C,"D"),IF(AND($K71="Sous-total",$G71="R"),SUMIFS(O:O,$E:$E,$F71,$C:$C,"R"),SUMIFS(BASE_BP,BASE_BUDGET,$B71,BASE_EXERCICE,$O$11,BASE_SENS,$C71,BASE_MOUVEMENT,$D71,BASE_OPERATION,$F71,BASE_FONCTION,$G71,BASE_NATURE,$H71,BASE_CHAPITRE,$I71,BASE_ANTENNE,$J71,BASE_SERVICE,$K71)))</f>
        <v>#REF!</v>
      </c>
      <c r="P71" s="101" t="e">
        <f>IF(AND($K71="Sous-total",$G71="D"),SUMIFS(P:P,$E:$E,$F71,$C:$C,"D"),IF(AND($K71="Sous-total",$G71="R"),SUMIFS(P:P,$E:$E,$F71,$C:$C,"R"),SUMIFS(BASE_VC,BASE_BUDGET,$B71,BASE_EXERCICE,$P$11,BASE_SENS,$C71,BASE_MOUVEMENT,$D71,BASE_OPERATION,$F71,BASE_FONCTION,$G71,BASE_NATURE,$H71,BASE_CHAPITRE,$I71,BASE_ANTENNE,$J71,BASE_SERVICE,$K71)))</f>
        <v>#REF!</v>
      </c>
      <c r="Q71" s="101" t="e">
        <f>IF(AND($K71="Sous-total",$G71="D"),SUMIFS(Q:Q,$E:$E,$F71,$C:$C,"D"),IF(AND($K71="Sous-total",$G71="R"),SUMIFS(Q:Q,$E:$E,$F71,$C:$C,"R"),SUMIFS(BASE_REPORTS,BASE_BUDGET,$B71,BASE_EXERCICE,$Q$11,BASE_SENS,$C71,BASE_MOUVEMENT,$D71,BASE_OPERATION,$F71,BASE_FONCTION,$G71,BASE_NATURE,$H71,BASE_CHAPITRE,$I71,BASE_ANTENNE,$J71,BASE_SERVICE,$K71)))</f>
        <v>#REF!</v>
      </c>
      <c r="R71" s="101"/>
      <c r="S71" s="101" t="e">
        <f>IF(AND($K71="Sous-total",$G71="D"),SUMIFS(S:S,$E:$E,$F71,$C:$C,"D"),IF(AND($K71="Sous-total",$G71="R"),SUMIFS(S:S,$E:$E,$F71,$C:$C,"R"),SUMIFS(BASE_BS,BASE_BUDGET,$B71,BASE_EXERCICE,$Q$11,BASE_SENS,$C71,BASE_MOUVEMENT,$D71,BASE_OPERATION,$F71,BASE_FONCTION,$G71,BASE_NATURE,$H71,BASE_CHAPITRE,$I71,BASE_ANTENNE,$J71,BASE_SERVICE,$K71)))</f>
        <v>#REF!</v>
      </c>
      <c r="T71" s="101"/>
      <c r="U71" s="101" t="e">
        <f>IF(AND($K71="Sous-total",$G71="D"),SUMIFS(U:U,$E:$E,$F71,$C:$C,"D"),IF(AND($K71="Sous-total",$G71="R"),SUMIFS(U:U,$E:$E,$F71,$C:$C,"R"),SUMIFS(BASE_PREPA_INSCRIPTION,BASE_PREPA_BUDGET,$B71,BASE_PREPA_EXERCICE,$U$11,BASE_PREPA_SENS,$C71,BASE_PREPA_MOUVEMENT,$D71,BASE_PREPA_OPERATION,$F71,BASE_PREPA_FONCTION,$G71,BASE_PREPA_NATURE,$H71,BASE_PREPA_CHAPITRE,$I71,BASE_PREPA_ANTENNE,$J71,BASE_PREPA_SERVICE,$K71,BASE_PREPA_ETAPE,$U$10)))</f>
        <v>#REF!</v>
      </c>
      <c r="V71" s="101"/>
      <c r="W71" s="101" t="e">
        <f>IF(AND($K71="Sous-total",$G71="D"),SUMIFS(W:W,$E:$E,$F71,$C:$C,"D"),IF(AND($K71="Sous-total",$G71="R"),SUMIFS(W:W,$E:$E,$F71,$C:$C,"R"),SUMIFS(BASE_PREPA_INSCRIPTION,BASE_PREPA_BUDGET,$B71,BASE_PREPA_EXERCICE,$W$11,BASE_PREPA_SENS,$C71,BASE_PREPA_MOUVEMENT,$D71,BASE_PREPA_OPERATION,$F71,BASE_PREPA_FONCTION,$G71,BASE_PREPA_NATURE,$H71,BASE_PREPA_CHAPITRE,$I71,BASE_PREPA_ANTENNE,$J71,BASE_PREPA_SERVICE,$K71,BASE_PREPA_ETAPE,$W$10)))</f>
        <v>#REF!</v>
      </c>
      <c r="X71" s="101" t="e">
        <f>IF(AND($K71="Sous-total",$G71="D"),SUMIFS(X:X,$E:$E,$F71,$C:$C,"D"),IF(AND($K71="Sous-total",$G71="R"),SUMIFS(X:X,$E:$E,$F71,$C:$C,"R"),SUMIFS(BASE_BG,BASE_BUDGET,$B71,BASE_EXERCICE,$W$11,BASE_SENS,$C71,BASE_MOUVEMENT,$D71,BASE_OPERATION,$F71,BASE_FONCTION,$G71,BASE_NATURE,$H71,BASE_CHAPITRE,$I71,BASE_ANTENNE,$J71,BASE_SERVICE,$K71)))</f>
        <v>#REF!</v>
      </c>
      <c r="Y71" s="101" t="e">
        <f>IF(AND($K71="Sous-total",$G71="D"),SUMIFS(Y:Y,$E:$E,$F71,$C:$C,"D"),IF(AND($K71="Sous-total",$G71="R"),SUMIFS(Y:Y,$E:$E,$F71,$C:$C,"R"),SUMIFS(BASE_REALISATION,BASE_BUDGET,$B71,BASE_EXERCICE,$Y$11,BASE_SENS,$C71,BASE_MOUVEMENT,$D71,BASE_OPERATION,$F71,BASE_FONCTION,$G71,BASE_NATURE,$H71,BASE_CHAPITRE,$I71,BASE_ANTENNE,$J71,BASE_SERVICE,$K71)))</f>
        <v>#REF!</v>
      </c>
      <c r="Z71" s="101" t="e">
        <f>IF(AND($K71="Sous-total",$G71="D"),SUMIFS(Z:Z,$E:$E,$F71,$C:$C,"D"),IF(AND($K71="Sous-total",$G71="R"),SUMIFS(Z:Z,$E:$E,$F71,$C:$C,"R"),SUMIFS(BASE_ENS,BASE_BUDGET,$B71,BASE_EXERCICE,$Z$11,BASE_SENS,$C71,BASE_MOUVEMENT,$D71,BASE_OPERATION,$F71,BASE_FONCTION,$G71,BASE_NATURE,$H71,BASE_CHAPITRE,$I71,BASE_ANTENNE,$J71,BASE_SERVICE,$K71)))</f>
        <v>#REF!</v>
      </c>
      <c r="AA71" s="264">
        <v>0</v>
      </c>
      <c r="AB71" s="264"/>
      <c r="AC71" s="178"/>
      <c r="AD71" s="101"/>
      <c r="AE71" s="101"/>
      <c r="AF71" s="101"/>
      <c r="AG71" s="178"/>
      <c r="AH71" s="101"/>
      <c r="AI71" s="101"/>
      <c r="AJ71" s="101"/>
      <c r="AK71" s="101"/>
      <c r="AL71" s="105"/>
      <c r="AM71" s="339" t="e">
        <f>IF(K71="Sous-total","",AN71=#REF!)</f>
        <v>#REF!</v>
      </c>
      <c r="AN71" s="339" t="e">
        <f>IF($K71="Sous-total","",SUMIFS(BASE_PREPA_INSCRIPTION,BASE_PREPA_BUDGET,$B71,BASE_PREPA_SENS,$C71,BASE_PREPA_MOUVEMENT,$D71,BASE_PREPA_OPERATION,$F71,BASE_PREPA_FONCTION,$G71,BASE_PREPA_NATURE,$H71,BASE_PREPA_CHAPITRE,$I71,BASE_PREPA_ANTENNE,$J71,BASE_PREPA_SERVICE,$K71,BASE_PREPA_ETAPE,"PPI_N",BASE_PREPA_EXERCICE,#REF!))</f>
        <v>#REF!</v>
      </c>
      <c r="AO71" s="101"/>
      <c r="AP71" s="101"/>
      <c r="AQ71" s="101"/>
      <c r="AR71" s="101">
        <f t="shared" si="2"/>
        <v>0</v>
      </c>
      <c r="AS71" s="105"/>
      <c r="AT71" s="70"/>
      <c r="AU71" s="154" t="e">
        <f t="shared" si="3"/>
        <v>#REF!</v>
      </c>
      <c r="AV71" s="155" t="e">
        <f t="shared" si="4"/>
        <v>#REF!</v>
      </c>
      <c r="AW71" s="171" t="str">
        <f t="shared" si="8"/>
        <v>-</v>
      </c>
      <c r="AX71" s="171" t="str">
        <f t="shared" si="6"/>
        <v>-</v>
      </c>
      <c r="AY71" s="7" t="e">
        <f>IF(A71=0,"",VLOOKUP(F71,#REF!,2,FALSE))</f>
        <v>#REF!</v>
      </c>
    </row>
    <row r="72" spans="1:51" s="7" customFormat="1" x14ac:dyDescent="0.2">
      <c r="A72" s="278" t="e">
        <f>IF(H72="",0,IF(ISNA(VLOOKUP(E72,#REF!,2,FALSE)),0,IF(C72="D",VLOOKUP(E72,#REF!,2,FALSE),VLOOKUP(E72,#REF!,2,FALSE))))</f>
        <v>#REF!</v>
      </c>
      <c r="B72" s="279" t="s">
        <v>68</v>
      </c>
      <c r="C72" s="189" t="s">
        <v>93</v>
      </c>
      <c r="D72" s="189" t="s">
        <v>95</v>
      </c>
      <c r="E72" s="144" t="s">
        <v>13</v>
      </c>
      <c r="F72" s="117" t="s">
        <v>11</v>
      </c>
      <c r="G72" s="108" t="s">
        <v>6</v>
      </c>
      <c r="H72" s="111">
        <v>2313</v>
      </c>
      <c r="I72" s="111">
        <v>23</v>
      </c>
      <c r="J72" s="186" t="s">
        <v>115</v>
      </c>
      <c r="K72" s="145" t="s">
        <v>13</v>
      </c>
      <c r="L72" s="220" t="s">
        <v>17</v>
      </c>
      <c r="M72" s="165"/>
      <c r="N72" s="101" t="e">
        <f>IF(AND(K72="Sous-total",C72="D"),SUMIFS(N:N,E:E,F72,C:C,"D"),IF(AND(K72="Sous-total",C72="R"),SUMIFS(N:N,E:E,F72,C:C,"R"),SUMIFS(BASE_N4_REALISATION,BASE_N4_BUDGET,B72,BASE_N4_EXERCICE,$N$11,BASE_N4_SENS,C72,BASE_N4_MVT,D72,BASE_N4_OPE,F72,BASE_N4_FONCTION,G72,BASE_N4_NATURE,H72,BASE_N4_CHAPITRE,I72,BASE_N4_ANTENNE,J72,BASE_N4_SERVICE,K72)))</f>
        <v>#REF!</v>
      </c>
      <c r="O72" s="101" t="e">
        <f>IF(AND($K72="Sous-total",$G72="D"),SUMIFS(O:O,$E:$E,$F72,$C:$C,"D"),IF(AND($K72="Sous-total",$G72="R"),SUMIFS(O:O,$E:$E,$F72,$C:$C,"R"),SUMIFS(BASE_BP,BASE_BUDGET,$B72,BASE_EXERCICE,$O$11,BASE_SENS,$C72,BASE_MOUVEMENT,$D72,BASE_OPERATION,$F72,BASE_FONCTION,$G72,BASE_NATURE,$H72,BASE_CHAPITRE,$I72,BASE_ANTENNE,$J72,BASE_SERVICE,$K72)))</f>
        <v>#REF!</v>
      </c>
      <c r="P72" s="101" t="e">
        <f>IF(AND($K72="Sous-total",$G72="D"),SUMIFS(P:P,$E:$E,$F72,$C:$C,"D"),IF(AND($K72="Sous-total",$G72="R"),SUMIFS(P:P,$E:$E,$F72,$C:$C,"R"),SUMIFS(BASE_VC,BASE_BUDGET,$B72,BASE_EXERCICE,$P$11,BASE_SENS,$C72,BASE_MOUVEMENT,$D72,BASE_OPERATION,$F72,BASE_FONCTION,$G72,BASE_NATURE,$H72,BASE_CHAPITRE,$I72,BASE_ANTENNE,$J72,BASE_SERVICE,$K72)))</f>
        <v>#REF!</v>
      </c>
      <c r="Q72" s="101" t="e">
        <f>IF(AND($K72="Sous-total",$G72="D"),SUMIFS(Q:Q,$E:$E,$F72,$C:$C,"D"),IF(AND($K72="Sous-total",$G72="R"),SUMIFS(Q:Q,$E:$E,$F72,$C:$C,"R"),SUMIFS(BASE_REPORTS,BASE_BUDGET,$B72,BASE_EXERCICE,$Q$11,BASE_SENS,$C72,BASE_MOUVEMENT,$D72,BASE_OPERATION,$F72,BASE_FONCTION,$G72,BASE_NATURE,$H72,BASE_CHAPITRE,$I72,BASE_ANTENNE,$J72,BASE_SERVICE,$K72)))</f>
        <v>#REF!</v>
      </c>
      <c r="R72" s="101"/>
      <c r="S72" s="101" t="e">
        <f>IF(AND($K72="Sous-total",$G72="D"),SUMIFS(S:S,$E:$E,$F72,$C:$C,"D"),IF(AND($K72="Sous-total",$G72="R"),SUMIFS(S:S,$E:$E,$F72,$C:$C,"R"),SUMIFS(BASE_BS,BASE_BUDGET,$B72,BASE_EXERCICE,$Q$11,BASE_SENS,$C72,BASE_MOUVEMENT,$D72,BASE_OPERATION,$F72,BASE_FONCTION,$G72,BASE_NATURE,$H72,BASE_CHAPITRE,$I72,BASE_ANTENNE,$J72,BASE_SERVICE,$K72)))</f>
        <v>#REF!</v>
      </c>
      <c r="T72" s="101"/>
      <c r="U72" s="101" t="e">
        <f>IF(AND($K72="Sous-total",$G72="D"),SUMIFS(U:U,$E:$E,$F72,$C:$C,"D"),IF(AND($K72="Sous-total",$G72="R"),SUMIFS(U:U,$E:$E,$F72,$C:$C,"R"),SUMIFS(BASE_PREPA_INSCRIPTION,BASE_PREPA_BUDGET,$B72,BASE_PREPA_EXERCICE,$U$11,BASE_PREPA_SENS,$C72,BASE_PREPA_MOUVEMENT,$D72,BASE_PREPA_OPERATION,$F72,BASE_PREPA_FONCTION,$G72,BASE_PREPA_NATURE,$H72,BASE_PREPA_CHAPITRE,$I72,BASE_PREPA_ANTENNE,$J72,BASE_PREPA_SERVICE,$K72,BASE_PREPA_ETAPE,$U$10)))</f>
        <v>#REF!</v>
      </c>
      <c r="V72" s="101"/>
      <c r="W72" s="101" t="e">
        <f>IF(AND($K72="Sous-total",$G72="D"),SUMIFS(W:W,$E:$E,$F72,$C:$C,"D"),IF(AND($K72="Sous-total",$G72="R"),SUMIFS(W:W,$E:$E,$F72,$C:$C,"R"),SUMIFS(BASE_PREPA_INSCRIPTION,BASE_PREPA_BUDGET,$B72,BASE_PREPA_EXERCICE,$W$11,BASE_PREPA_SENS,$C72,BASE_PREPA_MOUVEMENT,$D72,BASE_PREPA_OPERATION,$F72,BASE_PREPA_FONCTION,$G72,BASE_PREPA_NATURE,$H72,BASE_PREPA_CHAPITRE,$I72,BASE_PREPA_ANTENNE,$J72,BASE_PREPA_SERVICE,$K72,BASE_PREPA_ETAPE,$W$10)))</f>
        <v>#REF!</v>
      </c>
      <c r="X72" s="101" t="e">
        <f>IF(AND($K72="Sous-total",$G72="D"),SUMIFS(X:X,$E:$E,$F72,$C:$C,"D"),IF(AND($K72="Sous-total",$G72="R"),SUMIFS(X:X,$E:$E,$F72,$C:$C,"R"),SUMIFS(BASE_BG,BASE_BUDGET,$B72,BASE_EXERCICE,$W$11,BASE_SENS,$C72,BASE_MOUVEMENT,$D72,BASE_OPERATION,$F72,BASE_FONCTION,$G72,BASE_NATURE,$H72,BASE_CHAPITRE,$I72,BASE_ANTENNE,$J72,BASE_SERVICE,$K72)))</f>
        <v>#REF!</v>
      </c>
      <c r="Y72" s="101" t="e">
        <f>IF(AND($K72="Sous-total",$G72="D"),SUMIFS(Y:Y,$E:$E,$F72,$C:$C,"D"),IF(AND($K72="Sous-total",$G72="R"),SUMIFS(Y:Y,$E:$E,$F72,$C:$C,"R"),SUMIFS(BASE_REALISATION,BASE_BUDGET,$B72,BASE_EXERCICE,$Y$11,BASE_SENS,$C72,BASE_MOUVEMENT,$D72,BASE_OPERATION,$F72,BASE_FONCTION,$G72,BASE_NATURE,$H72,BASE_CHAPITRE,$I72,BASE_ANTENNE,$J72,BASE_SERVICE,$K72)))</f>
        <v>#REF!</v>
      </c>
      <c r="Z72" s="101" t="e">
        <f>IF(AND($K72="Sous-total",$G72="D"),SUMIFS(Z:Z,$E:$E,$F72,$C:$C,"D"),IF(AND($K72="Sous-total",$G72="R"),SUMIFS(Z:Z,$E:$E,$F72,$C:$C,"R"),SUMIFS(BASE_ENS,BASE_BUDGET,$B72,BASE_EXERCICE,$Z$11,BASE_SENS,$C72,BASE_MOUVEMENT,$D72,BASE_OPERATION,$F72,BASE_FONCTION,$G72,BASE_NATURE,$H72,BASE_CHAPITRE,$I72,BASE_ANTENNE,$J72,BASE_SERVICE,$K72)))</f>
        <v>#REF!</v>
      </c>
      <c r="AA72" s="264">
        <v>546164</v>
      </c>
      <c r="AB72" s="264"/>
      <c r="AC72" s="178"/>
      <c r="AD72" s="101">
        <v>1200000</v>
      </c>
      <c r="AE72" s="101"/>
      <c r="AF72" s="101"/>
      <c r="AG72" s="178"/>
      <c r="AH72" s="101">
        <v>650000</v>
      </c>
      <c r="AI72" s="101">
        <v>600000</v>
      </c>
      <c r="AJ72" s="101"/>
      <c r="AK72" s="101">
        <f t="shared" ref="AK72:AK77" si="10">IF(F72="","",SUM(AH72:AJ72))</f>
        <v>1250000</v>
      </c>
      <c r="AL72" s="101"/>
      <c r="AM72" s="339" t="e">
        <f>IF(K72="Sous-total","",AN72=AO72)</f>
        <v>#REF!</v>
      </c>
      <c r="AN72" s="339" t="e">
        <f>IF($K72="Sous-total","",SUMIFS(BASE_PREPA_INSCRIPTION,BASE_PREPA_BUDGET,$B72,BASE_PREPA_SENS,$C72,BASE_PREPA_MOUVEMENT,$D72,BASE_PREPA_OPERATION,$F72,BASE_PREPA_FONCTION,$G72,BASE_PREPA_NATURE,$H72,BASE_PREPA_CHAPITRE,$I72,BASE_PREPA_ANTENNE,$J72,BASE_PREPA_SERVICE,$K72,BASE_PREPA_ETAPE,"PPI_N",BASE_PREPA_EXERCICE,#REF!))</f>
        <v>#REF!</v>
      </c>
      <c r="AO72" s="101">
        <v>650000</v>
      </c>
      <c r="AP72" s="101"/>
      <c r="AQ72" s="101"/>
      <c r="AR72" s="101">
        <f t="shared" si="2"/>
        <v>650000</v>
      </c>
      <c r="AS72" s="101" t="s">
        <v>147</v>
      </c>
      <c r="AT72" s="70"/>
      <c r="AU72" s="154" t="e">
        <f t="shared" si="3"/>
        <v>#REF!</v>
      </c>
      <c r="AV72" s="155" t="e">
        <f t="shared" si="4"/>
        <v>#REF!</v>
      </c>
      <c r="AW72" s="171" t="str">
        <f t="shared" si="8"/>
        <v>-</v>
      </c>
      <c r="AX72" s="171" t="str">
        <f t="shared" si="6"/>
        <v>Afficher ligne</v>
      </c>
      <c r="AY72" s="7" t="e">
        <f>IF(A72=0,"",VLOOKUP(F72,#REF!,2,FALSE))</f>
        <v>#REF!</v>
      </c>
    </row>
    <row r="73" spans="1:51" s="7" customFormat="1" x14ac:dyDescent="0.2">
      <c r="A73" s="278" t="e">
        <f>IF(H73="",0,IF(ISNA(VLOOKUP(E73,#REF!,2,FALSE)),0,IF(C73="D",VLOOKUP(E73,#REF!,2,FALSE),VLOOKUP(E73,#REF!,2,FALSE))))</f>
        <v>#REF!</v>
      </c>
      <c r="B73" s="279" t="s">
        <v>68</v>
      </c>
      <c r="C73" s="189" t="s">
        <v>93</v>
      </c>
      <c r="D73" s="189" t="s">
        <v>95</v>
      </c>
      <c r="E73" s="144" t="s">
        <v>13</v>
      </c>
      <c r="F73" s="117" t="s">
        <v>11</v>
      </c>
      <c r="G73" s="108" t="s">
        <v>6</v>
      </c>
      <c r="H73" s="111">
        <v>2313</v>
      </c>
      <c r="I73" s="111">
        <v>23</v>
      </c>
      <c r="J73" s="111" t="s">
        <v>15</v>
      </c>
      <c r="K73" s="145" t="s">
        <v>13</v>
      </c>
      <c r="L73" s="215" t="s">
        <v>14</v>
      </c>
      <c r="M73" s="165"/>
      <c r="N73" s="101" t="e">
        <f>IF(AND(K73="Sous-total",C73="D"),SUMIFS(N:N,E:E,F73,C:C,"D"),IF(AND(K73="Sous-total",C73="R"),SUMIFS(N:N,E:E,F73,C:C,"R"),SUMIFS(BASE_N4_REALISATION,BASE_N4_BUDGET,B73,BASE_N4_EXERCICE,$N$11,BASE_N4_SENS,C73,BASE_N4_MVT,D73,BASE_N4_OPE,F73,BASE_N4_FONCTION,G73,BASE_N4_NATURE,H73,BASE_N4_CHAPITRE,I73,BASE_N4_ANTENNE,J73,BASE_N4_SERVICE,K73)))</f>
        <v>#REF!</v>
      </c>
      <c r="O73" s="101" t="e">
        <f>IF(AND($K73="Sous-total",$G73="D"),SUMIFS(O:O,$E:$E,$F73,$C:$C,"D"),IF(AND($K73="Sous-total",$G73="R"),SUMIFS(O:O,$E:$E,$F73,$C:$C,"R"),SUMIFS(BASE_BP,BASE_BUDGET,$B73,BASE_EXERCICE,$O$11,BASE_SENS,$C73,BASE_MOUVEMENT,$D73,BASE_OPERATION,$F73,BASE_FONCTION,$G73,BASE_NATURE,$H73,BASE_CHAPITRE,$I73,BASE_ANTENNE,$J73,BASE_SERVICE,$K73)))</f>
        <v>#REF!</v>
      </c>
      <c r="P73" s="101" t="e">
        <f>IF(AND($K73="Sous-total",$G73="D"),SUMIFS(P:P,$E:$E,$F73,$C:$C,"D"),IF(AND($K73="Sous-total",$G73="R"),SUMIFS(P:P,$E:$E,$F73,$C:$C,"R"),SUMIFS(BASE_VC,BASE_BUDGET,$B73,BASE_EXERCICE,$P$11,BASE_SENS,$C73,BASE_MOUVEMENT,$D73,BASE_OPERATION,$F73,BASE_FONCTION,$G73,BASE_NATURE,$H73,BASE_CHAPITRE,$I73,BASE_ANTENNE,$J73,BASE_SERVICE,$K73)))</f>
        <v>#REF!</v>
      </c>
      <c r="Q73" s="101" t="e">
        <f>IF(AND($K73="Sous-total",$G73="D"),SUMIFS(Q:Q,$E:$E,$F73,$C:$C,"D"),IF(AND($K73="Sous-total",$G73="R"),SUMIFS(Q:Q,$E:$E,$F73,$C:$C,"R"),SUMIFS(BASE_REPORTS,BASE_BUDGET,$B73,BASE_EXERCICE,$Q$11,BASE_SENS,$C73,BASE_MOUVEMENT,$D73,BASE_OPERATION,$F73,BASE_FONCTION,$G73,BASE_NATURE,$H73,BASE_CHAPITRE,$I73,BASE_ANTENNE,$J73,BASE_SERVICE,$K73)))</f>
        <v>#REF!</v>
      </c>
      <c r="R73" s="101"/>
      <c r="S73" s="101" t="e">
        <f>IF(AND($K73="Sous-total",$G73="D"),SUMIFS(S:S,$E:$E,$F73,$C:$C,"D"),IF(AND($K73="Sous-total",$G73="R"),SUMIFS(S:S,$E:$E,$F73,$C:$C,"R"),SUMIFS(BASE_BS,BASE_BUDGET,$B73,BASE_EXERCICE,$Q$11,BASE_SENS,$C73,BASE_MOUVEMENT,$D73,BASE_OPERATION,$F73,BASE_FONCTION,$G73,BASE_NATURE,$H73,BASE_CHAPITRE,$I73,BASE_ANTENNE,$J73,BASE_SERVICE,$K73)))</f>
        <v>#REF!</v>
      </c>
      <c r="T73" s="101"/>
      <c r="U73" s="101" t="e">
        <f>IF(AND($K73="Sous-total",$G73="D"),SUMIFS(U:U,$E:$E,$F73,$C:$C,"D"),IF(AND($K73="Sous-total",$G73="R"),SUMIFS(U:U,$E:$E,$F73,$C:$C,"R"),SUMIFS(BASE_PREPA_INSCRIPTION,BASE_PREPA_BUDGET,$B73,BASE_PREPA_EXERCICE,$U$11,BASE_PREPA_SENS,$C73,BASE_PREPA_MOUVEMENT,$D73,BASE_PREPA_OPERATION,$F73,BASE_PREPA_FONCTION,$G73,BASE_PREPA_NATURE,$H73,BASE_PREPA_CHAPITRE,$I73,BASE_PREPA_ANTENNE,$J73,BASE_PREPA_SERVICE,$K73,BASE_PREPA_ETAPE,$U$10)))</f>
        <v>#REF!</v>
      </c>
      <c r="V73" s="101"/>
      <c r="W73" s="101" t="e">
        <f>IF(AND($K73="Sous-total",$G73="D"),SUMIFS(W:W,$E:$E,$F73,$C:$C,"D"),IF(AND($K73="Sous-total",$G73="R"),SUMIFS(W:W,$E:$E,$F73,$C:$C,"R"),SUMIFS(BASE_PREPA_INSCRIPTION,BASE_PREPA_BUDGET,$B73,BASE_PREPA_EXERCICE,$W$11,BASE_PREPA_SENS,$C73,BASE_PREPA_MOUVEMENT,$D73,BASE_PREPA_OPERATION,$F73,BASE_PREPA_FONCTION,$G73,BASE_PREPA_NATURE,$H73,BASE_PREPA_CHAPITRE,$I73,BASE_PREPA_ANTENNE,$J73,BASE_PREPA_SERVICE,$K73,BASE_PREPA_ETAPE,$W$10)))</f>
        <v>#REF!</v>
      </c>
      <c r="X73" s="101" t="e">
        <f>IF(AND($K73="Sous-total",$G73="D"),SUMIFS(X:X,$E:$E,$F73,$C:$C,"D"),IF(AND($K73="Sous-total",$G73="R"),SUMIFS(X:X,$E:$E,$F73,$C:$C,"R"),SUMIFS(BASE_BG,BASE_BUDGET,$B73,BASE_EXERCICE,$W$11,BASE_SENS,$C73,BASE_MOUVEMENT,$D73,BASE_OPERATION,$F73,BASE_FONCTION,$G73,BASE_NATURE,$H73,BASE_CHAPITRE,$I73,BASE_ANTENNE,$J73,BASE_SERVICE,$K73)))</f>
        <v>#REF!</v>
      </c>
      <c r="Y73" s="101" t="e">
        <f>IF(AND($K73="Sous-total",$G73="D"),SUMIFS(Y:Y,$E:$E,$F73,$C:$C,"D"),IF(AND($K73="Sous-total",$G73="R"),SUMIFS(Y:Y,$E:$E,$F73,$C:$C,"R"),SUMIFS(BASE_REALISATION,BASE_BUDGET,$B73,BASE_EXERCICE,$Y$11,BASE_SENS,$C73,BASE_MOUVEMENT,$D73,BASE_OPERATION,$F73,BASE_FONCTION,$G73,BASE_NATURE,$H73,BASE_CHAPITRE,$I73,BASE_ANTENNE,$J73,BASE_SERVICE,$K73)))</f>
        <v>#REF!</v>
      </c>
      <c r="Z73" s="101" t="e">
        <f>IF(AND($K73="Sous-total",$G73="D"),SUMIFS(Z:Z,$E:$E,$F73,$C:$C,"D"),IF(AND($K73="Sous-total",$G73="R"),SUMIFS(Z:Z,$E:$E,$F73,$C:$C,"R"),SUMIFS(BASE_ENS,BASE_BUDGET,$B73,BASE_EXERCICE,$Z$11,BASE_SENS,$C73,BASE_MOUVEMENT,$D73,BASE_OPERATION,$F73,BASE_FONCTION,$G73,BASE_NATURE,$H73,BASE_CHAPITRE,$I73,BASE_ANTENNE,$J73,BASE_SERVICE,$K73)))</f>
        <v>#REF!</v>
      </c>
      <c r="AA73" s="264">
        <f>3229233.7+300000</f>
        <v>3529233.7</v>
      </c>
      <c r="AB73" s="264"/>
      <c r="AC73" s="178"/>
      <c r="AD73" s="101">
        <v>11500000</v>
      </c>
      <c r="AE73" s="101">
        <v>3500000</v>
      </c>
      <c r="AF73" s="101"/>
      <c r="AG73" s="178"/>
      <c r="AH73" s="101">
        <v>13000000</v>
      </c>
      <c r="AI73" s="101">
        <v>3000000</v>
      </c>
      <c r="AJ73" s="101"/>
      <c r="AK73" s="101">
        <f t="shared" si="10"/>
        <v>16000000</v>
      </c>
      <c r="AL73" s="101"/>
      <c r="AM73" s="339" t="e">
        <f>IF(K73="Sous-total","",AN73=AO73)</f>
        <v>#REF!</v>
      </c>
      <c r="AN73" s="339" t="e">
        <f>IF($K73="Sous-total","",SUMIFS(BASE_PREPA_INSCRIPTION,BASE_PREPA_BUDGET,$B73,BASE_PREPA_SENS,$C73,BASE_PREPA_MOUVEMENT,$D73,BASE_PREPA_OPERATION,$F73,BASE_PREPA_FONCTION,$G73,BASE_PREPA_NATURE,$H73,BASE_PREPA_CHAPITRE,$I73,BASE_PREPA_ANTENNE,$J73,BASE_PREPA_SERVICE,$K73,BASE_PREPA_ETAPE,"PPI_N",BASE_PREPA_EXERCICE,#REF!))</f>
        <v>#REF!</v>
      </c>
      <c r="AO73" s="101">
        <v>13000000</v>
      </c>
      <c r="AP73" s="101">
        <v>3500000</v>
      </c>
      <c r="AQ73" s="101"/>
      <c r="AR73" s="101">
        <f t="shared" si="2"/>
        <v>16500000</v>
      </c>
      <c r="AS73" s="101"/>
      <c r="AT73" s="104"/>
      <c r="AU73" s="154" t="e">
        <f t="shared" si="3"/>
        <v>#REF!</v>
      </c>
      <c r="AV73" s="155" t="e">
        <f t="shared" si="4"/>
        <v>#REF!</v>
      </c>
      <c r="AW73" s="171" t="str">
        <f t="shared" si="8"/>
        <v>-</v>
      </c>
      <c r="AX73" s="171" t="str">
        <f t="shared" si="6"/>
        <v>Afficher ligne</v>
      </c>
      <c r="AY73" s="7" t="e">
        <f>IF(A73=0,"",VLOOKUP(F73,#REF!,2,FALSE))</f>
        <v>#REF!</v>
      </c>
    </row>
    <row r="74" spans="1:51" s="7" customFormat="1" ht="25.5" x14ac:dyDescent="0.2">
      <c r="A74" s="278" t="e">
        <f>IF(H74="",0,IF(ISNA(VLOOKUP(E74,#REF!,2,FALSE)),0,IF(C74="D",VLOOKUP(E74,#REF!,2,FALSE),VLOOKUP(E74,#REF!,2,FALSE))))</f>
        <v>#REF!</v>
      </c>
      <c r="B74" s="279" t="s">
        <v>68</v>
      </c>
      <c r="C74" s="189" t="s">
        <v>93</v>
      </c>
      <c r="D74" s="189" t="s">
        <v>95</v>
      </c>
      <c r="E74" s="144" t="s">
        <v>13</v>
      </c>
      <c r="F74" s="117" t="s">
        <v>11</v>
      </c>
      <c r="G74" s="112" t="s">
        <v>6</v>
      </c>
      <c r="H74" s="111">
        <v>2313</v>
      </c>
      <c r="I74" s="111">
        <v>23</v>
      </c>
      <c r="J74" s="111" t="s">
        <v>94</v>
      </c>
      <c r="K74" s="147" t="s">
        <v>7</v>
      </c>
      <c r="L74" s="215" t="s">
        <v>179</v>
      </c>
      <c r="M74" s="165"/>
      <c r="N74" s="101" t="e">
        <f>IF(AND(K74="Sous-total",C74="D"),SUMIFS(N:N,E:E,F74,C:C,"D"),IF(AND(K74="Sous-total",C74="R"),SUMIFS(N:N,E:E,F74,C:C,"R"),SUMIFS(BASE_N4_REALISATION,BASE_N4_BUDGET,B74,BASE_N4_EXERCICE,$N$11,BASE_N4_SENS,C74,BASE_N4_MVT,D74,BASE_N4_OPE,F74,BASE_N4_FONCTION,G74,BASE_N4_NATURE,H74,BASE_N4_CHAPITRE,I74,BASE_N4_ANTENNE,J74,BASE_N4_SERVICE,K74)))</f>
        <v>#REF!</v>
      </c>
      <c r="O74" s="101" t="e">
        <f>IF(AND($K74="Sous-total",$G74="D"),SUMIFS(O:O,$E:$E,$F74,$C:$C,"D"),IF(AND($K74="Sous-total",$G74="R"),SUMIFS(O:O,$E:$E,$F74,$C:$C,"R"),SUMIFS(BASE_BP,BASE_BUDGET,$B74,BASE_EXERCICE,$O$11,BASE_SENS,$C74,BASE_MOUVEMENT,$D74,BASE_OPERATION,$F74,BASE_FONCTION,$G74,BASE_NATURE,$H74,BASE_CHAPITRE,$I74,BASE_ANTENNE,$J74,BASE_SERVICE,$K74)))</f>
        <v>#REF!</v>
      </c>
      <c r="P74" s="101" t="e">
        <f>IF(AND($K74="Sous-total",$G74="D"),SUMIFS(P:P,$E:$E,$F74,$C:$C,"D"),IF(AND($K74="Sous-total",$G74="R"),SUMIFS(P:P,$E:$E,$F74,$C:$C,"R"),SUMIFS(BASE_VC,BASE_BUDGET,$B74,BASE_EXERCICE,$P$11,BASE_SENS,$C74,BASE_MOUVEMENT,$D74,BASE_OPERATION,$F74,BASE_FONCTION,$G74,BASE_NATURE,$H74,BASE_CHAPITRE,$I74,BASE_ANTENNE,$J74,BASE_SERVICE,$K74)))</f>
        <v>#REF!</v>
      </c>
      <c r="Q74" s="101" t="e">
        <f>IF(AND($K74="Sous-total",$G74="D"),SUMIFS(Q:Q,$E:$E,$F74,$C:$C,"D"),IF(AND($K74="Sous-total",$G74="R"),SUMIFS(Q:Q,$E:$E,$F74,$C:$C,"R"),SUMIFS(BASE_REPORTS,BASE_BUDGET,$B74,BASE_EXERCICE,$Q$11,BASE_SENS,$C74,BASE_MOUVEMENT,$D74,BASE_OPERATION,$F74,BASE_FONCTION,$G74,BASE_NATURE,$H74,BASE_CHAPITRE,$I74,BASE_ANTENNE,$J74,BASE_SERVICE,$K74)))</f>
        <v>#REF!</v>
      </c>
      <c r="R74" s="101"/>
      <c r="S74" s="101" t="e">
        <f>IF(AND($K74="Sous-total",$G74="D"),SUMIFS(S:S,$E:$E,$F74,$C:$C,"D"),IF(AND($K74="Sous-total",$G74="R"),SUMIFS(S:S,$E:$E,$F74,$C:$C,"R"),SUMIFS(BASE_BS,BASE_BUDGET,$B74,BASE_EXERCICE,$Q$11,BASE_SENS,$C74,BASE_MOUVEMENT,$D74,BASE_OPERATION,$F74,BASE_FONCTION,$G74,BASE_NATURE,$H74,BASE_CHAPITRE,$I74,BASE_ANTENNE,$J74,BASE_SERVICE,$K74)))</f>
        <v>#REF!</v>
      </c>
      <c r="T74" s="101"/>
      <c r="U74" s="101" t="e">
        <f>IF(AND($K74="Sous-total",$G74="D"),SUMIFS(U:U,$E:$E,$F74,$C:$C,"D"),IF(AND($K74="Sous-total",$G74="R"),SUMIFS(U:U,$E:$E,$F74,$C:$C,"R"),SUMIFS(BASE_PREPA_INSCRIPTION,BASE_PREPA_BUDGET,$B74,BASE_PREPA_EXERCICE,$U$11,BASE_PREPA_SENS,$C74,BASE_PREPA_MOUVEMENT,$D74,BASE_PREPA_OPERATION,$F74,BASE_PREPA_FONCTION,$G74,BASE_PREPA_NATURE,$H74,BASE_PREPA_CHAPITRE,$I74,BASE_PREPA_ANTENNE,$J74,BASE_PREPA_SERVICE,$K74,BASE_PREPA_ETAPE,$U$10)))</f>
        <v>#REF!</v>
      </c>
      <c r="V74" s="101"/>
      <c r="W74" s="101" t="e">
        <f>IF(AND($K74="Sous-total",$G74="D"),SUMIFS(W:W,$E:$E,$F74,$C:$C,"D"),IF(AND($K74="Sous-total",$G74="R"),SUMIFS(W:W,$E:$E,$F74,$C:$C,"R"),SUMIFS(BASE_PREPA_INSCRIPTION,BASE_PREPA_BUDGET,$B74,BASE_PREPA_EXERCICE,$W$11,BASE_PREPA_SENS,$C74,BASE_PREPA_MOUVEMENT,$D74,BASE_PREPA_OPERATION,$F74,BASE_PREPA_FONCTION,$G74,BASE_PREPA_NATURE,$H74,BASE_PREPA_CHAPITRE,$I74,BASE_PREPA_ANTENNE,$J74,BASE_PREPA_SERVICE,$K74,BASE_PREPA_ETAPE,$W$10)))</f>
        <v>#REF!</v>
      </c>
      <c r="X74" s="101" t="e">
        <f>IF(AND($K74="Sous-total",$G74="D"),SUMIFS(X:X,$E:$E,$F74,$C:$C,"D"),IF(AND($K74="Sous-total",$G74="R"),SUMIFS(X:X,$E:$E,$F74,$C:$C,"R"),SUMIFS(BASE_BG,BASE_BUDGET,$B74,BASE_EXERCICE,$W$11,BASE_SENS,$C74,BASE_MOUVEMENT,$D74,BASE_OPERATION,$F74,BASE_FONCTION,$G74,BASE_NATURE,$H74,BASE_CHAPITRE,$I74,BASE_ANTENNE,$J74,BASE_SERVICE,$K74)))</f>
        <v>#REF!</v>
      </c>
      <c r="Y74" s="101" t="e">
        <f>IF(AND($K74="Sous-total",$G74="D"),SUMIFS(Y:Y,$E:$E,$F74,$C:$C,"D"),IF(AND($K74="Sous-total",$G74="R"),SUMIFS(Y:Y,$E:$E,$F74,$C:$C,"R"),SUMIFS(BASE_REALISATION,BASE_BUDGET,$B74,BASE_EXERCICE,$Y$11,BASE_SENS,$C74,BASE_MOUVEMENT,$D74,BASE_OPERATION,$F74,BASE_FONCTION,$G74,BASE_NATURE,$H74,BASE_CHAPITRE,$I74,BASE_ANTENNE,$J74,BASE_SERVICE,$K74)))</f>
        <v>#REF!</v>
      </c>
      <c r="Z74" s="101" t="e">
        <f>IF(AND($K74="Sous-total",$G74="D"),SUMIFS(Z:Z,$E:$E,$F74,$C:$C,"D"),IF(AND($K74="Sous-total",$G74="R"),SUMIFS(Z:Z,$E:$E,$F74,$C:$C,"R"),SUMIFS(BASE_ENS,BASE_BUDGET,$B74,BASE_EXERCICE,$Z$11,BASE_SENS,$C74,BASE_MOUVEMENT,$D74,BASE_OPERATION,$F74,BASE_FONCTION,$G74,BASE_NATURE,$H74,BASE_CHAPITRE,$I74,BASE_ANTENNE,$J74,BASE_SERVICE,$K74)))</f>
        <v>#REF!</v>
      </c>
      <c r="AA74" s="264">
        <v>0</v>
      </c>
      <c r="AB74" s="264"/>
      <c r="AC74" s="178"/>
      <c r="AD74" s="101">
        <v>200000</v>
      </c>
      <c r="AE74" s="101">
        <v>183000</v>
      </c>
      <c r="AF74" s="101"/>
      <c r="AG74" s="178"/>
      <c r="AH74" s="101"/>
      <c r="AI74" s="101"/>
      <c r="AJ74" s="101"/>
      <c r="AK74" s="101">
        <f t="shared" si="10"/>
        <v>0</v>
      </c>
      <c r="AL74" s="101"/>
      <c r="AM74" s="339" t="e">
        <f>IF(K74="Sous-total","",AN74=#REF!)</f>
        <v>#REF!</v>
      </c>
      <c r="AN74" s="339" t="e">
        <f>IF($K74="Sous-total","",SUMIFS(BASE_PREPA_INSCRIPTION,BASE_PREPA_BUDGET,$B74,BASE_PREPA_SENS,$C74,BASE_PREPA_MOUVEMENT,$D74,BASE_PREPA_OPERATION,$F74,BASE_PREPA_FONCTION,$G74,BASE_PREPA_NATURE,$H74,BASE_PREPA_CHAPITRE,$I74,BASE_PREPA_ANTENNE,$J74,BASE_PREPA_SERVICE,$K74,BASE_PREPA_ETAPE,"PPI_N",BASE_PREPA_EXERCICE,#REF!))</f>
        <v>#REF!</v>
      </c>
      <c r="AO74" s="101"/>
      <c r="AP74" s="101">
        <f>200000+183000</f>
        <v>383000</v>
      </c>
      <c r="AQ74" s="101"/>
      <c r="AR74" s="101">
        <f t="shared" si="2"/>
        <v>383000</v>
      </c>
      <c r="AS74" s="101" t="s">
        <v>149</v>
      </c>
      <c r="AT74" s="104"/>
      <c r="AU74" s="154" t="e">
        <f t="shared" si="3"/>
        <v>#REF!</v>
      </c>
      <c r="AV74" s="155" t="e">
        <f t="shared" si="4"/>
        <v>#REF!</v>
      </c>
      <c r="AW74" s="171" t="str">
        <f t="shared" si="8"/>
        <v>-</v>
      </c>
      <c r="AX74" s="171" t="str">
        <f t="shared" si="6"/>
        <v>Afficher ligne</v>
      </c>
      <c r="AY74" s="7" t="e">
        <f>IF(A74=0,"",VLOOKUP(F74,#REF!,2,FALSE))</f>
        <v>#REF!</v>
      </c>
    </row>
    <row r="75" spans="1:51" s="7" customFormat="1" x14ac:dyDescent="0.2">
      <c r="A75" s="278" t="e">
        <f>IF(H75="",0,IF(ISNA(VLOOKUP(E75,#REF!,2,FALSE)),0,IF(C75="D",VLOOKUP(E75,#REF!,2,FALSE),VLOOKUP(E75,#REF!,2,FALSE))))</f>
        <v>#REF!</v>
      </c>
      <c r="B75" s="280" t="s">
        <v>68</v>
      </c>
      <c r="C75" s="283" t="s">
        <v>93</v>
      </c>
      <c r="D75" s="283" t="s">
        <v>95</v>
      </c>
      <c r="E75" s="120" t="s">
        <v>13</v>
      </c>
      <c r="F75" s="115" t="s">
        <v>11</v>
      </c>
      <c r="G75" s="314" t="s">
        <v>6</v>
      </c>
      <c r="H75" s="124">
        <v>2313</v>
      </c>
      <c r="I75" s="124">
        <v>23</v>
      </c>
      <c r="J75" s="208" t="s">
        <v>143</v>
      </c>
      <c r="K75" s="315" t="s">
        <v>7</v>
      </c>
      <c r="L75" s="215" t="s">
        <v>144</v>
      </c>
      <c r="M75" s="165"/>
      <c r="N75" s="101" t="e">
        <f>IF(AND(K75="Sous-total",C75="D"),SUMIFS(N:N,E:E,F75,C:C,"D"),IF(AND(K75="Sous-total",C75="R"),SUMIFS(N:N,E:E,F75,C:C,"R"),SUMIFS(BASE_N4_REALISATION,BASE_N4_BUDGET,B75,BASE_N4_EXERCICE,$N$11,BASE_N4_SENS,C75,BASE_N4_MVT,D75,BASE_N4_OPE,F75,BASE_N4_FONCTION,G75,BASE_N4_NATURE,H75,BASE_N4_CHAPITRE,I75,BASE_N4_ANTENNE,J75,BASE_N4_SERVICE,K75)))</f>
        <v>#REF!</v>
      </c>
      <c r="O75" s="101" t="e">
        <f>IF(AND($K75="Sous-total",$G75="D"),SUMIFS(O:O,$E:$E,$F75,$C:$C,"D"),IF(AND($K75="Sous-total",$G75="R"),SUMIFS(O:O,$E:$E,$F75,$C:$C,"R"),SUMIFS(BASE_BP,BASE_BUDGET,$B75,BASE_EXERCICE,$O$11,BASE_SENS,$C75,BASE_MOUVEMENT,$D75,BASE_OPERATION,$F75,BASE_FONCTION,$G75,BASE_NATURE,$H75,BASE_CHAPITRE,$I75,BASE_ANTENNE,$J75,BASE_SERVICE,$K75)))</f>
        <v>#REF!</v>
      </c>
      <c r="P75" s="101" t="e">
        <f>IF(AND($K75="Sous-total",$G75="D"),SUMIFS(P:P,$E:$E,$F75,$C:$C,"D"),IF(AND($K75="Sous-total",$G75="R"),SUMIFS(P:P,$E:$E,$F75,$C:$C,"R"),SUMIFS(BASE_VC,BASE_BUDGET,$B75,BASE_EXERCICE,$P$11,BASE_SENS,$C75,BASE_MOUVEMENT,$D75,BASE_OPERATION,$F75,BASE_FONCTION,$G75,BASE_NATURE,$H75,BASE_CHAPITRE,$I75,BASE_ANTENNE,$J75,BASE_SERVICE,$K75)))</f>
        <v>#REF!</v>
      </c>
      <c r="Q75" s="101" t="e">
        <f>IF(AND($K75="Sous-total",$G75="D"),SUMIFS(Q:Q,$E:$E,$F75,$C:$C,"D"),IF(AND($K75="Sous-total",$G75="R"),SUMIFS(Q:Q,$E:$E,$F75,$C:$C,"R"),SUMIFS(BASE_REPORTS,BASE_BUDGET,$B75,BASE_EXERCICE,$Q$11,BASE_SENS,$C75,BASE_MOUVEMENT,$D75,BASE_OPERATION,$F75,BASE_FONCTION,$G75,BASE_NATURE,$H75,BASE_CHAPITRE,$I75,BASE_ANTENNE,$J75,BASE_SERVICE,$K75)))</f>
        <v>#REF!</v>
      </c>
      <c r="R75" s="101"/>
      <c r="S75" s="101" t="e">
        <f>IF(AND($K75="Sous-total",$G75="D"),SUMIFS(S:S,$E:$E,$F75,$C:$C,"D"),IF(AND($K75="Sous-total",$G75="R"),SUMIFS(S:S,$E:$E,$F75,$C:$C,"R"),SUMIFS(BASE_BS,BASE_BUDGET,$B75,BASE_EXERCICE,$Q$11,BASE_SENS,$C75,BASE_MOUVEMENT,$D75,BASE_OPERATION,$F75,BASE_FONCTION,$G75,BASE_NATURE,$H75,BASE_CHAPITRE,$I75,BASE_ANTENNE,$J75,BASE_SERVICE,$K75)))</f>
        <v>#REF!</v>
      </c>
      <c r="T75" s="101"/>
      <c r="U75" s="101" t="e">
        <f>IF(AND($K75="Sous-total",$G75="D"),SUMIFS(U:U,$E:$E,$F75,$C:$C,"D"),IF(AND($K75="Sous-total",$G75="R"),SUMIFS(U:U,$E:$E,$F75,$C:$C,"R"),SUMIFS(BASE_PREPA_INSCRIPTION,BASE_PREPA_BUDGET,$B75,BASE_PREPA_EXERCICE,$U$11,BASE_PREPA_SENS,$C75,BASE_PREPA_MOUVEMENT,$D75,BASE_PREPA_OPERATION,$F75,BASE_PREPA_FONCTION,$G75,BASE_PREPA_NATURE,$H75,BASE_PREPA_CHAPITRE,$I75,BASE_PREPA_ANTENNE,$J75,BASE_PREPA_SERVICE,$K75,BASE_PREPA_ETAPE,$U$10)))</f>
        <v>#REF!</v>
      </c>
      <c r="V75" s="101"/>
      <c r="W75" s="101" t="e">
        <f>IF(AND($K75="Sous-total",$G75="D"),SUMIFS(W:W,$E:$E,$F75,$C:$C,"D"),IF(AND($K75="Sous-total",$G75="R"),SUMIFS(W:W,$E:$E,$F75,$C:$C,"R"),SUMIFS(BASE_PREPA_INSCRIPTION,BASE_PREPA_BUDGET,$B75,BASE_PREPA_EXERCICE,$W$11,BASE_PREPA_SENS,$C75,BASE_PREPA_MOUVEMENT,$D75,BASE_PREPA_OPERATION,$F75,BASE_PREPA_FONCTION,$G75,BASE_PREPA_NATURE,$H75,BASE_PREPA_CHAPITRE,$I75,BASE_PREPA_ANTENNE,$J75,BASE_PREPA_SERVICE,$K75,BASE_PREPA_ETAPE,$W$10)))</f>
        <v>#REF!</v>
      </c>
      <c r="X75" s="316" t="e">
        <f>IF(AND($K75="Sous-total",$G75="D"),SUMIFS(X:X,$E:$E,$F75,$C:$C,"D"),IF(AND($K75="Sous-total",$G75="R"),SUMIFS(X:X,$E:$E,$F75,$C:$C,"R"),SUMIFS(BASE_BG,BASE_BUDGET,$B75,BASE_EXERCICE,$W$11,BASE_SENS,$C75,BASE_MOUVEMENT,$D75,BASE_OPERATION,$F75,BASE_FONCTION,$G75,BASE_NATURE,$H75,BASE_CHAPITRE,$I75,BASE_ANTENNE,$J75,BASE_SERVICE,$K75)))</f>
        <v>#REF!</v>
      </c>
      <c r="Y75" s="101" t="e">
        <f>IF(AND($K75="Sous-total",$G75="D"),SUMIFS(Y:Y,$E:$E,$F75,$C:$C,"D"),IF(AND($K75="Sous-total",$G75="R"),SUMIFS(Y:Y,$E:$E,$F75,$C:$C,"R"),SUMIFS(BASE_REALISATION,BASE_BUDGET,$B75,BASE_EXERCICE,$Y$11,BASE_SENS,$C75,BASE_MOUVEMENT,$D75,BASE_OPERATION,$F75,BASE_FONCTION,$G75,BASE_NATURE,$H75,BASE_CHAPITRE,$I75,BASE_ANTENNE,$J75,BASE_SERVICE,$K75)))</f>
        <v>#REF!</v>
      </c>
      <c r="Z75" s="101" t="e">
        <f>IF(AND($K75="Sous-total",$G75="D"),SUMIFS(Z:Z,$E:$E,$F75,$C:$C,"D"),IF(AND($K75="Sous-total",$G75="R"),SUMIFS(Z:Z,$E:$E,$F75,$C:$C,"R"),SUMIFS(BASE_ENS,BASE_BUDGET,$B75,BASE_EXERCICE,$Z$11,BASE_SENS,$C75,BASE_MOUVEMENT,$D75,BASE_OPERATION,$F75,BASE_FONCTION,$G75,BASE_NATURE,$H75,BASE_CHAPITRE,$I75,BASE_ANTENNE,$J75,BASE_SERVICE,$K75)))</f>
        <v>#REF!</v>
      </c>
      <c r="AA75" s="265">
        <v>0</v>
      </c>
      <c r="AB75" s="265"/>
      <c r="AC75" s="178"/>
      <c r="AD75" s="101"/>
      <c r="AE75" s="101"/>
      <c r="AF75" s="101"/>
      <c r="AG75" s="178"/>
      <c r="AH75" s="101">
        <v>60000</v>
      </c>
      <c r="AI75" s="101"/>
      <c r="AJ75" s="101"/>
      <c r="AK75" s="101">
        <f t="shared" si="10"/>
        <v>60000</v>
      </c>
      <c r="AL75" s="105"/>
      <c r="AM75" s="339" t="e">
        <f>IF(K75="Sous-total","",AN75=#REF!)</f>
        <v>#REF!</v>
      </c>
      <c r="AN75" s="339" t="e">
        <f>IF($K75="Sous-total","",SUMIFS(BASE_PREPA_INSCRIPTION,BASE_PREPA_BUDGET,$B75,BASE_PREPA_SENS,$C75,BASE_PREPA_MOUVEMENT,$D75,BASE_PREPA_OPERATION,$F75,BASE_PREPA_FONCTION,$G75,BASE_PREPA_NATURE,$H75,BASE_PREPA_CHAPITRE,$I75,BASE_PREPA_ANTENNE,$J75,BASE_PREPA_SERVICE,$K75,BASE_PREPA_ETAPE,"PPI_N",BASE_PREPA_EXERCICE,#REF!))</f>
        <v>#REF!</v>
      </c>
      <c r="AO75" s="101"/>
      <c r="AP75" s="101"/>
      <c r="AQ75" s="101"/>
      <c r="AR75" s="101">
        <f t="shared" si="2"/>
        <v>0</v>
      </c>
      <c r="AS75" s="105" t="s">
        <v>169</v>
      </c>
      <c r="AT75" s="104"/>
      <c r="AU75" s="154" t="e">
        <f t="shared" si="3"/>
        <v>#REF!</v>
      </c>
      <c r="AV75" s="155" t="e">
        <f t="shared" si="4"/>
        <v>#REF!</v>
      </c>
      <c r="AW75" s="171" t="str">
        <f t="shared" si="8"/>
        <v>-</v>
      </c>
      <c r="AX75" s="171" t="str">
        <f t="shared" si="6"/>
        <v>-</v>
      </c>
      <c r="AY75" s="7" t="e">
        <f>IF(A75=0,"",VLOOKUP(F75,#REF!,2,FALSE))</f>
        <v>#REF!</v>
      </c>
    </row>
    <row r="76" spans="1:51" s="7" customFormat="1" x14ac:dyDescent="0.2">
      <c r="A76" s="278" t="e">
        <f>IF(H76="",0,IF(ISNA(VLOOKUP(E76,#REF!,2,FALSE)),0,IF(C76="D",VLOOKUP(E76,#REF!,2,FALSE),VLOOKUP(E76,#REF!,2,FALSE))))</f>
        <v>#REF!</v>
      </c>
      <c r="B76" s="279" t="s">
        <v>68</v>
      </c>
      <c r="C76" s="189" t="s">
        <v>93</v>
      </c>
      <c r="D76" s="189" t="s">
        <v>95</v>
      </c>
      <c r="E76" s="144" t="s">
        <v>13</v>
      </c>
      <c r="F76" s="115" t="s">
        <v>11</v>
      </c>
      <c r="G76" s="113" t="s">
        <v>6</v>
      </c>
      <c r="H76" s="124">
        <v>2313</v>
      </c>
      <c r="I76" s="124">
        <v>23</v>
      </c>
      <c r="J76" s="120" t="s">
        <v>94</v>
      </c>
      <c r="K76" s="148" t="s">
        <v>73</v>
      </c>
      <c r="L76" s="220" t="s">
        <v>74</v>
      </c>
      <c r="M76" s="165"/>
      <c r="N76" s="101" t="e">
        <f>IF(AND(K76="Sous-total",C76="D"),SUMIFS(N:N,E:E,F76,C:C,"D"),IF(AND(K76="Sous-total",C76="R"),SUMIFS(N:N,E:E,F76,C:C,"R"),SUMIFS(BASE_N4_REALISATION,BASE_N4_BUDGET,B76,BASE_N4_EXERCICE,$N$11,BASE_N4_SENS,C76,BASE_N4_MVT,D76,BASE_N4_OPE,F76,BASE_N4_FONCTION,G76,BASE_N4_NATURE,H76,BASE_N4_CHAPITRE,I76,BASE_N4_ANTENNE,J76,BASE_N4_SERVICE,K76)))</f>
        <v>#REF!</v>
      </c>
      <c r="O76" s="101" t="e">
        <f>IF(AND($K76="Sous-total",$G76="D"),SUMIFS(O:O,$E:$E,$F76,$C:$C,"D"),IF(AND($K76="Sous-total",$G76="R"),SUMIFS(O:O,$E:$E,$F76,$C:$C,"R"),SUMIFS(BASE_BP,BASE_BUDGET,$B76,BASE_EXERCICE,$O$11,BASE_SENS,$C76,BASE_MOUVEMENT,$D76,BASE_OPERATION,$F76,BASE_FONCTION,$G76,BASE_NATURE,$H76,BASE_CHAPITRE,$I76,BASE_ANTENNE,$J76,BASE_SERVICE,$K76)))</f>
        <v>#REF!</v>
      </c>
      <c r="P76" s="101" t="e">
        <f>IF(AND($K76="Sous-total",$G76="D"),SUMIFS(P:P,$E:$E,$F76,$C:$C,"D"),IF(AND($K76="Sous-total",$G76="R"),SUMIFS(P:P,$E:$E,$F76,$C:$C,"R"),SUMIFS(BASE_VC,BASE_BUDGET,$B76,BASE_EXERCICE,$P$11,BASE_SENS,$C76,BASE_MOUVEMENT,$D76,BASE_OPERATION,$F76,BASE_FONCTION,$G76,BASE_NATURE,$H76,BASE_CHAPITRE,$I76,BASE_ANTENNE,$J76,BASE_SERVICE,$K76)))</f>
        <v>#REF!</v>
      </c>
      <c r="Q76" s="101" t="e">
        <f>IF(AND($K76="Sous-total",$G76="D"),SUMIFS(Q:Q,$E:$E,$F76,$C:$C,"D"),IF(AND($K76="Sous-total",$G76="R"),SUMIFS(Q:Q,$E:$E,$F76,$C:$C,"R"),SUMIFS(BASE_REPORTS,BASE_BUDGET,$B76,BASE_EXERCICE,$Q$11,BASE_SENS,$C76,BASE_MOUVEMENT,$D76,BASE_OPERATION,$F76,BASE_FONCTION,$G76,BASE_NATURE,$H76,BASE_CHAPITRE,$I76,BASE_ANTENNE,$J76,BASE_SERVICE,$K76)))</f>
        <v>#REF!</v>
      </c>
      <c r="R76" s="101"/>
      <c r="S76" s="101" t="e">
        <f>IF(AND($K76="Sous-total",$G76="D"),SUMIFS(S:S,$E:$E,$F76,$C:$C,"D"),IF(AND($K76="Sous-total",$G76="R"),SUMIFS(S:S,$E:$E,$F76,$C:$C,"R"),SUMIFS(BASE_BS,BASE_BUDGET,$B76,BASE_EXERCICE,$Q$11,BASE_SENS,$C76,BASE_MOUVEMENT,$D76,BASE_OPERATION,$F76,BASE_FONCTION,$G76,BASE_NATURE,$H76,BASE_CHAPITRE,$I76,BASE_ANTENNE,$J76,BASE_SERVICE,$K76)))</f>
        <v>#REF!</v>
      </c>
      <c r="T76" s="101"/>
      <c r="U76" s="101" t="e">
        <f>IF(AND($K76="Sous-total",$G76="D"),SUMIFS(U:U,$E:$E,$F76,$C:$C,"D"),IF(AND($K76="Sous-total",$G76="R"),SUMIFS(U:U,$E:$E,$F76,$C:$C,"R"),SUMIFS(BASE_PREPA_INSCRIPTION,BASE_PREPA_BUDGET,$B76,BASE_PREPA_EXERCICE,$U$11,BASE_PREPA_SENS,$C76,BASE_PREPA_MOUVEMENT,$D76,BASE_PREPA_OPERATION,$F76,BASE_PREPA_FONCTION,$G76,BASE_PREPA_NATURE,$H76,BASE_PREPA_CHAPITRE,$I76,BASE_PREPA_ANTENNE,$J76,BASE_PREPA_SERVICE,$K76,BASE_PREPA_ETAPE,$U$10)))</f>
        <v>#REF!</v>
      </c>
      <c r="V76" s="101"/>
      <c r="W76" s="101" t="e">
        <f>IF(AND($K76="Sous-total",$G76="D"),SUMIFS(W:W,$E:$E,$F76,$C:$C,"D"),IF(AND($K76="Sous-total",$G76="R"),SUMIFS(W:W,$E:$E,$F76,$C:$C,"R"),SUMIFS(BASE_PREPA_INSCRIPTION,BASE_PREPA_BUDGET,$B76,BASE_PREPA_EXERCICE,$W$11,BASE_PREPA_SENS,$C76,BASE_PREPA_MOUVEMENT,$D76,BASE_PREPA_OPERATION,$F76,BASE_PREPA_FONCTION,$G76,BASE_PREPA_NATURE,$H76,BASE_PREPA_CHAPITRE,$I76,BASE_PREPA_ANTENNE,$J76,BASE_PREPA_SERVICE,$K76,BASE_PREPA_ETAPE,$W$10)))</f>
        <v>#REF!</v>
      </c>
      <c r="X76" s="101" t="e">
        <f>IF(AND($K76="Sous-total",$G76="D"),SUMIFS(X:X,$E:$E,$F76,$C:$C,"D"),IF(AND($K76="Sous-total",$G76="R"),SUMIFS(X:X,$E:$E,$F76,$C:$C,"R"),SUMIFS(BASE_BG,BASE_BUDGET,$B76,BASE_EXERCICE,$W$11,BASE_SENS,$C76,BASE_MOUVEMENT,$D76,BASE_OPERATION,$F76,BASE_FONCTION,$G76,BASE_NATURE,$H76,BASE_CHAPITRE,$I76,BASE_ANTENNE,$J76,BASE_SERVICE,$K76)))</f>
        <v>#REF!</v>
      </c>
      <c r="Y76" s="101" t="e">
        <f>IF(AND($K76="Sous-total",$G76="D"),SUMIFS(Y:Y,$E:$E,$F76,$C:$C,"D"),IF(AND($K76="Sous-total",$G76="R"),SUMIFS(Y:Y,$E:$E,$F76,$C:$C,"R"),SUMIFS(BASE_REALISATION,BASE_BUDGET,$B76,BASE_EXERCICE,$Y$11,BASE_SENS,$C76,BASE_MOUVEMENT,$D76,BASE_OPERATION,$F76,BASE_FONCTION,$G76,BASE_NATURE,$H76,BASE_CHAPITRE,$I76,BASE_ANTENNE,$J76,BASE_SERVICE,$K76)))</f>
        <v>#REF!</v>
      </c>
      <c r="Z76" s="101" t="e">
        <f>IF(AND($K76="Sous-total",$G76="D"),SUMIFS(Z:Z,$E:$E,$F76,$C:$C,"D"),IF(AND($K76="Sous-total",$G76="R"),SUMIFS(Z:Z,$E:$E,$F76,$C:$C,"R"),SUMIFS(BASE_ENS,BASE_BUDGET,$B76,BASE_EXERCICE,$Z$11,BASE_SENS,$C76,BASE_MOUVEMENT,$D76,BASE_OPERATION,$F76,BASE_FONCTION,$G76,BASE_NATURE,$H76,BASE_CHAPITRE,$I76,BASE_ANTENNE,$J76,BASE_SERVICE,$K76)))</f>
        <v>#REF!</v>
      </c>
      <c r="AA76" s="264">
        <v>0</v>
      </c>
      <c r="AB76" s="264"/>
      <c r="AC76" s="178"/>
      <c r="AD76" s="101">
        <v>9500</v>
      </c>
      <c r="AE76" s="101"/>
      <c r="AF76" s="101"/>
      <c r="AG76" s="178"/>
      <c r="AH76" s="101">
        <v>9500</v>
      </c>
      <c r="AI76" s="101"/>
      <c r="AJ76" s="101"/>
      <c r="AK76" s="101">
        <f t="shared" si="10"/>
        <v>9500</v>
      </c>
      <c r="AL76" s="101"/>
      <c r="AM76" s="339" t="e">
        <f>IF(K76="Sous-total","",AN76=AO76)</f>
        <v>#REF!</v>
      </c>
      <c r="AN76" s="339" t="e">
        <f>IF($K76="Sous-total","",SUMIFS(BASE_PREPA_INSCRIPTION,BASE_PREPA_BUDGET,$B76,BASE_PREPA_SENS,$C76,BASE_PREPA_MOUVEMENT,$D76,BASE_PREPA_OPERATION,$F76,BASE_PREPA_FONCTION,$G76,BASE_PREPA_NATURE,$H76,BASE_PREPA_CHAPITRE,$I76,BASE_PREPA_ANTENNE,$J76,BASE_PREPA_SERVICE,$K76,BASE_PREPA_ETAPE,"PPI_N",BASE_PREPA_EXERCICE,#REF!))</f>
        <v>#REF!</v>
      </c>
      <c r="AO76" s="101">
        <v>9500</v>
      </c>
      <c r="AP76" s="101"/>
      <c r="AQ76" s="101"/>
      <c r="AR76" s="101">
        <f t="shared" si="2"/>
        <v>9500</v>
      </c>
      <c r="AS76" s="101"/>
      <c r="AT76" s="104"/>
      <c r="AU76" s="154" t="e">
        <f t="shared" si="3"/>
        <v>#REF!</v>
      </c>
      <c r="AV76" s="155" t="e">
        <f t="shared" si="4"/>
        <v>#REF!</v>
      </c>
      <c r="AW76" s="171" t="str">
        <f t="shared" si="8"/>
        <v>-</v>
      </c>
      <c r="AX76" s="171" t="str">
        <f t="shared" si="6"/>
        <v>Afficher ligne</v>
      </c>
      <c r="AY76" s="7" t="e">
        <f>IF(A76=0,"",VLOOKUP(F76,#REF!,2,FALSE))</f>
        <v>#REF!</v>
      </c>
    </row>
    <row r="77" spans="1:51" s="7" customFormat="1" x14ac:dyDescent="0.2">
      <c r="A77" s="278" t="e">
        <f>IF(H77="",0,IF(ISNA(VLOOKUP(E77,#REF!,2,FALSE)),0,IF(C77="D",VLOOKUP(E77,#REF!,2,FALSE),VLOOKUP(E77,#REF!,2,FALSE))))</f>
        <v>#REF!</v>
      </c>
      <c r="B77" s="279" t="s">
        <v>68</v>
      </c>
      <c r="C77" s="189" t="s">
        <v>93</v>
      </c>
      <c r="D77" s="189" t="s">
        <v>95</v>
      </c>
      <c r="E77" s="144" t="s">
        <v>13</v>
      </c>
      <c r="F77" s="115" t="s">
        <v>11</v>
      </c>
      <c r="G77" s="113" t="s">
        <v>6</v>
      </c>
      <c r="H77" s="124">
        <v>2313</v>
      </c>
      <c r="I77" s="124">
        <v>23</v>
      </c>
      <c r="J77" s="120" t="s">
        <v>94</v>
      </c>
      <c r="K77" s="181" t="s">
        <v>172</v>
      </c>
      <c r="L77" s="319" t="s">
        <v>131</v>
      </c>
      <c r="M77" s="165"/>
      <c r="N77" s="101" t="e">
        <f>IF(AND(K77="Sous-total",C77="D"),SUMIFS(N:N,E:E,F77,C:C,"D"),IF(AND(K77="Sous-total",C77="R"),SUMIFS(N:N,E:E,F77,C:C,"R"),SUMIFS(BASE_N4_REALISATION,BASE_N4_BUDGET,B77,BASE_N4_EXERCICE,$N$11,BASE_N4_SENS,C77,BASE_N4_MVT,D77,BASE_N4_OPE,F77,BASE_N4_FONCTION,G77,BASE_N4_NATURE,H77,BASE_N4_CHAPITRE,I77,BASE_N4_ANTENNE,J77,BASE_N4_SERVICE,K77)))</f>
        <v>#REF!</v>
      </c>
      <c r="O77" s="101" t="e">
        <f>IF(AND($K77="Sous-total",$G77="D"),SUMIFS(O:O,$E:$E,$F77,$C:$C,"D"),IF(AND($K77="Sous-total",$G77="R"),SUMIFS(O:O,$E:$E,$F77,$C:$C,"R"),SUMIFS(BASE_BP,BASE_BUDGET,$B77,BASE_EXERCICE,$O$11,BASE_SENS,$C77,BASE_MOUVEMENT,$D77,BASE_OPERATION,$F77,BASE_FONCTION,$G77,BASE_NATURE,$H77,BASE_CHAPITRE,$I77,BASE_ANTENNE,$J77,BASE_SERVICE,$K77)))</f>
        <v>#REF!</v>
      </c>
      <c r="P77" s="101" t="e">
        <f>IF(AND($K77="Sous-total",$G77="D"),SUMIFS(P:P,$E:$E,$F77,$C:$C,"D"),IF(AND($K77="Sous-total",$G77="R"),SUMIFS(P:P,$E:$E,$F77,$C:$C,"R"),SUMIFS(BASE_VC,BASE_BUDGET,$B77,BASE_EXERCICE,$P$11,BASE_SENS,$C77,BASE_MOUVEMENT,$D77,BASE_OPERATION,$F77,BASE_FONCTION,$G77,BASE_NATURE,$H77,BASE_CHAPITRE,$I77,BASE_ANTENNE,$J77,BASE_SERVICE,$K77)))</f>
        <v>#REF!</v>
      </c>
      <c r="Q77" s="101" t="e">
        <f>IF(AND($K77="Sous-total",$G77="D"),SUMIFS(Q:Q,$E:$E,$F77,$C:$C,"D"),IF(AND($K77="Sous-total",$G77="R"),SUMIFS(Q:Q,$E:$E,$F77,$C:$C,"R"),SUMIFS(BASE_REPORTS,BASE_BUDGET,$B77,BASE_EXERCICE,$Q$11,BASE_SENS,$C77,BASE_MOUVEMENT,$D77,BASE_OPERATION,$F77,BASE_FONCTION,$G77,BASE_NATURE,$H77,BASE_CHAPITRE,$I77,BASE_ANTENNE,$J77,BASE_SERVICE,$K77)))</f>
        <v>#REF!</v>
      </c>
      <c r="R77" s="101"/>
      <c r="S77" s="101" t="e">
        <f>IF(AND($K77="Sous-total",$G77="D"),SUMIFS(S:S,$E:$E,$F77,$C:$C,"D"),IF(AND($K77="Sous-total",$G77="R"),SUMIFS(S:S,$E:$E,$F77,$C:$C,"R"),SUMIFS(BASE_BS,BASE_BUDGET,$B77,BASE_EXERCICE,$Q$11,BASE_SENS,$C77,BASE_MOUVEMENT,$D77,BASE_OPERATION,$F77,BASE_FONCTION,$G77,BASE_NATURE,$H77,BASE_CHAPITRE,$I77,BASE_ANTENNE,$J77,BASE_SERVICE,$K77)))</f>
        <v>#REF!</v>
      </c>
      <c r="T77" s="101"/>
      <c r="U77" s="101" t="e">
        <f>IF(AND($K77="Sous-total",$G77="D"),SUMIFS(U:U,$E:$E,$F77,$C:$C,"D"),IF(AND($K77="Sous-total",$G77="R"),SUMIFS(U:U,$E:$E,$F77,$C:$C,"R"),SUMIFS(BASE_PREPA_INSCRIPTION,BASE_PREPA_BUDGET,$B77,BASE_PREPA_EXERCICE,$U$11,BASE_PREPA_SENS,$C77,BASE_PREPA_MOUVEMENT,$D77,BASE_PREPA_OPERATION,$F77,BASE_PREPA_FONCTION,$G77,BASE_PREPA_NATURE,$H77,BASE_PREPA_CHAPITRE,$I77,BASE_PREPA_ANTENNE,$J77,BASE_PREPA_SERVICE,$K77,BASE_PREPA_ETAPE,$U$10)))</f>
        <v>#REF!</v>
      </c>
      <c r="V77" s="101"/>
      <c r="W77" s="101" t="e">
        <f>IF(AND($K77="Sous-total",$G77="D"),SUMIFS(W:W,$E:$E,$F77,$C:$C,"D"),IF(AND($K77="Sous-total",$G77="R"),SUMIFS(W:W,$E:$E,$F77,$C:$C,"R"),SUMIFS(BASE_PREPA_INSCRIPTION,BASE_PREPA_BUDGET,$B77,BASE_PREPA_EXERCICE,$W$11,BASE_PREPA_SENS,$C77,BASE_PREPA_MOUVEMENT,$D77,BASE_PREPA_OPERATION,$F77,BASE_PREPA_FONCTION,$G77,BASE_PREPA_NATURE,$H77,BASE_PREPA_CHAPITRE,$I77,BASE_PREPA_ANTENNE,$J77,BASE_PREPA_SERVICE,$K77,BASE_PREPA_ETAPE,$W$10)))</f>
        <v>#REF!</v>
      </c>
      <c r="X77" s="101" t="e">
        <f>IF(AND($K77="Sous-total",$G77="D"),SUMIFS(X:X,$E:$E,$F77,$C:$C,"D"),IF(AND($K77="Sous-total",$G77="R"),SUMIFS(X:X,$E:$E,$F77,$C:$C,"R"),SUMIFS(BASE_BG,BASE_BUDGET,$B77,BASE_EXERCICE,$W$11,BASE_SENS,$C77,BASE_MOUVEMENT,$D77,BASE_OPERATION,$F77,BASE_FONCTION,$G77,BASE_NATURE,$H77,BASE_CHAPITRE,$I77,BASE_ANTENNE,$J77,BASE_SERVICE,$K77)))</f>
        <v>#REF!</v>
      </c>
      <c r="Y77" s="101" t="e">
        <f>IF(AND($K77="Sous-total",$G77="D"),SUMIFS(Y:Y,$E:$E,$F77,$C:$C,"D"),IF(AND($K77="Sous-total",$G77="R"),SUMIFS(Y:Y,$E:$E,$F77,$C:$C,"R"),SUMIFS(BASE_REALISATION,BASE_BUDGET,$B77,BASE_EXERCICE,$Y$11,BASE_SENS,$C77,BASE_MOUVEMENT,$D77,BASE_OPERATION,$F77,BASE_FONCTION,$G77,BASE_NATURE,$H77,BASE_CHAPITRE,$I77,BASE_ANTENNE,$J77,BASE_SERVICE,$K77)))</f>
        <v>#REF!</v>
      </c>
      <c r="Z77" s="101" t="e">
        <f>IF(AND($K77="Sous-total",$G77="D"),SUMIFS(Z:Z,$E:$E,$F77,$C:$C,"D"),IF(AND($K77="Sous-total",$G77="R"),SUMIFS(Z:Z,$E:$E,$F77,$C:$C,"R"),SUMIFS(BASE_ENS,BASE_BUDGET,$B77,BASE_EXERCICE,$Z$11,BASE_SENS,$C77,BASE_MOUVEMENT,$D77,BASE_OPERATION,$F77,BASE_FONCTION,$G77,BASE_NATURE,$H77,BASE_CHAPITRE,$I77,BASE_ANTENNE,$J77,BASE_SERVICE,$K77)))</f>
        <v>#REF!</v>
      </c>
      <c r="AA77" s="264">
        <v>0</v>
      </c>
      <c r="AB77" s="264"/>
      <c r="AC77" s="178"/>
      <c r="AD77" s="101"/>
      <c r="AE77" s="101"/>
      <c r="AF77" s="101"/>
      <c r="AG77" s="178"/>
      <c r="AH77" s="101">
        <f>144000/2</f>
        <v>72000</v>
      </c>
      <c r="AI77" s="101"/>
      <c r="AJ77" s="101"/>
      <c r="AK77" s="101">
        <f t="shared" si="10"/>
        <v>72000</v>
      </c>
      <c r="AL77" s="105" t="s">
        <v>130</v>
      </c>
      <c r="AM77" s="339" t="e">
        <f>IF(K77="Sous-total","",AN77=#REF!)</f>
        <v>#REF!</v>
      </c>
      <c r="AN77" s="339" t="e">
        <f>IF($K77="Sous-total","",SUMIFS(BASE_PREPA_INSCRIPTION,BASE_PREPA_BUDGET,$B77,BASE_PREPA_SENS,$C77,BASE_PREPA_MOUVEMENT,$D77,BASE_PREPA_OPERATION,$F77,BASE_PREPA_FONCTION,$G77,BASE_PREPA_NATURE,$H77,BASE_PREPA_CHAPITRE,$I77,BASE_PREPA_ANTENNE,$J77,BASE_PREPA_SERVICE,$K77,BASE_PREPA_ETAPE,"PPI_N",BASE_PREPA_EXERCICE,#REF!))</f>
        <v>#REF!</v>
      </c>
      <c r="AO77" s="101"/>
      <c r="AP77" s="101"/>
      <c r="AQ77" s="101"/>
      <c r="AR77" s="101">
        <f t="shared" si="2"/>
        <v>0</v>
      </c>
      <c r="AS77" s="105" t="s">
        <v>148</v>
      </c>
      <c r="AT77" s="104"/>
      <c r="AU77" s="154" t="e">
        <f t="shared" si="3"/>
        <v>#REF!</v>
      </c>
      <c r="AV77" s="155" t="e">
        <f t="shared" si="4"/>
        <v>#REF!</v>
      </c>
      <c r="AW77" s="171" t="str">
        <f t="shared" si="8"/>
        <v>-</v>
      </c>
      <c r="AX77" s="171" t="str">
        <f t="shared" si="6"/>
        <v>-</v>
      </c>
      <c r="AY77" s="7" t="e">
        <f>IF(A77=0,"",VLOOKUP(F77,#REF!,2,FALSE))</f>
        <v>#REF!</v>
      </c>
    </row>
    <row r="78" spans="1:51" s="7" customFormat="1" x14ac:dyDescent="0.2">
      <c r="A78" s="278" t="e">
        <f>IF(H78="",0,IF(ISNA(VLOOKUP(E78,#REF!,2,FALSE)),0,IF(C78="D",VLOOKUP(E78,#REF!,2,FALSE),VLOOKUP(E78,#REF!,2,FALSE))))</f>
        <v>#REF!</v>
      </c>
      <c r="B78" s="279">
        <v>21</v>
      </c>
      <c r="C78" s="189" t="s">
        <v>93</v>
      </c>
      <c r="D78" s="189" t="s">
        <v>95</v>
      </c>
      <c r="E78" s="318" t="s">
        <v>13</v>
      </c>
      <c r="F78" s="117" t="s">
        <v>11</v>
      </c>
      <c r="G78" s="114" t="s">
        <v>6</v>
      </c>
      <c r="H78" s="111">
        <v>2313</v>
      </c>
      <c r="I78" s="111">
        <v>23</v>
      </c>
      <c r="J78" s="345" t="s">
        <v>94</v>
      </c>
      <c r="K78" s="317" t="s">
        <v>12</v>
      </c>
      <c r="L78" s="356" t="s">
        <v>170</v>
      </c>
      <c r="M78" s="68"/>
      <c r="N78" s="101" t="e">
        <f>IF(AND(K78="Sous-total",C78="D"),SUMIFS(N:N,E:E,F78,C:C,"D"),IF(AND(K78="Sous-total",C78="R"),SUMIFS(N:N,E:E,F78,C:C,"R"),SUMIFS(BASE_N4_REALISATION,BASE_N4_BUDGET,B78,BASE_N4_EXERCICE,$N$11,BASE_N4_SENS,C78,BASE_N4_MVT,D78,BASE_N4_OPE,F78,BASE_N4_FONCTION,G78,BASE_N4_NATURE,H78,BASE_N4_CHAPITRE,I78,BASE_N4_ANTENNE,J78,BASE_N4_SERVICE,K78)))</f>
        <v>#REF!</v>
      </c>
      <c r="O78" s="101" t="e">
        <f>IF(AND($K78="Sous-total",$G78="D"),SUMIFS(O:O,$E:$E,$F78,$C:$C,"D"),IF(AND($K78="Sous-total",$G78="R"),SUMIFS(O:O,$E:$E,$F78,$C:$C,"R"),SUMIFS(BASE_BP,BASE_BUDGET,$B78,BASE_EXERCICE,$O$11,BASE_SENS,$C78,BASE_MOUVEMENT,$D78,BASE_OPERATION,$F78,BASE_FONCTION,$G78,BASE_NATURE,$H78,BASE_CHAPITRE,$I78,BASE_ANTENNE,$J78,BASE_SERVICE,$K78)))</f>
        <v>#REF!</v>
      </c>
      <c r="P78" s="101" t="e">
        <f>IF(AND($K78="Sous-total",$G78="D"),SUMIFS(P:P,$E:$E,$F78,$C:$C,"D"),IF(AND($K78="Sous-total",$G78="R"),SUMIFS(P:P,$E:$E,$F78,$C:$C,"R"),SUMIFS(BASE_VC,BASE_BUDGET,$B78,BASE_EXERCICE,$P$11,BASE_SENS,$C78,BASE_MOUVEMENT,$D78,BASE_OPERATION,$F78,BASE_FONCTION,$G78,BASE_NATURE,$H78,BASE_CHAPITRE,$I78,BASE_ANTENNE,$J78,BASE_SERVICE,$K78)))</f>
        <v>#REF!</v>
      </c>
      <c r="Q78" s="101" t="e">
        <f>IF(AND($K78="Sous-total",$G78="D"),SUMIFS(Q:Q,$E:$E,$F78,$C:$C,"D"),IF(AND($K78="Sous-total",$G78="R"),SUMIFS(Q:Q,$E:$E,$F78,$C:$C,"R"),SUMIFS(BASE_REPORTS,BASE_BUDGET,$B78,BASE_EXERCICE,$Q$11,BASE_SENS,$C78,BASE_MOUVEMENT,$D78,BASE_OPERATION,$F78,BASE_FONCTION,$G78,BASE_NATURE,$H78,BASE_CHAPITRE,$I78,BASE_ANTENNE,$J78,BASE_SERVICE,$K78)))</f>
        <v>#REF!</v>
      </c>
      <c r="R78" s="101"/>
      <c r="S78" s="101" t="e">
        <f>IF(AND($K78="Sous-total",$G78="D"),SUMIFS(S:S,$E:$E,$F78,$C:$C,"D"),IF(AND($K78="Sous-total",$G78="R"),SUMIFS(S:S,$E:$E,$F78,$C:$C,"R"),SUMIFS(BASE_BS,BASE_BUDGET,$B78,BASE_EXERCICE,$Q$11,BASE_SENS,$C78,BASE_MOUVEMENT,$D78,BASE_OPERATION,$F78,BASE_FONCTION,$G78,BASE_NATURE,$H78,BASE_CHAPITRE,$I78,BASE_ANTENNE,$J78,BASE_SERVICE,$K78)))</f>
        <v>#REF!</v>
      </c>
      <c r="T78" s="101"/>
      <c r="U78" s="101" t="e">
        <f>IF(AND($K78="Sous-total",$G78="D"),SUMIFS(U:U,$E:$E,$F78,$C:$C,"D"),IF(AND($K78="Sous-total",$G78="R"),SUMIFS(U:U,$E:$E,$F78,$C:$C,"R"),SUMIFS(BASE_PREPA_INSCRIPTION,BASE_PREPA_BUDGET,$B78,BASE_PREPA_EXERCICE,$U$11,BASE_PREPA_SENS,$C78,BASE_PREPA_MOUVEMENT,$D78,BASE_PREPA_OPERATION,$F78,BASE_PREPA_FONCTION,$G78,BASE_PREPA_NATURE,$H78,BASE_PREPA_CHAPITRE,$I78,BASE_PREPA_ANTENNE,$J78,BASE_PREPA_SERVICE,$K78,BASE_PREPA_ETAPE,$U$10)))</f>
        <v>#REF!</v>
      </c>
      <c r="V78" s="101"/>
      <c r="W78" s="101" t="e">
        <f>IF(AND($K78="Sous-total",$G78="D"),SUMIFS(W:W,$E:$E,$F78,$C:$C,"D"),IF(AND($K78="Sous-total",$G78="R"),SUMIFS(W:W,$E:$E,$F78,$C:$C,"R"),SUMIFS(BASE_PREPA_INSCRIPTION,BASE_PREPA_BUDGET,$B78,BASE_PREPA_EXERCICE,$W$11,BASE_PREPA_SENS,$C78,BASE_PREPA_MOUVEMENT,$D78,BASE_PREPA_OPERATION,$F78,BASE_PREPA_FONCTION,$G78,BASE_PREPA_NATURE,$H78,BASE_PREPA_CHAPITRE,$I78,BASE_PREPA_ANTENNE,$J78,BASE_PREPA_SERVICE,$K78,BASE_PREPA_ETAPE,$W$10)))</f>
        <v>#REF!</v>
      </c>
      <c r="X78" s="101" t="e">
        <f>IF(AND($K78="Sous-total",$G78="D"),SUMIFS(X:X,$E:$E,$F78,$C:$C,"D"),IF(AND($K78="Sous-total",$G78="R"),SUMIFS(X:X,$E:$E,$F78,$C:$C,"R"),SUMIFS(BASE_BG,BASE_BUDGET,$B78,BASE_EXERCICE,$W$11,BASE_SENS,$C78,BASE_MOUVEMENT,$D78,BASE_OPERATION,$F78,BASE_FONCTION,$G78,BASE_NATURE,$H78,BASE_CHAPITRE,$I78,BASE_ANTENNE,$J78,BASE_SERVICE,$K78)))</f>
        <v>#REF!</v>
      </c>
      <c r="Y78" s="101" t="e">
        <f>IF(AND($K78="Sous-total",$G78="D"),SUMIFS(Y:Y,$E:$E,$F78,$C:$C,"D"),IF(AND($K78="Sous-total",$G78="R"),SUMIFS(Y:Y,$E:$E,$F78,$C:$C,"R"),SUMIFS(BASE_REALISATION,BASE_BUDGET,$B78,BASE_EXERCICE,$Y$11,BASE_SENS,$C78,BASE_MOUVEMENT,$D78,BASE_OPERATION,$F78,BASE_FONCTION,$G78,BASE_NATURE,$H78,BASE_CHAPITRE,$I78,BASE_ANTENNE,$J78,BASE_SERVICE,$K78)))</f>
        <v>#REF!</v>
      </c>
      <c r="Z78" s="101" t="e">
        <f>IF(AND($K78="Sous-total",$G78="D"),SUMIFS(Z:Z,$E:$E,$F78,$C:$C,"D"),IF(AND($K78="Sous-total",$G78="R"),SUMIFS(Z:Z,$E:$E,$F78,$C:$C,"R"),SUMIFS(BASE_ENS,BASE_BUDGET,$B78,BASE_EXERCICE,$Z$11,BASE_SENS,$C78,BASE_MOUVEMENT,$D78,BASE_OPERATION,$F78,BASE_FONCTION,$G78,BASE_NATURE,$H78,BASE_CHAPITRE,$I78,BASE_ANTENNE,$J78,BASE_SERVICE,$K78)))</f>
        <v>#REF!</v>
      </c>
      <c r="AA78" s="264"/>
      <c r="AB78" s="264"/>
      <c r="AC78" s="178"/>
      <c r="AD78" s="101"/>
      <c r="AE78" s="101"/>
      <c r="AF78" s="101"/>
      <c r="AG78" s="178"/>
      <c r="AH78" s="101"/>
      <c r="AI78" s="101"/>
      <c r="AJ78" s="101"/>
      <c r="AK78" s="101"/>
      <c r="AL78" s="101"/>
      <c r="AM78" s="339" t="e">
        <f>IF(K78="Sous-total","",AN78=AO78)</f>
        <v>#REF!</v>
      </c>
      <c r="AN78" s="339" t="e">
        <f>IF($K78="Sous-total","",SUMIFS(BASE_PREPA_INSCRIPTION,BASE_PREPA_BUDGET,$B78,BASE_PREPA_SENS,$C78,BASE_PREPA_MOUVEMENT,$D78,BASE_PREPA_OPERATION,$F78,BASE_PREPA_FONCTION,$G78,BASE_PREPA_NATURE,$H78,BASE_PREPA_CHAPITRE,$I78,BASE_PREPA_ANTENNE,$J78,BASE_PREPA_SERVICE,$K78,BASE_PREPA_ETAPE,"PPI_N",BASE_PREPA_EXERCICE,#REF!))</f>
        <v>#REF!</v>
      </c>
      <c r="AO78" s="101">
        <v>3000</v>
      </c>
      <c r="AP78" s="101"/>
      <c r="AQ78" s="101"/>
      <c r="AR78" s="101">
        <f t="shared" ref="AR78:AR79" si="11">IF(L78="","",SUM(AO78:AQ78))</f>
        <v>3000</v>
      </c>
      <c r="AS78" s="101"/>
      <c r="AT78" s="104"/>
      <c r="AU78" s="154" t="e">
        <f t="shared" ref="AU78:AU79" si="12">IF(AND(K78&lt;&gt;"",N78="",O78="",P78="",Q78="",S78="",U78="",W78="",X78="",Y78="",Z78="",AH78="",AI78="",AJ78=""),"à supprimer","OK")</f>
        <v>#REF!</v>
      </c>
      <c r="AV78" s="155" t="e">
        <f t="shared" ref="AV78:AV79" si="13">IF(OR(K78="Sous-total",K78="",LEFT(F78,3)="19X",LEFT(F78,3)="20x",AND(O78=0,P78=0,S78=0,U78=0,W78=0,X78=0,Y78=0,Z78=0)),"",(F78&amp;"-"&amp;G78&amp;"-"&amp;H78&amp;"-"&amp;I78&amp;"-"&amp;J78&amp;"-"&amp;K78))</f>
        <v>#REF!</v>
      </c>
      <c r="AW78" s="171" t="str">
        <f t="shared" si="8"/>
        <v>-</v>
      </c>
      <c r="AX78" s="171" t="str">
        <f t="shared" ref="AX78:AX79" si="14">IF(AND(OR(AO78&lt;&gt;"",AP78&lt;&gt;"",AQ78&lt;&gt;""),C78="D"),"Afficher ligne",IF(AND(C78="D",K78=""),"Afficher ligne","-"))</f>
        <v>Afficher ligne</v>
      </c>
      <c r="AY78" s="7" t="e">
        <f>IF(A78=0,"",VLOOKUP(F78,#REF!,2,FALSE))</f>
        <v>#REF!</v>
      </c>
    </row>
    <row r="79" spans="1:51" s="7" customFormat="1" x14ac:dyDescent="0.2">
      <c r="A79" s="9">
        <v>8</v>
      </c>
      <c r="B79" s="285" t="s">
        <v>68</v>
      </c>
      <c r="C79" s="281" t="s">
        <v>93</v>
      </c>
      <c r="D79" s="281" t="s">
        <v>95</v>
      </c>
      <c r="E79" s="144"/>
      <c r="F79" s="110" t="s">
        <v>13</v>
      </c>
      <c r="G79" s="110" t="s">
        <v>93</v>
      </c>
      <c r="H79" s="110"/>
      <c r="I79" s="110"/>
      <c r="J79" s="110" t="s">
        <v>94</v>
      </c>
      <c r="K79" s="87" t="s">
        <v>28</v>
      </c>
      <c r="L79" s="224" t="s">
        <v>32</v>
      </c>
      <c r="M79" s="74"/>
      <c r="N79" s="101" t="e">
        <f>IF(AND(K79="Sous-total",C79="D"),SUMIFS(N:N,E:E,F79,C:C,"D"),IF(AND(K79="Sous-total",C79="R"),SUMIFS(N:N,E:E,F79,C:C,"R"),SUMIFS(BASE_N4_REALISATION,BASE_N4_BUDGET,B79,BASE_N4_EXERCICE,$N$11,BASE_N4_SENS,C79,BASE_N4_MVT,D79,BASE_N4_OPE,F79,BASE_N4_FONCTION,G79,BASE_N4_NATURE,H79,BASE_N4_CHAPITRE,I79,BASE_N4_ANTENNE,J79,BASE_N4_SERVICE,K79)))</f>
        <v>#REF!</v>
      </c>
      <c r="O79" s="101" t="e">
        <f>IF(AND($K79="Sous-total",$G79="D"),SUMIFS(O:O,$E:$E,$F79,$C:$C,"D"),IF(AND($K79="Sous-total",$G79="R"),SUMIFS(O:O,$E:$E,$F79,$C:$C,"R"),SUMIFS(BASE_BP,BASE_BUDGET,$B79,BASE_EXERCICE,$O$11,BASE_SENS,$C79,BASE_MOUVEMENT,$D79,BASE_OPERATION,$F79,BASE_FONCTION,$G79,BASE_NATURE,$H79,BASE_CHAPITRE,$I79,BASE_ANTENNE,$J79,BASE_SERVICE,$K79)))</f>
        <v>#REF!</v>
      </c>
      <c r="P79" s="101" t="e">
        <f>IF(AND($K79="Sous-total",$G79="D"),SUMIFS(P:P,$E:$E,$F79,$C:$C,"D"),IF(AND($K79="Sous-total",$G79="R"),SUMIFS(P:P,$E:$E,$F79,$C:$C,"R"),SUMIFS(BASE_VC,BASE_BUDGET,$B79,BASE_EXERCICE,$P$11,BASE_SENS,$C79,BASE_MOUVEMENT,$D79,BASE_OPERATION,$F79,BASE_FONCTION,$G79,BASE_NATURE,$H79,BASE_CHAPITRE,$I79,BASE_ANTENNE,$J79,BASE_SERVICE,$K79)))</f>
        <v>#REF!</v>
      </c>
      <c r="Q79" s="101" t="e">
        <f>IF(AND($K79="Sous-total",$G79="D"),SUMIFS(Q:Q,$E:$E,$F79,$C:$C,"D"),IF(AND($K79="Sous-total",$G79="R"),SUMIFS(Q:Q,$E:$E,$F79,$C:$C,"R"),SUMIFS(BASE_REPORTS,BASE_BUDGET,$B79,BASE_EXERCICE,$Q$11,BASE_SENS,$C79,BASE_MOUVEMENT,$D79,BASE_OPERATION,$F79,BASE_FONCTION,$G79,BASE_NATURE,$H79,BASE_CHAPITRE,$I79,BASE_ANTENNE,$J79,BASE_SERVICE,$K79)))</f>
        <v>#REF!</v>
      </c>
      <c r="R79" s="101"/>
      <c r="S79" s="101" t="e">
        <f>IF(AND($K79="Sous-total",$G79="D"),SUMIFS(S:S,$E:$E,$F79,$C:$C,"D"),IF(AND($K79="Sous-total",$G79="R"),SUMIFS(S:S,$E:$E,$F79,$C:$C,"R"),SUMIFS(BASE_BS,BASE_BUDGET,$B79,BASE_EXERCICE,$Q$11,BASE_SENS,$C79,BASE_MOUVEMENT,$D79,BASE_OPERATION,$F79,BASE_FONCTION,$G79,BASE_NATURE,$H79,BASE_CHAPITRE,$I79,BASE_ANTENNE,$J79,BASE_SERVICE,$K79)))</f>
        <v>#REF!</v>
      </c>
      <c r="T79" s="101"/>
      <c r="U79" s="101" t="e">
        <f>IF(AND($K79="Sous-total",$G79="D"),SUMIFS(U:U,$E:$E,$F79,$C:$C,"D"),IF(AND($K79="Sous-total",$G79="R"),SUMIFS(U:U,$E:$E,$F79,$C:$C,"R"),SUMIFS(BASE_PREPA_INSCRIPTION,BASE_PREPA_BUDGET,$B79,BASE_PREPA_EXERCICE,$U$11,BASE_PREPA_SENS,$C79,BASE_PREPA_MOUVEMENT,$D79,BASE_PREPA_OPERATION,$F79,BASE_PREPA_FONCTION,$G79,BASE_PREPA_NATURE,$H79,BASE_PREPA_CHAPITRE,$I79,BASE_PREPA_ANTENNE,$J79,BASE_PREPA_SERVICE,$K79,BASE_PREPA_ETAPE,$U$10)))</f>
        <v>#REF!</v>
      </c>
      <c r="V79" s="101"/>
      <c r="W79" s="101" t="e">
        <f>IF(AND($K79="Sous-total",$G79="D"),SUMIFS(W:W,$E:$E,$F79,$C:$C,"D"),IF(AND($K79="Sous-total",$G79="R"),SUMIFS(W:W,$E:$E,$F79,$C:$C,"R"),SUMIFS(BASE_PREPA_INSCRIPTION,BASE_PREPA_BUDGET,$B79,BASE_PREPA_EXERCICE,$W$11,BASE_PREPA_SENS,$C79,BASE_PREPA_MOUVEMENT,$D79,BASE_PREPA_OPERATION,$F79,BASE_PREPA_FONCTION,$G79,BASE_PREPA_NATURE,$H79,BASE_PREPA_CHAPITRE,$I79,BASE_PREPA_ANTENNE,$J79,BASE_PREPA_SERVICE,$K79,BASE_PREPA_ETAPE,$W$10)))</f>
        <v>#REF!</v>
      </c>
      <c r="X79" s="101" t="e">
        <f>IF(AND($K79="Sous-total",$G79="D"),SUMIFS(X:X,$E:$E,$F79,$C:$C,"D"),IF(AND($K79="Sous-total",$G79="R"),SUMIFS(X:X,$E:$E,$F79,$C:$C,"R"),SUMIFS(BASE_BG,BASE_BUDGET,$B79,BASE_EXERCICE,$W$11,BASE_SENS,$C79,BASE_MOUVEMENT,$D79,BASE_OPERATION,$F79,BASE_FONCTION,$G79,BASE_NATURE,$H79,BASE_CHAPITRE,$I79,BASE_ANTENNE,$J79,BASE_SERVICE,$K79)))</f>
        <v>#REF!</v>
      </c>
      <c r="Y79" s="101" t="e">
        <f>IF(AND($K79="Sous-total",$G79="D"),SUMIFS(Y:Y,$E:$E,$F79,$C:$C,"D"),IF(AND($K79="Sous-total",$G79="R"),SUMIFS(Y:Y,$E:$E,$F79,$C:$C,"R"),SUMIFS(BASE_REALISATION,BASE_BUDGET,$B79,BASE_EXERCICE,$Y$11,BASE_SENS,$C79,BASE_MOUVEMENT,$D79,BASE_OPERATION,$F79,BASE_FONCTION,$G79,BASE_NATURE,$H79,BASE_CHAPITRE,$I79,BASE_ANTENNE,$J79,BASE_SERVICE,$K79)))</f>
        <v>#REF!</v>
      </c>
      <c r="Z79" s="101" t="e">
        <f>IF(AND($K79="Sous-total",$G79="D"),SUMIFS(Z:Z,$E:$E,$F79,$C:$C,"D"),IF(AND($K79="Sous-total",$G79="R"),SUMIFS(Z:Z,$E:$E,$F79,$C:$C,"R"),SUMIFS(BASE_ENS,BASE_BUDGET,$B79,BASE_EXERCICE,$Z$11,BASE_SENS,$C79,BASE_MOUVEMENT,$D79,BASE_OPERATION,$F79,BASE_FONCTION,$G79,BASE_NATURE,$H79,BASE_CHAPITRE,$I79,BASE_ANTENNE,$J79,BASE_SERVICE,$K79)))</f>
        <v>#REF!</v>
      </c>
      <c r="AA79" s="265">
        <f>IF(AND($K79="Sous-total",$G79="D"),SUMIFS(AA:AA,$E:$E,$F79,$C:$C,"D"),IF(AND($K79="Sous-total",$G79="R"),SUMIFS(AA:AA,$E:$E,$F79,$C:$C,"R"),SUMIFS(BASE_ENS,BASE_BUDGET,$B79,BASE_EXERCICE,$AA$11,BASE_SENS,$C79,BASE_MOUVEMENT,$D79,BASE_OPERATION,$F79,BASE_FONCTION,$G79,BASE_NATURE,$H79,BASE_CHAPITRE,$I79,BASE_ANTENNE,$J79,BASE_SERVICE,$K79)))</f>
        <v>4204459.7</v>
      </c>
      <c r="AB79" s="265">
        <f>IF(AND($K79="Sous-total",$G79="D"),SUMIFS(AB:AB,$E:$E,$F79,$C:$C,"D"),IF(AND($K79="Sous-total",$G79="R"),SUMIFS(AB:AB,$E:$E,$F79,$C:$C,"R"),SUMIFS(BASE_ENS,BASE_BUDGET,$B79,BASE_EXERCICE,$AA$11,BASE_SENS,$C79,BASE_MOUVEMENT,$D79,BASE_OPERATION,$F79,BASE_FONCTION,$G79,BASE_NATURE,$H79,BASE_CHAPITRE,$I79,BASE_ANTENNE,$J79,BASE_SERVICE,$K79)))</f>
        <v>0</v>
      </c>
      <c r="AC79" s="179">
        <f>IF(AND($K79="Sous-total",$G79="D"),SUMIFS(AC:AC,$E:$E,$F79,$C:$C,"D"),IF(AND($K79="Sous-total",$G79="R"),SUMIFS(AC:AC,$E:$E,$F79,$C:$C,"R"),SUMIFS(BASE_ENS,BASE_BUDGET,$B79,BASE_EXERCICE,$AD$11,BASE_SENS,$C79,BASE_MOUVEMENT,$D79,BASE_OPERATION,$F79,BASE_FONCTION,$G79,BASE_NATURE,$H79,BASE_CHAPITRE,$I79,BASE_ANTENNE,$J79,BASE_SERVICE,$K79)))</f>
        <v>0</v>
      </c>
      <c r="AD79" s="101">
        <f>IF(AND($K79="Sous-total",$G79="D"),SUMIFS(AD:AD,$E:$E,$F79,$C:$C,"D"),IF(AND($K79="Sous-total",$G79="R"),SUMIFS(AD:AD,$E:$E,$F79,$C:$C,"R"),SUMIFS(BASE_ENS,BASE_BUDGET,$B79,BASE_EXERCICE,$AD$11,BASE_SENS,$C79,BASE_MOUVEMENT,$D79,BASE_OPERATION,$F79,BASE_FONCTION,$G79,BASE_NATURE,$H79,BASE_CHAPITRE,$I79,BASE_ANTENNE,$J79,BASE_SERVICE,$K79)))</f>
        <v>12909500</v>
      </c>
      <c r="AE79" s="101">
        <f>IF(AND($K79="Sous-total",$G79="D"),SUMIFS(AE:AE,$E:$E,$F79,$C:$C,"D"),IF(AND($K79="Sous-total",$G79="R"),SUMIFS(AE:AE,$E:$E,$F79,$C:$C,"R"),SUMIFS(BASE_ENS,BASE_BUDGET,$B79,BASE_EXERCICE,$AD$11,BASE_SENS,$C79,BASE_MOUVEMENT,$D79,BASE_OPERATION,$F79,BASE_FONCTION,$G79,BASE_NATURE,$H79,BASE_CHAPITRE,$I79,BASE_ANTENNE,$J79,BASE_SERVICE,$K79)))</f>
        <v>3683000</v>
      </c>
      <c r="AF79" s="101">
        <f>IF(AND($K79="Sous-total",$G79="D"),SUMIFS(AF:AF,$E:$E,$F79,$C:$C,"D"),IF(AND($K79="Sous-total",$G79="R"),SUMIFS(AF:AF,$E:$E,$F79,$C:$C,"R"),SUMIFS(BASE_ENS,BASE_BUDGET,$B79,BASE_EXERCICE,$AD$11,BASE_SENS,$C79,BASE_MOUVEMENT,$D79,BASE_OPERATION,$F79,BASE_FONCTION,$G79,BASE_NATURE,$H79,BASE_CHAPITRE,$I79,BASE_ANTENNE,$J79,BASE_SERVICE,$K79)))</f>
        <v>0</v>
      </c>
      <c r="AG79" s="178">
        <f>IF(AND($K79="Sous-total",$G79="D"),SUMIFS(AG:AG,$E:$E,$F79,$C:$C,"D"),IF(AND($K79="Sous-total",$G79="R"),SUMIFS(AG:AG,$E:$E,$F79,$C:$C,"R"),SUMIFS(BASE_ENS,BASE_BUDGET,$B79,BASE_EXERCICE,$Z$11,BASE_SENS,$C79,BASE_MOUVEMENT,$D79,BASE_OPERATION,$F79,BASE_FONCTION,$G79,BASE_NATURE,$H79,BASE_CHAPITRE,$I79,BASE_ANTENNE,$J79,BASE_SERVICE,$K79)))</f>
        <v>0</v>
      </c>
      <c r="AH79" s="101">
        <f>IF(AND($K79="Sous-total",$G79="D"),SUMIFS(AH:AH,$E:$E,$F79,$C:$C,"D"),IF(AND($K79="Sous-total",$G79="R"),SUMIFS(AH:AH,$E:$E,$F79,$C:$C,"R"),SUMIFS(BASE_ENS,BASE_BUDGET,$B79,BASE_EXERCICE,$AD$11,BASE_SENS,$C79,BASE_MOUVEMENT,$D79,BASE_OPERATION,$F79,BASE_FONCTION,$G79,BASE_NATURE,$H79,BASE_CHAPITRE,$I79,BASE_ANTENNE,$J79,BASE_SERVICE,$K79)))</f>
        <v>14718500</v>
      </c>
      <c r="AI79" s="101">
        <f>IF(AND($K79="Sous-total",$G79="D"),SUMIFS(AI:AI,$E:$E,$F79,$C:$C,"D"),IF(AND($K79="Sous-total",$G79="R"),SUMIFS(AI:AI,$E:$E,$F79,$C:$C,"R"),SUMIFS(BASE_ENS,BASE_BUDGET,$B79,BASE_EXERCICE,$AD$11,BASE_SENS,$C79,BASE_MOUVEMENT,$D79,BASE_OPERATION,$F79,BASE_FONCTION,$G79,BASE_NATURE,$H79,BASE_CHAPITRE,$I79,BASE_ANTENNE,$J79,BASE_SERVICE,$K79)))</f>
        <v>3600000</v>
      </c>
      <c r="AJ79" s="101">
        <f>IF(AND($K79="Sous-total",$G79="D"),SUMIFS(AJ:AJ,$E:$E,$F79,$C:$C,"D"),IF(AND($K79="Sous-total",$G79="R"),SUMIFS(AJ:AJ,$E:$E,$F79,$C:$C,"R"),SUMIFS(BASE_ENS,BASE_BUDGET,$B79,BASE_EXERCICE,$AD$11,BASE_SENS,$C79,BASE_MOUVEMENT,$D79,BASE_OPERATION,$F79,BASE_FONCTION,$G79,BASE_NATURE,$H79,BASE_CHAPITRE,$I79,BASE_ANTENNE,$J79,BASE_SERVICE,$K79)))</f>
        <v>0</v>
      </c>
      <c r="AK79" s="101">
        <f>IF(AND($K79="Sous-total",$G79="D"),SUMIFS(AK:AK,$E:$E,$F79,$C:$C,"D"),IF(AND($K79="Sous-total",$G79="R"),SUMIFS(AK:AK,$E:$E,$F79,$C:$C,"R"),SUMIFS(BASE_ENS,BASE_BUDGET,$B79,BASE_EXERCICE,$AD$11,BASE_SENS,$C79,BASE_MOUVEMENT,$D79,BASE_OPERATION,$F79,BASE_FONCTION,$G79,BASE_NATURE,$H79,BASE_CHAPITRE,$I79,BASE_ANTENNE,$J79,BASE_SERVICE,$K79)))</f>
        <v>17391500</v>
      </c>
      <c r="AL79" s="102"/>
      <c r="AM79" s="339" t="str">
        <f>IF(K79="Sous-total","",AN79=#REF!)</f>
        <v/>
      </c>
      <c r="AN79" s="339" t="str">
        <f>IF($K79="Sous-total","",SUMIFS(BASE_PREPA_INSCRIPTION,BASE_PREPA_BUDGET,$B79,BASE_PREPA_SENS,$C79,BASE_PREPA_MOUVEMENT,$D79,BASE_PREPA_OPERATION,$F79,BASE_PREPA_FONCTION,$G79,BASE_PREPA_NATURE,$H79,BASE_PREPA_CHAPITRE,$I79,BASE_PREPA_ANTENNE,$J79,BASE_PREPA_SERVICE,$K79,BASE_PREPA_ETAPE,"PPI_N",BASE_PREPA_EXERCICE,#REF!))</f>
        <v/>
      </c>
      <c r="AO79" s="101">
        <f>IF(AND($K79="Sous-total",$G79="D"),SUMIFS(AO:AO,$E:$E,$F79,$C:$C,"D"),IF(AND($K79="Sous-total",$G79="R"),SUMIFS(AO:AO,$E:$E,$F79,$C:$C,"R"),SUMIFS(BASE_ENS,BASE_BUDGET,$B79,BASE_EXERCICE,$AD$11,BASE_SENS,$C79,BASE_MOUVEMENT,$D79,BASE_OPERATION,$F79,BASE_FONCTION,$G79,BASE_NATURE,$H79,BASE_CHAPITRE,$I79,BASE_ANTENNE,$J79,BASE_SERVICE,$K79)))</f>
        <v>14143500</v>
      </c>
      <c r="AP79" s="101">
        <f>IF(AND($K79="Sous-total",$G79="D"),SUMIFS(AP:AP,$E:$E,$F79,$C:$C,"D"),IF(AND($K79="Sous-total",$G79="R"),SUMIFS(AP:AP,$E:$E,$F79,$C:$C,"R"),SUMIFS(BASE_ENS,BASE_BUDGET,$B79,BASE_EXERCICE,$AD$11,BASE_SENS,$C79,BASE_MOUVEMENT,$D79,BASE_OPERATION,$F79,BASE_FONCTION,$G79,BASE_NATURE,$H79,BASE_CHAPITRE,$I79,BASE_ANTENNE,$J79,BASE_SERVICE,$K79)))</f>
        <v>3883000</v>
      </c>
      <c r="AQ79" s="101">
        <f>IF(AND($K79="Sous-total",$G79="D"),SUMIFS(AQ:AQ,$E:$E,$F79,$C:$C,"D"),IF(AND($K79="Sous-total",$G79="R"),SUMIFS(AQ:AQ,$E:$E,$F79,$C:$C,"R"),SUMIFS(BASE_ENS,BASE_BUDGET,$B79,BASE_EXERCICE,$AD$11,BASE_SENS,$C79,BASE_MOUVEMENT,$D79,BASE_OPERATION,$F79,BASE_FONCTION,$G79,BASE_NATURE,$H79,BASE_CHAPITRE,$I79,BASE_ANTENNE,$J79,BASE_SERVICE,$K79)))</f>
        <v>0</v>
      </c>
      <c r="AR79" s="101">
        <f t="shared" si="11"/>
        <v>18026500</v>
      </c>
      <c r="AS79" s="102"/>
      <c r="AT79" s="104"/>
      <c r="AU79" s="154" t="e">
        <f t="shared" si="12"/>
        <v>#REF!</v>
      </c>
      <c r="AV79" s="155" t="e">
        <f t="shared" si="13"/>
        <v>#REF!</v>
      </c>
      <c r="AW79" s="171" t="str">
        <f t="shared" ref="AW79" si="15">IF(AND(E79="",F79="",G79="",H79="",I79="",J79="",K79=""),"Mettre en blanc","-")</f>
        <v>-</v>
      </c>
      <c r="AX79" s="171" t="str">
        <f t="shared" si="14"/>
        <v>Afficher ligne</v>
      </c>
      <c r="AY79" s="7" t="e">
        <f>IF(A79=0,"",VLOOKUP(F79,#REF!,2,FALSE))</f>
        <v>#REF!</v>
      </c>
    </row>
    <row r="80" spans="1:51" x14ac:dyDescent="0.2">
      <c r="F80" s="190"/>
      <c r="G80" s="55"/>
      <c r="H80" s="55"/>
      <c r="I80" s="55"/>
      <c r="J80" s="55"/>
      <c r="K80" s="84"/>
      <c r="L80" s="78"/>
      <c r="M80" s="53"/>
      <c r="N80" s="53"/>
      <c r="O80" s="13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99"/>
      <c r="AB80" s="99"/>
      <c r="AC80" s="247"/>
      <c r="AD80" s="53"/>
      <c r="AE80" s="53"/>
      <c r="AF80" s="53"/>
      <c r="AG80" s="247"/>
      <c r="AH80" s="53"/>
      <c r="AI80" s="53"/>
      <c r="AJ80" s="53"/>
      <c r="AK80" s="53"/>
      <c r="AL80" s="335"/>
      <c r="AM80" s="335"/>
      <c r="AN80" s="247"/>
      <c r="AO80" s="73"/>
      <c r="AP80" s="73"/>
      <c r="AQ80" s="73"/>
      <c r="AR80" s="73"/>
      <c r="AS80" s="331"/>
      <c r="AT80" s="54"/>
      <c r="AU80" s="53"/>
    </row>
    <row r="81" spans="6:47" x14ac:dyDescent="0.2">
      <c r="F81" s="190"/>
      <c r="G81" s="55"/>
      <c r="H81" s="55"/>
      <c r="I81" s="55"/>
      <c r="J81" s="55"/>
      <c r="K81" s="84"/>
      <c r="L81" s="78"/>
      <c r="M81" s="53"/>
      <c r="N81" s="53"/>
      <c r="O81" s="13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99"/>
      <c r="AB81" s="99"/>
      <c r="AC81" s="247"/>
      <c r="AD81" s="53"/>
      <c r="AE81" s="53"/>
      <c r="AF81" s="53"/>
      <c r="AG81" s="247"/>
      <c r="AH81" s="53"/>
      <c r="AI81" s="53"/>
      <c r="AJ81" s="53"/>
      <c r="AK81" s="53"/>
      <c r="AL81" s="335"/>
      <c r="AM81" s="335"/>
      <c r="AN81" s="247"/>
      <c r="AO81" s="73"/>
      <c r="AP81" s="73"/>
      <c r="AQ81" s="73"/>
      <c r="AR81" s="73"/>
      <c r="AS81" s="331"/>
      <c r="AT81" s="54"/>
      <c r="AU81" s="53"/>
    </row>
    <row r="82" spans="6:47" x14ac:dyDescent="0.2">
      <c r="F82" s="190"/>
      <c r="G82" s="55"/>
      <c r="H82" s="55"/>
      <c r="I82" s="55"/>
      <c r="J82" s="55"/>
      <c r="K82" s="84"/>
      <c r="L82" s="78"/>
      <c r="M82" s="53"/>
      <c r="N82" s="53"/>
      <c r="O82" s="82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99"/>
      <c r="AB82" s="99"/>
      <c r="AC82" s="247"/>
      <c r="AD82" s="53"/>
      <c r="AE82" s="53"/>
      <c r="AF82" s="53"/>
      <c r="AG82" s="247"/>
      <c r="AH82" s="53"/>
      <c r="AI82" s="53"/>
      <c r="AJ82" s="53"/>
      <c r="AK82" s="53"/>
      <c r="AL82" s="333"/>
      <c r="AM82" s="333"/>
      <c r="AN82" s="247"/>
      <c r="AO82" s="73"/>
      <c r="AP82" s="73"/>
      <c r="AQ82" s="73"/>
      <c r="AR82" s="73"/>
      <c r="AS82" s="325"/>
      <c r="AT82" s="54"/>
      <c r="AU82" s="53"/>
    </row>
    <row r="83" spans="6:47" x14ac:dyDescent="0.2">
      <c r="F83" s="190"/>
      <c r="G83" s="55"/>
      <c r="H83" s="55"/>
      <c r="I83" s="55"/>
      <c r="J83" s="55"/>
      <c r="K83" s="84"/>
      <c r="L83" s="78"/>
      <c r="M83" s="53"/>
      <c r="N83" s="53"/>
      <c r="O83" s="131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99"/>
      <c r="AB83" s="99"/>
      <c r="AC83" s="247"/>
      <c r="AD83" s="53"/>
      <c r="AE83" s="53"/>
      <c r="AF83" s="53"/>
      <c r="AG83" s="247"/>
      <c r="AH83" s="53"/>
      <c r="AI83" s="53"/>
      <c r="AJ83" s="53"/>
      <c r="AK83" s="53"/>
      <c r="AL83" s="333"/>
      <c r="AM83" s="333"/>
      <c r="AN83" s="247"/>
      <c r="AO83" s="73"/>
      <c r="AP83" s="73"/>
      <c r="AQ83" s="73"/>
      <c r="AR83" s="73"/>
      <c r="AS83" s="325"/>
      <c r="AT83" s="54"/>
      <c r="AU83" s="53"/>
    </row>
    <row r="84" spans="6:47" x14ac:dyDescent="0.2">
      <c r="F84" s="190"/>
      <c r="G84" s="55"/>
      <c r="H84" s="55"/>
      <c r="I84" s="55"/>
      <c r="J84" s="55"/>
      <c r="K84" s="84"/>
      <c r="L84" s="78"/>
      <c r="M84" s="53"/>
      <c r="N84" s="53"/>
      <c r="O84" s="131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99"/>
      <c r="AB84" s="99"/>
      <c r="AC84" s="247"/>
      <c r="AD84" s="53"/>
      <c r="AE84" s="53"/>
      <c r="AF84" s="53"/>
      <c r="AG84" s="247"/>
      <c r="AH84" s="53"/>
      <c r="AI84" s="53"/>
      <c r="AJ84" s="53"/>
      <c r="AK84" s="53"/>
      <c r="AL84" s="333"/>
      <c r="AM84" s="333"/>
      <c r="AN84" s="247"/>
      <c r="AO84" s="73"/>
      <c r="AP84" s="73"/>
      <c r="AQ84" s="73"/>
      <c r="AR84" s="73"/>
      <c r="AS84" s="325"/>
      <c r="AT84" s="54"/>
      <c r="AU84" s="53"/>
    </row>
    <row r="85" spans="6:47" x14ac:dyDescent="0.2">
      <c r="F85" s="190"/>
      <c r="G85" s="55"/>
      <c r="H85" s="55"/>
      <c r="I85" s="55"/>
      <c r="J85" s="55"/>
      <c r="K85" s="84"/>
      <c r="L85" s="78"/>
      <c r="M85" s="53"/>
      <c r="N85" s="53"/>
      <c r="O85" s="131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99"/>
      <c r="AB85" s="99"/>
      <c r="AC85" s="247"/>
      <c r="AD85" s="53"/>
      <c r="AE85" s="53"/>
      <c r="AF85" s="53"/>
      <c r="AG85" s="247"/>
      <c r="AH85" s="53"/>
      <c r="AI85" s="53"/>
      <c r="AJ85" s="53"/>
      <c r="AK85" s="53"/>
      <c r="AL85" s="333"/>
      <c r="AM85" s="333"/>
      <c r="AN85" s="247"/>
      <c r="AO85" s="73"/>
      <c r="AP85" s="73"/>
      <c r="AQ85" s="73"/>
      <c r="AR85" s="73"/>
      <c r="AS85" s="325"/>
      <c r="AT85" s="54"/>
      <c r="AU85" s="53"/>
    </row>
    <row r="86" spans="6:47" x14ac:dyDescent="0.2">
      <c r="F86" s="190"/>
      <c r="G86" s="55"/>
      <c r="H86" s="55"/>
      <c r="I86" s="55"/>
      <c r="J86" s="55"/>
      <c r="K86" s="84"/>
      <c r="L86" s="78"/>
      <c r="M86" s="53"/>
      <c r="N86" s="53"/>
      <c r="O86" s="131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99"/>
      <c r="AB86" s="99"/>
      <c r="AC86" s="247"/>
      <c r="AD86" s="53"/>
      <c r="AE86" s="53"/>
      <c r="AF86" s="53"/>
      <c r="AG86" s="247"/>
      <c r="AH86" s="53"/>
      <c r="AI86" s="53"/>
      <c r="AJ86" s="53"/>
      <c r="AK86" s="53"/>
      <c r="AL86" s="333"/>
      <c r="AM86" s="333"/>
      <c r="AN86" s="247"/>
      <c r="AO86" s="73"/>
      <c r="AP86" s="73"/>
      <c r="AQ86" s="73"/>
      <c r="AR86" s="73"/>
      <c r="AS86" s="325"/>
      <c r="AT86" s="54"/>
      <c r="AU86" s="53"/>
    </row>
    <row r="87" spans="6:47" x14ac:dyDescent="0.2">
      <c r="F87" s="190"/>
      <c r="G87" s="55"/>
      <c r="H87" s="55"/>
      <c r="I87" s="55"/>
      <c r="J87" s="55"/>
      <c r="K87" s="84"/>
      <c r="L87" s="78"/>
      <c r="M87" s="53"/>
      <c r="N87" s="53"/>
      <c r="O87" s="131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99"/>
      <c r="AB87" s="99"/>
      <c r="AC87" s="247"/>
      <c r="AD87" s="53"/>
      <c r="AE87" s="53"/>
      <c r="AF87" s="53"/>
      <c r="AG87" s="247"/>
      <c r="AH87" s="53"/>
      <c r="AI87" s="53"/>
      <c r="AJ87" s="53"/>
      <c r="AK87" s="53"/>
      <c r="AL87" s="333"/>
      <c r="AM87" s="333"/>
      <c r="AN87" s="247"/>
      <c r="AO87" s="73"/>
      <c r="AP87" s="73"/>
      <c r="AQ87" s="73"/>
      <c r="AR87" s="73"/>
      <c r="AS87" s="325"/>
      <c r="AT87" s="54"/>
      <c r="AU87" s="53"/>
    </row>
    <row r="88" spans="6:47" x14ac:dyDescent="0.2">
      <c r="F88" s="190"/>
      <c r="G88" s="55"/>
      <c r="H88" s="55"/>
      <c r="I88" s="55"/>
      <c r="J88" s="55"/>
      <c r="K88" s="84"/>
      <c r="L88" s="78"/>
      <c r="M88" s="53"/>
      <c r="N88" s="53"/>
      <c r="O88" s="131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99"/>
      <c r="AB88" s="99"/>
      <c r="AC88" s="247"/>
      <c r="AD88" s="53"/>
      <c r="AE88" s="53"/>
      <c r="AF88" s="53"/>
      <c r="AG88" s="247"/>
      <c r="AH88" s="53"/>
      <c r="AI88" s="53"/>
      <c r="AJ88" s="53"/>
      <c r="AK88" s="53"/>
      <c r="AL88" s="333"/>
      <c r="AM88" s="333"/>
      <c r="AN88" s="247"/>
      <c r="AO88" s="73"/>
      <c r="AP88" s="73"/>
      <c r="AQ88" s="73"/>
      <c r="AR88" s="73"/>
      <c r="AS88" s="325"/>
      <c r="AT88" s="54"/>
      <c r="AU88" s="53"/>
    </row>
    <row r="89" spans="6:47" x14ac:dyDescent="0.2">
      <c r="F89" s="190"/>
      <c r="G89" s="55"/>
      <c r="H89" s="55"/>
      <c r="I89" s="55"/>
      <c r="J89" s="55"/>
      <c r="K89" s="84"/>
      <c r="L89" s="78"/>
      <c r="M89" s="53"/>
      <c r="N89" s="53"/>
      <c r="O89" s="131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99"/>
      <c r="AB89" s="99"/>
      <c r="AC89" s="247"/>
      <c r="AD89" s="53"/>
      <c r="AE89" s="53"/>
      <c r="AF89" s="53"/>
      <c r="AG89" s="247"/>
      <c r="AH89" s="53"/>
      <c r="AI89" s="53"/>
      <c r="AJ89" s="53"/>
      <c r="AK89" s="53"/>
      <c r="AL89" s="333"/>
      <c r="AM89" s="333"/>
      <c r="AN89" s="247"/>
      <c r="AO89" s="73"/>
      <c r="AP89" s="73"/>
      <c r="AQ89" s="73"/>
      <c r="AR89" s="73"/>
      <c r="AS89" s="325"/>
      <c r="AT89" s="54"/>
      <c r="AU89" s="53"/>
    </row>
    <row r="90" spans="6:47" x14ac:dyDescent="0.2">
      <c r="F90" s="190"/>
      <c r="G90" s="55"/>
      <c r="H90" s="55"/>
      <c r="I90" s="55"/>
      <c r="J90" s="55"/>
      <c r="K90" s="84"/>
      <c r="L90" s="78"/>
      <c r="M90" s="53"/>
      <c r="N90" s="53"/>
      <c r="O90" s="131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99"/>
      <c r="AB90" s="99"/>
      <c r="AC90" s="247"/>
      <c r="AD90" s="53"/>
      <c r="AE90" s="53"/>
      <c r="AF90" s="53"/>
      <c r="AG90" s="247"/>
      <c r="AH90" s="53"/>
      <c r="AI90" s="53"/>
      <c r="AJ90" s="53"/>
      <c r="AK90" s="53"/>
      <c r="AL90" s="333"/>
      <c r="AM90" s="333"/>
      <c r="AN90" s="247"/>
      <c r="AO90" s="73"/>
      <c r="AP90" s="73"/>
      <c r="AQ90" s="73"/>
      <c r="AR90" s="73"/>
      <c r="AS90" s="325"/>
      <c r="AT90" s="54"/>
      <c r="AU90" s="53"/>
    </row>
    <row r="91" spans="6:47" x14ac:dyDescent="0.2">
      <c r="F91" s="190"/>
      <c r="G91" s="55"/>
      <c r="H91" s="55"/>
      <c r="I91" s="55"/>
      <c r="J91" s="55"/>
      <c r="K91" s="84"/>
      <c r="L91" s="78"/>
      <c r="M91" s="53"/>
      <c r="N91" s="53"/>
      <c r="O91" s="131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99"/>
      <c r="AB91" s="99"/>
      <c r="AC91" s="247"/>
      <c r="AD91" s="53"/>
      <c r="AE91" s="53"/>
      <c r="AF91" s="53"/>
      <c r="AG91" s="247"/>
      <c r="AH91" s="53"/>
      <c r="AI91" s="53"/>
      <c r="AJ91" s="53"/>
      <c r="AK91" s="53"/>
      <c r="AL91" s="333"/>
      <c r="AM91" s="333"/>
      <c r="AN91" s="247"/>
      <c r="AO91" s="73"/>
      <c r="AP91" s="73"/>
      <c r="AQ91" s="73"/>
      <c r="AR91" s="73"/>
      <c r="AS91" s="325"/>
      <c r="AT91" s="54"/>
      <c r="AU91" s="53"/>
    </row>
    <row r="92" spans="6:47" x14ac:dyDescent="0.2">
      <c r="F92" s="190"/>
      <c r="G92" s="55"/>
      <c r="H92" s="55"/>
      <c r="I92" s="55"/>
      <c r="J92" s="55"/>
      <c r="K92" s="84"/>
      <c r="L92" s="78"/>
      <c r="M92" s="53"/>
      <c r="N92" s="53"/>
      <c r="O92" s="131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99"/>
      <c r="AB92" s="99"/>
      <c r="AC92" s="247"/>
      <c r="AD92" s="53"/>
      <c r="AE92" s="53"/>
      <c r="AF92" s="53"/>
      <c r="AG92" s="247"/>
      <c r="AH92" s="53"/>
      <c r="AI92" s="53"/>
      <c r="AJ92" s="53"/>
      <c r="AK92" s="53"/>
      <c r="AL92" s="333"/>
      <c r="AM92" s="333"/>
      <c r="AN92" s="247"/>
      <c r="AO92" s="73"/>
      <c r="AP92" s="73"/>
      <c r="AQ92" s="73"/>
      <c r="AR92" s="73"/>
      <c r="AS92" s="325"/>
      <c r="AT92" s="54"/>
      <c r="AU92" s="53"/>
    </row>
    <row r="93" spans="6:47" x14ac:dyDescent="0.2">
      <c r="F93" s="190"/>
      <c r="G93" s="55"/>
      <c r="H93" s="55"/>
      <c r="I93" s="55"/>
      <c r="J93" s="55"/>
      <c r="K93" s="84"/>
      <c r="L93" s="78"/>
      <c r="M93" s="53"/>
      <c r="N93" s="53"/>
      <c r="O93" s="131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99"/>
      <c r="AB93" s="99"/>
      <c r="AC93" s="247"/>
      <c r="AD93" s="53"/>
      <c r="AE93" s="53"/>
      <c r="AF93" s="53"/>
      <c r="AG93" s="247"/>
      <c r="AH93" s="53"/>
      <c r="AI93" s="53"/>
      <c r="AJ93" s="53"/>
      <c r="AK93" s="53"/>
      <c r="AL93" s="333"/>
      <c r="AM93" s="333"/>
      <c r="AN93" s="247"/>
      <c r="AO93" s="73"/>
      <c r="AP93" s="73"/>
      <c r="AQ93" s="73"/>
      <c r="AR93" s="73"/>
      <c r="AS93" s="325"/>
      <c r="AT93" s="54"/>
      <c r="AU93" s="53"/>
    </row>
    <row r="94" spans="6:47" x14ac:dyDescent="0.2">
      <c r="F94" s="190"/>
      <c r="G94" s="55"/>
      <c r="H94" s="55"/>
      <c r="I94" s="201"/>
      <c r="J94" s="55"/>
      <c r="K94" s="84"/>
      <c r="L94" s="78"/>
      <c r="M94" s="53"/>
      <c r="N94" s="53"/>
      <c r="O94" s="131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99"/>
      <c r="AB94" s="99"/>
      <c r="AC94" s="247"/>
      <c r="AD94" s="53"/>
      <c r="AE94" s="53"/>
      <c r="AF94" s="53"/>
      <c r="AG94" s="247"/>
      <c r="AH94" s="53"/>
      <c r="AI94" s="53"/>
      <c r="AJ94" s="53"/>
      <c r="AK94" s="53"/>
      <c r="AL94" s="325"/>
      <c r="AM94" s="325"/>
      <c r="AN94" s="247"/>
      <c r="AO94" s="73"/>
      <c r="AP94" s="73"/>
      <c r="AQ94" s="73"/>
      <c r="AR94" s="73"/>
      <c r="AS94" s="325"/>
      <c r="AT94" s="54"/>
      <c r="AU94" s="53"/>
    </row>
    <row r="95" spans="6:47" x14ac:dyDescent="0.2">
      <c r="F95" s="190"/>
      <c r="G95" s="55"/>
      <c r="H95" s="55"/>
      <c r="I95" s="55"/>
      <c r="J95" s="55"/>
      <c r="K95" s="84"/>
      <c r="L95" s="78"/>
      <c r="M95" s="53"/>
      <c r="N95" s="53"/>
      <c r="O95" s="131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99"/>
      <c r="AB95" s="99"/>
      <c r="AC95" s="247"/>
      <c r="AD95" s="53"/>
      <c r="AE95" s="53"/>
      <c r="AF95" s="53"/>
      <c r="AG95" s="247"/>
      <c r="AH95" s="53"/>
      <c r="AI95" s="53"/>
      <c r="AJ95" s="53"/>
      <c r="AK95" s="53"/>
      <c r="AL95" s="333"/>
      <c r="AM95" s="333"/>
      <c r="AN95" s="247"/>
      <c r="AO95" s="73"/>
      <c r="AP95" s="73"/>
      <c r="AQ95" s="73"/>
      <c r="AR95" s="73"/>
      <c r="AS95" s="325"/>
      <c r="AT95" s="54"/>
      <c r="AU95" s="53"/>
    </row>
    <row r="96" spans="6:47" x14ac:dyDescent="0.2">
      <c r="F96" s="190"/>
      <c r="G96" s="55"/>
      <c r="H96" s="55"/>
      <c r="I96" s="55"/>
      <c r="J96" s="55"/>
      <c r="K96" s="84"/>
      <c r="L96" s="78"/>
      <c r="M96" s="53"/>
      <c r="N96" s="53"/>
      <c r="O96" s="131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99"/>
      <c r="AB96" s="99"/>
      <c r="AC96" s="247"/>
      <c r="AD96" s="53"/>
      <c r="AE96" s="53"/>
      <c r="AF96" s="53"/>
      <c r="AG96" s="247"/>
      <c r="AH96" s="53"/>
      <c r="AI96" s="53"/>
      <c r="AJ96" s="53"/>
      <c r="AK96" s="53"/>
      <c r="AL96" s="333"/>
      <c r="AM96" s="333"/>
      <c r="AN96" s="247"/>
      <c r="AO96" s="73"/>
      <c r="AP96" s="73"/>
      <c r="AQ96" s="73"/>
      <c r="AR96" s="73"/>
      <c r="AS96" s="325"/>
      <c r="AT96" s="54"/>
      <c r="AU96" s="53"/>
    </row>
    <row r="97" spans="6:47" x14ac:dyDescent="0.2">
      <c r="F97" s="190"/>
      <c r="G97" s="55"/>
      <c r="H97" s="55"/>
      <c r="I97" s="55"/>
      <c r="J97" s="55"/>
      <c r="K97" s="84"/>
      <c r="L97" s="78"/>
      <c r="M97" s="53"/>
      <c r="N97" s="53"/>
      <c r="O97" s="131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99"/>
      <c r="AB97" s="99"/>
      <c r="AC97" s="247"/>
      <c r="AD97" s="53"/>
      <c r="AE97" s="53"/>
      <c r="AF97" s="53"/>
      <c r="AG97" s="247"/>
      <c r="AH97" s="53"/>
      <c r="AI97" s="53"/>
      <c r="AJ97" s="53"/>
      <c r="AK97" s="53"/>
      <c r="AL97" s="333"/>
      <c r="AM97" s="333"/>
      <c r="AN97" s="247"/>
      <c r="AO97" s="73"/>
      <c r="AP97" s="73"/>
      <c r="AQ97" s="73"/>
      <c r="AR97" s="73"/>
      <c r="AS97" s="325"/>
      <c r="AT97" s="54"/>
      <c r="AU97" s="53"/>
    </row>
    <row r="98" spans="6:47" x14ac:dyDescent="0.2">
      <c r="F98" s="190"/>
      <c r="G98" s="55"/>
      <c r="H98" s="55"/>
      <c r="I98" s="55"/>
      <c r="J98" s="55"/>
      <c r="K98" s="84"/>
      <c r="L98" s="78"/>
      <c r="M98" s="53"/>
      <c r="N98" s="53"/>
      <c r="O98" s="131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99"/>
      <c r="AB98" s="99"/>
      <c r="AC98" s="247"/>
      <c r="AD98" s="53"/>
      <c r="AE98" s="53"/>
      <c r="AF98" s="53"/>
      <c r="AG98" s="247"/>
      <c r="AH98" s="53"/>
      <c r="AI98" s="53"/>
      <c r="AJ98" s="53"/>
      <c r="AK98" s="53"/>
      <c r="AL98" s="333"/>
      <c r="AM98" s="333"/>
      <c r="AN98" s="247"/>
      <c r="AO98" s="73"/>
      <c r="AP98" s="73"/>
      <c r="AQ98" s="73"/>
      <c r="AR98" s="73"/>
      <c r="AS98" s="325"/>
      <c r="AT98" s="54"/>
      <c r="AU98" s="53"/>
    </row>
    <row r="99" spans="6:47" x14ac:dyDescent="0.2">
      <c r="O99" s="130"/>
    </row>
    <row r="100" spans="6:47" x14ac:dyDescent="0.2">
      <c r="O100" s="130"/>
    </row>
    <row r="101" spans="6:47" x14ac:dyDescent="0.2">
      <c r="O101" s="130"/>
    </row>
  </sheetData>
  <sortState ref="A14:AY1343">
    <sortCondition ref="A14:A1343"/>
    <sortCondition ref="C14:C1343"/>
    <sortCondition ref="F14:F1343"/>
  </sortState>
  <dataConsolidate/>
  <mergeCells count="4">
    <mergeCell ref="AD7:AF7"/>
    <mergeCell ref="AH7:AL7"/>
    <mergeCell ref="A1:D2"/>
    <mergeCell ref="H6:I7"/>
  </mergeCells>
  <conditionalFormatting sqref="L20:L77 L79">
    <cfRule type="expression" dxfId="35" priority="271">
      <formula>$C20="R"</formula>
    </cfRule>
  </conditionalFormatting>
  <conditionalFormatting sqref="AT15 E20:E27 L28 AR14:AR78 AP20:AQ78 E78:F78 E30:L77 E29 G29:L29 G20:L27 AD16:AF79 AH20:AL79 AU14:AU79 E79:L79 N16:O79 Q16:AB79 AS16:AT79 AO16:AO79">
    <cfRule type="expression" dxfId="34" priority="394">
      <formula>$C14="R"</formula>
    </cfRule>
    <cfRule type="expression" dxfId="33" priority="396">
      <formula>AND($C14="R",$K14="Sous-total")</formula>
    </cfRule>
    <cfRule type="expression" dxfId="32" priority="397">
      <formula>$K14="Sous-total"</formula>
    </cfRule>
  </conditionalFormatting>
  <conditionalFormatting sqref="L15">
    <cfRule type="expression" dxfId="31" priority="103">
      <formula>$C15="R"</formula>
    </cfRule>
  </conditionalFormatting>
  <conditionalFormatting sqref="C6">
    <cfRule type="expression" dxfId="30" priority="90">
      <formula>"FAUX"</formula>
    </cfRule>
  </conditionalFormatting>
  <conditionalFormatting sqref="L14">
    <cfRule type="expression" dxfId="29" priority="78">
      <formula>$C14="R"</formula>
    </cfRule>
  </conditionalFormatting>
  <conditionalFormatting sqref="L14">
    <cfRule type="expression" dxfId="28" priority="79">
      <formula>$C14="R"</formula>
    </cfRule>
    <cfRule type="expression" dxfId="27" priority="80">
      <formula>AND($C14="R",$K14="Sous-total")</formula>
    </cfRule>
    <cfRule type="expression" dxfId="26" priority="81">
      <formula>$K14="Sous-total"</formula>
    </cfRule>
  </conditionalFormatting>
  <conditionalFormatting sqref="L16:L19">
    <cfRule type="expression" dxfId="25" priority="66">
      <formula>$C16="R"</formula>
    </cfRule>
  </conditionalFormatting>
  <conditionalFormatting sqref="E16:L17 E18:E19 G18:L19 F18:F29">
    <cfRule type="expression" dxfId="24" priority="67">
      <formula>$C16="R"</formula>
    </cfRule>
    <cfRule type="expression" dxfId="23" priority="68">
      <formula>AND($C16="R",$K16="Sous-total")</formula>
    </cfRule>
    <cfRule type="expression" dxfId="22" priority="69">
      <formula>$K16="Sous-total"</formula>
    </cfRule>
  </conditionalFormatting>
  <conditionalFormatting sqref="AH16:AL19 AP16:AQ19">
    <cfRule type="expression" dxfId="21" priority="63">
      <formula>$C16="R"</formula>
    </cfRule>
    <cfRule type="expression" dxfId="20" priority="64">
      <formula>AND($C16="R",$K16="Sous-total")</formula>
    </cfRule>
    <cfRule type="expression" dxfId="19" priority="65">
      <formula>$K16="Sous-total"</formula>
    </cfRule>
  </conditionalFormatting>
  <conditionalFormatting sqref="E14:K14">
    <cfRule type="expression" dxfId="18" priority="54">
      <formula>$C14="R"</formula>
    </cfRule>
    <cfRule type="expression" dxfId="17" priority="55">
      <formula>AND($C14="R",$K14="Sous-total")</formula>
    </cfRule>
    <cfRule type="expression" dxfId="16" priority="56">
      <formula>$K14="Sous-total"</formula>
    </cfRule>
  </conditionalFormatting>
  <conditionalFormatting sqref="AO1:AO1048576">
    <cfRule type="cellIs" dxfId="15" priority="20" operator="equal">
      <formula>"Ne pas diminuer"</formula>
    </cfRule>
  </conditionalFormatting>
  <conditionalFormatting sqref="AP79:AR79">
    <cfRule type="expression" dxfId="14" priority="17">
      <formula>$C79="R"</formula>
    </cfRule>
    <cfRule type="expression" dxfId="13" priority="18">
      <formula>AND($C79="R",$K79="Sous-total")</formula>
    </cfRule>
    <cfRule type="expression" dxfId="12" priority="19">
      <formula>$K79="Sous-total"</formula>
    </cfRule>
  </conditionalFormatting>
  <conditionalFormatting sqref="L78">
    <cfRule type="expression" dxfId="11" priority="9">
      <formula>$C78="R"</formula>
    </cfRule>
  </conditionalFormatting>
  <conditionalFormatting sqref="G78:L78">
    <cfRule type="expression" dxfId="10" priority="10">
      <formula>$C78="R"</formula>
    </cfRule>
    <cfRule type="expression" dxfId="9" priority="11">
      <formula>AND($C78="R",$K78="Sous-total")</formula>
    </cfRule>
    <cfRule type="expression" dxfId="8" priority="12">
      <formula>$K78="Sous-total"</formula>
    </cfRule>
  </conditionalFormatting>
  <conditionalFormatting sqref="AM14:AN79">
    <cfRule type="expression" dxfId="7" priority="7">
      <formula>$C14="R"</formula>
    </cfRule>
    <cfRule type="expression" dxfId="6" priority="8">
      <formula>$K14="Sous-total"</formula>
    </cfRule>
  </conditionalFormatting>
  <conditionalFormatting sqref="E15:L15 AD14:AF15 N14:AB15 AS14:AS15 AO14:AQ15 E28 AH14:AL15 G28:K28 P16:P79">
    <cfRule type="expression" dxfId="5" priority="564">
      <formula>$C14="R"</formula>
    </cfRule>
    <cfRule type="expression" dxfId="4" priority="565">
      <formula>$AW14="Mettre en blanc"</formula>
    </cfRule>
    <cfRule type="expression" dxfId="3" priority="566">
      <formula>AND($C14="R",$K14="Sous-total")</formula>
    </cfRule>
    <cfRule type="expression" dxfId="2" priority="567">
      <formula>$K14="Sous-total"</formula>
    </cfRule>
  </conditionalFormatting>
  <conditionalFormatting sqref="H6">
    <cfRule type="expression" dxfId="1" priority="91">
      <formula>H6="VRAI"</formula>
    </cfRule>
    <cfRule type="expression" dxfId="0" priority="92">
      <formula>H6="FAUX"</formula>
    </cfRule>
  </conditionalFormatting>
  <dataValidations count="1">
    <dataValidation type="list" allowBlank="1" showInputMessage="1" showErrorMessage="1" sqref="E14:E79">
      <formula1>ListeSO</formula1>
    </dataValidation>
  </dataValidations>
  <hyperlinks>
    <hyperlink ref="H6:I7" location="Controle!A1" display="Controle!A1"/>
  </hyperlinks>
  <printOptions horizontalCentered="1" verticalCentered="1"/>
  <pageMargins left="0.59055118110236227" right="0.59055118110236227" top="0.39370078740157483" bottom="0.39370078740157483" header="0.31496062992125984" footer="0.11811023622047245"/>
  <pageSetup paperSize="9" scale="44" fitToHeight="33" orientation="landscape" r:id="rId1"/>
  <headerFooter>
    <oddHeader>&amp;C
&amp;R&amp;"Tahoma,Normal"Impression  &amp;D &amp;T</oddHeader>
    <oddFooter>&amp;R&amp;"taho,Normal"Page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C33" sqref="C33"/>
    </sheetView>
  </sheetViews>
  <sheetFormatPr baseColWidth="10" defaultRowHeight="15" x14ac:dyDescent="0.3"/>
  <sheetData>
    <row r="1" spans="1:10" x14ac:dyDescent="0.3">
      <c r="A1" s="60"/>
      <c r="B1" s="60"/>
      <c r="C1" s="60"/>
      <c r="D1" s="60"/>
      <c r="E1" s="60"/>
      <c r="F1" s="85"/>
      <c r="G1" s="61"/>
      <c r="J1" s="9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5:W26"/>
  <sheetViews>
    <sheetView workbookViewId="0"/>
  </sheetViews>
  <sheetFormatPr baseColWidth="10" defaultColWidth="11" defaultRowHeight="15.75" outlineLevelCol="1" x14ac:dyDescent="0.25"/>
  <cols>
    <col min="1" max="1" width="11" style="88"/>
    <col min="2" max="2" width="60.25" style="88" customWidth="1"/>
    <col min="3" max="3" width="52.75" style="88" hidden="1" customWidth="1" outlineLevel="1"/>
    <col min="4" max="4" width="0" style="88" hidden="1" customWidth="1" collapsed="1"/>
    <col min="5" max="21" width="0" style="88" hidden="1" customWidth="1"/>
    <col min="22" max="22" width="28.75" style="88" hidden="1" customWidth="1" outlineLevel="1"/>
    <col min="23" max="23" width="31.25" style="88" customWidth="1" collapsed="1"/>
    <col min="24" max="16384" width="11" style="88"/>
  </cols>
  <sheetData>
    <row r="5" spans="2:23" ht="31.5" x14ac:dyDescent="0.25">
      <c r="C5" s="88" t="s">
        <v>79</v>
      </c>
      <c r="V5" s="95" t="s">
        <v>84</v>
      </c>
      <c r="W5" s="95" t="s">
        <v>84</v>
      </c>
    </row>
    <row r="6" spans="2:23" x14ac:dyDescent="0.25">
      <c r="B6" s="96" t="e">
        <f>C6</f>
        <v>#REF!</v>
      </c>
      <c r="C6" s="89" t="e">
        <f>#REF!</f>
        <v>#REF!</v>
      </c>
      <c r="D6" s="89" t="e">
        <f>#REF!</f>
        <v>#REF!</v>
      </c>
      <c r="E6" s="89" t="e">
        <f>#REF!</f>
        <v>#REF!</v>
      </c>
      <c r="F6" s="89" t="e">
        <f>#REF!</f>
        <v>#REF!</v>
      </c>
      <c r="G6" s="89" t="e">
        <f>#REF!</f>
        <v>#REF!</v>
      </c>
      <c r="H6" s="89" t="e">
        <f>#REF!</f>
        <v>#REF!</v>
      </c>
      <c r="I6" s="89" t="e">
        <f>#REF!</f>
        <v>#REF!</v>
      </c>
      <c r="J6" s="89" t="e">
        <f>#REF!</f>
        <v>#REF!</v>
      </c>
      <c r="K6" s="89" t="e">
        <f>#REF!</f>
        <v>#REF!</v>
      </c>
      <c r="L6" s="89" t="e">
        <f>#REF!</f>
        <v>#REF!</v>
      </c>
      <c r="M6" s="89" t="e">
        <f>#REF!</f>
        <v>#REF!</v>
      </c>
      <c r="N6" s="89" t="e">
        <f>#REF!</f>
        <v>#REF!</v>
      </c>
      <c r="O6" s="89" t="e">
        <f>#REF!</f>
        <v>#REF!</v>
      </c>
      <c r="P6" s="89" t="e">
        <f>#REF!</f>
        <v>#REF!</v>
      </c>
      <c r="Q6" s="89" t="e">
        <f>#REF!</f>
        <v>#REF!</v>
      </c>
      <c r="R6" s="89" t="e">
        <f>#REF!</f>
        <v>#REF!</v>
      </c>
      <c r="S6" s="89" t="e">
        <f>#REF!</f>
        <v>#REF!</v>
      </c>
      <c r="T6" s="89" t="e">
        <f>#REF!</f>
        <v>#REF!</v>
      </c>
      <c r="U6" s="89" t="e">
        <f>#REF!</f>
        <v>#REF!</v>
      </c>
      <c r="V6" s="90" t="e">
        <f>#REF!</f>
        <v>#REF!</v>
      </c>
      <c r="W6" s="90">
        <v>5340000</v>
      </c>
    </row>
    <row r="7" spans="2:23" x14ac:dyDescent="0.25">
      <c r="B7" s="97" t="e">
        <f t="shared" ref="B7:B25" si="0">C7</f>
        <v>#REF!</v>
      </c>
      <c r="C7" s="91" t="e">
        <f>#REF!</f>
        <v>#REF!</v>
      </c>
      <c r="D7" s="91" t="e">
        <f>#REF!</f>
        <v>#REF!</v>
      </c>
      <c r="E7" s="91" t="e">
        <f>#REF!</f>
        <v>#REF!</v>
      </c>
      <c r="F7" s="91" t="e">
        <f>#REF!</f>
        <v>#REF!</v>
      </c>
      <c r="G7" s="91" t="e">
        <f>#REF!</f>
        <v>#REF!</v>
      </c>
      <c r="H7" s="91" t="e">
        <f>#REF!</f>
        <v>#REF!</v>
      </c>
      <c r="I7" s="91" t="e">
        <f>#REF!</f>
        <v>#REF!</v>
      </c>
      <c r="J7" s="91" t="e">
        <f>#REF!</f>
        <v>#REF!</v>
      </c>
      <c r="K7" s="91" t="e">
        <f>#REF!</f>
        <v>#REF!</v>
      </c>
      <c r="L7" s="91" t="e">
        <f>#REF!</f>
        <v>#REF!</v>
      </c>
      <c r="M7" s="91" t="e">
        <f>#REF!</f>
        <v>#REF!</v>
      </c>
      <c r="N7" s="91" t="e">
        <f>#REF!</f>
        <v>#REF!</v>
      </c>
      <c r="O7" s="91" t="e">
        <f>#REF!</f>
        <v>#REF!</v>
      </c>
      <c r="P7" s="91" t="e">
        <f>#REF!</f>
        <v>#REF!</v>
      </c>
      <c r="Q7" s="91" t="e">
        <f>#REF!</f>
        <v>#REF!</v>
      </c>
      <c r="R7" s="91" t="e">
        <f>#REF!</f>
        <v>#REF!</v>
      </c>
      <c r="S7" s="91" t="e">
        <f>#REF!</f>
        <v>#REF!</v>
      </c>
      <c r="T7" s="91" t="e">
        <f>#REF!</f>
        <v>#REF!</v>
      </c>
      <c r="U7" s="91" t="e">
        <f>#REF!</f>
        <v>#REF!</v>
      </c>
      <c r="V7" s="92" t="e">
        <f>#REF!</f>
        <v>#REF!</v>
      </c>
      <c r="W7" s="92">
        <v>3888000</v>
      </c>
    </row>
    <row r="8" spans="2:23" x14ac:dyDescent="0.25">
      <c r="B8" s="97" t="s">
        <v>82</v>
      </c>
      <c r="C8" s="91" t="e">
        <f>#REF!</f>
        <v>#REF!</v>
      </c>
      <c r="D8" s="91" t="e">
        <f>#REF!</f>
        <v>#REF!</v>
      </c>
      <c r="E8" s="91" t="e">
        <f>#REF!</f>
        <v>#REF!</v>
      </c>
      <c r="F8" s="91" t="e">
        <f>#REF!</f>
        <v>#REF!</v>
      </c>
      <c r="G8" s="91" t="e">
        <f>#REF!</f>
        <v>#REF!</v>
      </c>
      <c r="H8" s="91" t="e">
        <f>#REF!</f>
        <v>#REF!</v>
      </c>
      <c r="I8" s="91" t="e">
        <f>#REF!</f>
        <v>#REF!</v>
      </c>
      <c r="J8" s="91" t="e">
        <f>#REF!</f>
        <v>#REF!</v>
      </c>
      <c r="K8" s="91" t="e">
        <f>#REF!</f>
        <v>#REF!</v>
      </c>
      <c r="L8" s="91" t="e">
        <f>#REF!</f>
        <v>#REF!</v>
      </c>
      <c r="M8" s="91" t="e">
        <f>#REF!</f>
        <v>#REF!</v>
      </c>
      <c r="N8" s="91" t="e">
        <f>#REF!</f>
        <v>#REF!</v>
      </c>
      <c r="O8" s="91" t="e">
        <f>#REF!</f>
        <v>#REF!</v>
      </c>
      <c r="P8" s="91" t="e">
        <f>#REF!</f>
        <v>#REF!</v>
      </c>
      <c r="Q8" s="91" t="e">
        <f>#REF!</f>
        <v>#REF!</v>
      </c>
      <c r="R8" s="91" t="e">
        <f>#REF!</f>
        <v>#REF!</v>
      </c>
      <c r="S8" s="91" t="e">
        <f>#REF!</f>
        <v>#REF!</v>
      </c>
      <c r="T8" s="91" t="e">
        <f>#REF!</f>
        <v>#REF!</v>
      </c>
      <c r="U8" s="91" t="e">
        <f>#REF!</f>
        <v>#REF!</v>
      </c>
      <c r="V8" s="92" t="e">
        <f>#REF!</f>
        <v>#REF!</v>
      </c>
      <c r="W8" s="92">
        <v>3872000</v>
      </c>
    </row>
    <row r="9" spans="2:23" x14ac:dyDescent="0.25">
      <c r="B9" s="97" t="e">
        <f t="shared" si="0"/>
        <v>#REF!</v>
      </c>
      <c r="C9" s="91" t="e">
        <f>#REF!</f>
        <v>#REF!</v>
      </c>
      <c r="D9" s="91" t="e">
        <f>#REF!</f>
        <v>#REF!</v>
      </c>
      <c r="E9" s="91" t="e">
        <f>#REF!</f>
        <v>#REF!</v>
      </c>
      <c r="F9" s="91" t="e">
        <f>#REF!</f>
        <v>#REF!</v>
      </c>
      <c r="G9" s="91" t="e">
        <f>#REF!</f>
        <v>#REF!</v>
      </c>
      <c r="H9" s="91" t="e">
        <f>#REF!</f>
        <v>#REF!</v>
      </c>
      <c r="I9" s="91" t="e">
        <f>#REF!</f>
        <v>#REF!</v>
      </c>
      <c r="J9" s="91" t="e">
        <f>#REF!</f>
        <v>#REF!</v>
      </c>
      <c r="K9" s="91" t="e">
        <f>#REF!</f>
        <v>#REF!</v>
      </c>
      <c r="L9" s="91" t="e">
        <f>#REF!</f>
        <v>#REF!</v>
      </c>
      <c r="M9" s="91" t="e">
        <f>#REF!</f>
        <v>#REF!</v>
      </c>
      <c r="N9" s="91" t="e">
        <f>#REF!</f>
        <v>#REF!</v>
      </c>
      <c r="O9" s="91" t="e">
        <f>#REF!</f>
        <v>#REF!</v>
      </c>
      <c r="P9" s="91" t="e">
        <f>#REF!</f>
        <v>#REF!</v>
      </c>
      <c r="Q9" s="91" t="e">
        <f>#REF!</f>
        <v>#REF!</v>
      </c>
      <c r="R9" s="91" t="e">
        <f>#REF!</f>
        <v>#REF!</v>
      </c>
      <c r="S9" s="91" t="e">
        <f>#REF!</f>
        <v>#REF!</v>
      </c>
      <c r="T9" s="91" t="e">
        <f>#REF!</f>
        <v>#REF!</v>
      </c>
      <c r="U9" s="91" t="e">
        <f>#REF!</f>
        <v>#REF!</v>
      </c>
      <c r="V9" s="92" t="e">
        <f>#REF!</f>
        <v>#REF!</v>
      </c>
      <c r="W9" s="92">
        <v>2100000</v>
      </c>
    </row>
    <row r="10" spans="2:23" x14ac:dyDescent="0.25">
      <c r="B10" s="97" t="s">
        <v>83</v>
      </c>
      <c r="C10" s="91" t="e">
        <f>#REF!</f>
        <v>#REF!</v>
      </c>
      <c r="D10" s="91" t="e">
        <f>#REF!</f>
        <v>#REF!</v>
      </c>
      <c r="E10" s="91" t="e">
        <f>#REF!</f>
        <v>#REF!</v>
      </c>
      <c r="F10" s="91" t="e">
        <f>#REF!</f>
        <v>#REF!</v>
      </c>
      <c r="G10" s="91" t="e">
        <f>#REF!</f>
        <v>#REF!</v>
      </c>
      <c r="H10" s="91" t="e">
        <f>#REF!</f>
        <v>#REF!</v>
      </c>
      <c r="I10" s="91" t="e">
        <f>#REF!</f>
        <v>#REF!</v>
      </c>
      <c r="J10" s="91" t="e">
        <f>#REF!</f>
        <v>#REF!</v>
      </c>
      <c r="K10" s="91" t="e">
        <f>#REF!</f>
        <v>#REF!</v>
      </c>
      <c r="L10" s="91" t="e">
        <f>#REF!</f>
        <v>#REF!</v>
      </c>
      <c r="M10" s="91" t="e">
        <f>#REF!</f>
        <v>#REF!</v>
      </c>
      <c r="N10" s="91" t="e">
        <f>#REF!</f>
        <v>#REF!</v>
      </c>
      <c r="O10" s="91" t="e">
        <f>#REF!</f>
        <v>#REF!</v>
      </c>
      <c r="P10" s="91" t="e">
        <f>#REF!</f>
        <v>#REF!</v>
      </c>
      <c r="Q10" s="91" t="e">
        <f>#REF!</f>
        <v>#REF!</v>
      </c>
      <c r="R10" s="91" t="e">
        <f>#REF!</f>
        <v>#REF!</v>
      </c>
      <c r="S10" s="91" t="e">
        <f>#REF!</f>
        <v>#REF!</v>
      </c>
      <c r="T10" s="91" t="e">
        <f>#REF!</f>
        <v>#REF!</v>
      </c>
      <c r="U10" s="91" t="e">
        <f>#REF!</f>
        <v>#REF!</v>
      </c>
      <c r="V10" s="92" t="e">
        <f>#REF!</f>
        <v>#REF!</v>
      </c>
      <c r="W10" s="92">
        <v>545000</v>
      </c>
    </row>
    <row r="11" spans="2:23" x14ac:dyDescent="0.25">
      <c r="B11" s="97" t="e">
        <f t="shared" si="0"/>
        <v>#REF!</v>
      </c>
      <c r="C11" s="91" t="e">
        <f>#REF!</f>
        <v>#REF!</v>
      </c>
      <c r="D11" s="91" t="e">
        <f>#REF!</f>
        <v>#REF!</v>
      </c>
      <c r="E11" s="91" t="e">
        <f>#REF!</f>
        <v>#REF!</v>
      </c>
      <c r="F11" s="91" t="e">
        <f>#REF!</f>
        <v>#REF!</v>
      </c>
      <c r="G11" s="91" t="e">
        <f>#REF!</f>
        <v>#REF!</v>
      </c>
      <c r="H11" s="91" t="e">
        <f>#REF!</f>
        <v>#REF!</v>
      </c>
      <c r="I11" s="91" t="e">
        <f>#REF!</f>
        <v>#REF!</v>
      </c>
      <c r="J11" s="91" t="e">
        <f>#REF!</f>
        <v>#REF!</v>
      </c>
      <c r="K11" s="91" t="e">
        <f>#REF!</f>
        <v>#REF!</v>
      </c>
      <c r="L11" s="91" t="e">
        <f>#REF!</f>
        <v>#REF!</v>
      </c>
      <c r="M11" s="91" t="e">
        <f>#REF!</f>
        <v>#REF!</v>
      </c>
      <c r="N11" s="91" t="e">
        <f>#REF!</f>
        <v>#REF!</v>
      </c>
      <c r="O11" s="91" t="e">
        <f>#REF!</f>
        <v>#REF!</v>
      </c>
      <c r="P11" s="91" t="e">
        <f>#REF!</f>
        <v>#REF!</v>
      </c>
      <c r="Q11" s="91" t="e">
        <f>#REF!</f>
        <v>#REF!</v>
      </c>
      <c r="R11" s="91" t="e">
        <f>#REF!</f>
        <v>#REF!</v>
      </c>
      <c r="S11" s="91" t="e">
        <f>#REF!</f>
        <v>#REF!</v>
      </c>
      <c r="T11" s="91" t="e">
        <f>#REF!</f>
        <v>#REF!</v>
      </c>
      <c r="U11" s="91" t="e">
        <f>#REF!</f>
        <v>#REF!</v>
      </c>
      <c r="V11" s="92" t="e">
        <f>#REF!</f>
        <v>#REF!</v>
      </c>
      <c r="W11" s="92">
        <v>523000</v>
      </c>
    </row>
    <row r="12" spans="2:23" x14ac:dyDescent="0.25">
      <c r="B12" s="97" t="e">
        <f t="shared" si="0"/>
        <v>#REF!</v>
      </c>
      <c r="C12" s="91" t="e">
        <f>#REF!</f>
        <v>#REF!</v>
      </c>
      <c r="D12" s="91" t="e">
        <f>#REF!</f>
        <v>#REF!</v>
      </c>
      <c r="E12" s="91" t="e">
        <f>#REF!</f>
        <v>#REF!</v>
      </c>
      <c r="F12" s="91" t="e">
        <f>#REF!</f>
        <v>#REF!</v>
      </c>
      <c r="G12" s="91" t="e">
        <f>#REF!</f>
        <v>#REF!</v>
      </c>
      <c r="H12" s="91" t="e">
        <f>#REF!</f>
        <v>#REF!</v>
      </c>
      <c r="I12" s="91" t="e">
        <f>#REF!</f>
        <v>#REF!</v>
      </c>
      <c r="J12" s="91" t="e">
        <f>#REF!</f>
        <v>#REF!</v>
      </c>
      <c r="K12" s="91" t="e">
        <f>#REF!</f>
        <v>#REF!</v>
      </c>
      <c r="L12" s="91" t="e">
        <f>#REF!</f>
        <v>#REF!</v>
      </c>
      <c r="M12" s="91" t="e">
        <f>#REF!</f>
        <v>#REF!</v>
      </c>
      <c r="N12" s="91" t="e">
        <f>#REF!</f>
        <v>#REF!</v>
      </c>
      <c r="O12" s="91" t="e">
        <f>#REF!</f>
        <v>#REF!</v>
      </c>
      <c r="P12" s="91" t="e">
        <f>#REF!</f>
        <v>#REF!</v>
      </c>
      <c r="Q12" s="91" t="e">
        <f>#REF!</f>
        <v>#REF!</v>
      </c>
      <c r="R12" s="91" t="e">
        <f>#REF!</f>
        <v>#REF!</v>
      </c>
      <c r="S12" s="91" t="e">
        <f>#REF!</f>
        <v>#REF!</v>
      </c>
      <c r="T12" s="91" t="e">
        <f>#REF!</f>
        <v>#REF!</v>
      </c>
      <c r="U12" s="91" t="e">
        <f>#REF!</f>
        <v>#REF!</v>
      </c>
      <c r="V12" s="92" t="e">
        <f>#REF!</f>
        <v>#REF!</v>
      </c>
      <c r="W12" s="92">
        <v>439000</v>
      </c>
    </row>
    <row r="13" spans="2:23" x14ac:dyDescent="0.25">
      <c r="B13" s="97" t="e">
        <f t="shared" si="0"/>
        <v>#REF!</v>
      </c>
      <c r="C13" s="91" t="e">
        <f>#REF!</f>
        <v>#REF!</v>
      </c>
      <c r="D13" s="91" t="e">
        <f>#REF!</f>
        <v>#REF!</v>
      </c>
      <c r="E13" s="91" t="e">
        <f>#REF!</f>
        <v>#REF!</v>
      </c>
      <c r="F13" s="91" t="e">
        <f>#REF!</f>
        <v>#REF!</v>
      </c>
      <c r="G13" s="91" t="e">
        <f>#REF!</f>
        <v>#REF!</v>
      </c>
      <c r="H13" s="91" t="e">
        <f>#REF!</f>
        <v>#REF!</v>
      </c>
      <c r="I13" s="91" t="e">
        <f>#REF!</f>
        <v>#REF!</v>
      </c>
      <c r="J13" s="91" t="e">
        <f>#REF!</f>
        <v>#REF!</v>
      </c>
      <c r="K13" s="91" t="e">
        <f>#REF!</f>
        <v>#REF!</v>
      </c>
      <c r="L13" s="91" t="e">
        <f>#REF!</f>
        <v>#REF!</v>
      </c>
      <c r="M13" s="91" t="e">
        <f>#REF!</f>
        <v>#REF!</v>
      </c>
      <c r="N13" s="91" t="e">
        <f>#REF!</f>
        <v>#REF!</v>
      </c>
      <c r="O13" s="91" t="e">
        <f>#REF!</f>
        <v>#REF!</v>
      </c>
      <c r="P13" s="91" t="e">
        <f>#REF!</f>
        <v>#REF!</v>
      </c>
      <c r="Q13" s="91" t="e">
        <f>#REF!</f>
        <v>#REF!</v>
      </c>
      <c r="R13" s="91" t="e">
        <f>#REF!</f>
        <v>#REF!</v>
      </c>
      <c r="S13" s="91" t="e">
        <f>#REF!</f>
        <v>#REF!</v>
      </c>
      <c r="T13" s="91" t="e">
        <f>#REF!</f>
        <v>#REF!</v>
      </c>
      <c r="U13" s="91" t="e">
        <f>#REF!</f>
        <v>#REF!</v>
      </c>
      <c r="V13" s="92" t="e">
        <f>#REF!</f>
        <v>#REF!</v>
      </c>
      <c r="W13" s="92">
        <v>371000</v>
      </c>
    </row>
    <row r="14" spans="2:23" x14ac:dyDescent="0.25">
      <c r="B14" s="97" t="e">
        <f t="shared" si="0"/>
        <v>#REF!</v>
      </c>
      <c r="C14" s="91" t="e">
        <f>#REF!</f>
        <v>#REF!</v>
      </c>
      <c r="D14" s="91" t="e">
        <f>#REF!</f>
        <v>#REF!</v>
      </c>
      <c r="E14" s="91" t="e">
        <f>#REF!</f>
        <v>#REF!</v>
      </c>
      <c r="F14" s="91" t="e">
        <f>#REF!</f>
        <v>#REF!</v>
      </c>
      <c r="G14" s="91" t="e">
        <f>#REF!</f>
        <v>#REF!</v>
      </c>
      <c r="H14" s="91" t="e">
        <f>#REF!</f>
        <v>#REF!</v>
      </c>
      <c r="I14" s="91" t="e">
        <f>#REF!</f>
        <v>#REF!</v>
      </c>
      <c r="J14" s="91" t="e">
        <f>#REF!</f>
        <v>#REF!</v>
      </c>
      <c r="K14" s="91" t="e">
        <f>#REF!</f>
        <v>#REF!</v>
      </c>
      <c r="L14" s="91" t="e">
        <f>#REF!</f>
        <v>#REF!</v>
      </c>
      <c r="M14" s="91" t="e">
        <f>#REF!</f>
        <v>#REF!</v>
      </c>
      <c r="N14" s="91" t="e">
        <f>#REF!</f>
        <v>#REF!</v>
      </c>
      <c r="O14" s="91" t="e">
        <f>#REF!</f>
        <v>#REF!</v>
      </c>
      <c r="P14" s="91" t="e">
        <f>#REF!</f>
        <v>#REF!</v>
      </c>
      <c r="Q14" s="91" t="e">
        <f>#REF!</f>
        <v>#REF!</v>
      </c>
      <c r="R14" s="91" t="e">
        <f>#REF!</f>
        <v>#REF!</v>
      </c>
      <c r="S14" s="91" t="e">
        <f>#REF!</f>
        <v>#REF!</v>
      </c>
      <c r="T14" s="91" t="e">
        <f>#REF!</f>
        <v>#REF!</v>
      </c>
      <c r="U14" s="91" t="e">
        <f>#REF!</f>
        <v>#REF!</v>
      </c>
      <c r="V14" s="92" t="e">
        <f>#REF!</f>
        <v>#REF!</v>
      </c>
      <c r="W14" s="92">
        <v>360000</v>
      </c>
    </row>
    <row r="15" spans="2:23" x14ac:dyDescent="0.25">
      <c r="B15" s="97" t="e">
        <f t="shared" si="0"/>
        <v>#REF!</v>
      </c>
      <c r="C15" s="91" t="e">
        <f>#REF!</f>
        <v>#REF!</v>
      </c>
      <c r="D15" s="91" t="e">
        <f>#REF!</f>
        <v>#REF!</v>
      </c>
      <c r="E15" s="91" t="e">
        <f>#REF!</f>
        <v>#REF!</v>
      </c>
      <c r="F15" s="91" t="e">
        <f>#REF!</f>
        <v>#REF!</v>
      </c>
      <c r="G15" s="91" t="e">
        <f>#REF!</f>
        <v>#REF!</v>
      </c>
      <c r="H15" s="91" t="e">
        <f>#REF!</f>
        <v>#REF!</v>
      </c>
      <c r="I15" s="91" t="e">
        <f>#REF!</f>
        <v>#REF!</v>
      </c>
      <c r="J15" s="91" t="e">
        <f>#REF!</f>
        <v>#REF!</v>
      </c>
      <c r="K15" s="91" t="e">
        <f>#REF!</f>
        <v>#REF!</v>
      </c>
      <c r="L15" s="91" t="e">
        <f>#REF!</f>
        <v>#REF!</v>
      </c>
      <c r="M15" s="91" t="e">
        <f>#REF!</f>
        <v>#REF!</v>
      </c>
      <c r="N15" s="91" t="e">
        <f>#REF!</f>
        <v>#REF!</v>
      </c>
      <c r="O15" s="91" t="e">
        <f>#REF!</f>
        <v>#REF!</v>
      </c>
      <c r="P15" s="91" t="e">
        <f>#REF!</f>
        <v>#REF!</v>
      </c>
      <c r="Q15" s="91" t="e">
        <f>#REF!</f>
        <v>#REF!</v>
      </c>
      <c r="R15" s="91" t="e">
        <f>#REF!</f>
        <v>#REF!</v>
      </c>
      <c r="S15" s="91" t="e">
        <f>#REF!</f>
        <v>#REF!</v>
      </c>
      <c r="T15" s="91" t="e">
        <f>#REF!</f>
        <v>#REF!</v>
      </c>
      <c r="U15" s="91" t="e">
        <f>#REF!</f>
        <v>#REF!</v>
      </c>
      <c r="V15" s="92" t="e">
        <f>#REF!</f>
        <v>#REF!</v>
      </c>
      <c r="W15" s="92">
        <v>295000</v>
      </c>
    </row>
    <row r="16" spans="2:23" x14ac:dyDescent="0.25">
      <c r="B16" s="97" t="str">
        <f t="shared" si="0"/>
        <v>Petite enfance</v>
      </c>
      <c r="C16" s="91" t="s">
        <v>80</v>
      </c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91"/>
      <c r="T16" s="91"/>
      <c r="U16" s="91"/>
      <c r="V16" s="92" t="e">
        <f>#REF!</f>
        <v>#REF!</v>
      </c>
      <c r="W16" s="92">
        <v>233000</v>
      </c>
    </row>
    <row r="17" spans="2:23" x14ac:dyDescent="0.25">
      <c r="B17" s="97" t="str">
        <f t="shared" si="0"/>
        <v>Camping et auberge de jeunesse</v>
      </c>
      <c r="C17" s="91" t="s">
        <v>81</v>
      </c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2" t="e">
        <f>#REF!</f>
        <v>#REF!</v>
      </c>
      <c r="W17" s="92">
        <v>198000</v>
      </c>
    </row>
    <row r="18" spans="2:23" x14ac:dyDescent="0.25">
      <c r="B18" s="97" t="e">
        <f t="shared" si="0"/>
        <v>#REF!</v>
      </c>
      <c r="C18" s="91" t="e">
        <f>#REF!</f>
        <v>#REF!</v>
      </c>
      <c r="D18" s="91" t="e">
        <f>#REF!</f>
        <v>#REF!</v>
      </c>
      <c r="E18" s="91" t="e">
        <f>#REF!</f>
        <v>#REF!</v>
      </c>
      <c r="F18" s="91" t="e">
        <f>#REF!</f>
        <v>#REF!</v>
      </c>
      <c r="G18" s="91" t="e">
        <f>#REF!</f>
        <v>#REF!</v>
      </c>
      <c r="H18" s="91" t="e">
        <f>#REF!</f>
        <v>#REF!</v>
      </c>
      <c r="I18" s="91" t="e">
        <f>#REF!</f>
        <v>#REF!</v>
      </c>
      <c r="J18" s="91" t="e">
        <f>#REF!</f>
        <v>#REF!</v>
      </c>
      <c r="K18" s="91" t="e">
        <f>#REF!</f>
        <v>#REF!</v>
      </c>
      <c r="L18" s="91" t="e">
        <f>#REF!</f>
        <v>#REF!</v>
      </c>
      <c r="M18" s="91" t="e">
        <f>#REF!</f>
        <v>#REF!</v>
      </c>
      <c r="N18" s="91" t="e">
        <f>#REF!</f>
        <v>#REF!</v>
      </c>
      <c r="O18" s="91" t="e">
        <f>#REF!</f>
        <v>#REF!</v>
      </c>
      <c r="P18" s="91" t="e">
        <f>#REF!</f>
        <v>#REF!</v>
      </c>
      <c r="Q18" s="91" t="e">
        <f>#REF!</f>
        <v>#REF!</v>
      </c>
      <c r="R18" s="91" t="e">
        <f>#REF!</f>
        <v>#REF!</v>
      </c>
      <c r="S18" s="91" t="e">
        <f>#REF!</f>
        <v>#REF!</v>
      </c>
      <c r="T18" s="91" t="e">
        <f>#REF!</f>
        <v>#REF!</v>
      </c>
      <c r="U18" s="91" t="e">
        <f>#REF!</f>
        <v>#REF!</v>
      </c>
      <c r="V18" s="92" t="e">
        <f>#REF!</f>
        <v>#REF!</v>
      </c>
      <c r="W18" s="92">
        <v>136000</v>
      </c>
    </row>
    <row r="19" spans="2:23" x14ac:dyDescent="0.25">
      <c r="B19" s="97" t="e">
        <f t="shared" si="0"/>
        <v>#REF!</v>
      </c>
      <c r="C19" s="91" t="e">
        <f>#REF!</f>
        <v>#REF!</v>
      </c>
      <c r="D19" s="91" t="e">
        <f>#REF!</f>
        <v>#REF!</v>
      </c>
      <c r="E19" s="91" t="e">
        <f>#REF!</f>
        <v>#REF!</v>
      </c>
      <c r="F19" s="91" t="e">
        <f>#REF!</f>
        <v>#REF!</v>
      </c>
      <c r="G19" s="91" t="e">
        <f>#REF!</f>
        <v>#REF!</v>
      </c>
      <c r="H19" s="91" t="e">
        <f>#REF!</f>
        <v>#REF!</v>
      </c>
      <c r="I19" s="91" t="e">
        <f>#REF!</f>
        <v>#REF!</v>
      </c>
      <c r="J19" s="91" t="e">
        <f>#REF!</f>
        <v>#REF!</v>
      </c>
      <c r="K19" s="91" t="e">
        <f>#REF!</f>
        <v>#REF!</v>
      </c>
      <c r="L19" s="91" t="e">
        <f>#REF!</f>
        <v>#REF!</v>
      </c>
      <c r="M19" s="91" t="e">
        <f>#REF!</f>
        <v>#REF!</v>
      </c>
      <c r="N19" s="91" t="e">
        <f>#REF!</f>
        <v>#REF!</v>
      </c>
      <c r="O19" s="91" t="e">
        <f>#REF!</f>
        <v>#REF!</v>
      </c>
      <c r="P19" s="91" t="e">
        <f>#REF!</f>
        <v>#REF!</v>
      </c>
      <c r="Q19" s="91" t="e">
        <f>#REF!</f>
        <v>#REF!</v>
      </c>
      <c r="R19" s="91" t="e">
        <f>#REF!</f>
        <v>#REF!</v>
      </c>
      <c r="S19" s="91" t="e">
        <f>#REF!</f>
        <v>#REF!</v>
      </c>
      <c r="T19" s="91" t="e">
        <f>#REF!</f>
        <v>#REF!</v>
      </c>
      <c r="U19" s="91" t="e">
        <f>#REF!</f>
        <v>#REF!</v>
      </c>
      <c r="V19" s="92" t="e">
        <f>#REF!</f>
        <v>#REF!</v>
      </c>
      <c r="W19" s="92">
        <v>135000</v>
      </c>
    </row>
    <row r="20" spans="2:23" x14ac:dyDescent="0.25">
      <c r="B20" s="97" t="e">
        <f t="shared" si="0"/>
        <v>#REF!</v>
      </c>
      <c r="C20" s="91" t="e">
        <f>#REF!</f>
        <v>#REF!</v>
      </c>
      <c r="D20" s="91" t="e">
        <f>#REF!</f>
        <v>#REF!</v>
      </c>
      <c r="E20" s="91" t="e">
        <f>#REF!</f>
        <v>#REF!</v>
      </c>
      <c r="F20" s="91" t="e">
        <f>#REF!</f>
        <v>#REF!</v>
      </c>
      <c r="G20" s="91" t="e">
        <f>#REF!</f>
        <v>#REF!</v>
      </c>
      <c r="H20" s="91" t="e">
        <f>#REF!</f>
        <v>#REF!</v>
      </c>
      <c r="I20" s="91" t="e">
        <f>#REF!</f>
        <v>#REF!</v>
      </c>
      <c r="J20" s="91" t="e">
        <f>#REF!</f>
        <v>#REF!</v>
      </c>
      <c r="K20" s="91" t="e">
        <f>#REF!</f>
        <v>#REF!</v>
      </c>
      <c r="L20" s="91" t="e">
        <f>#REF!</f>
        <v>#REF!</v>
      </c>
      <c r="M20" s="91" t="e">
        <f>#REF!</f>
        <v>#REF!</v>
      </c>
      <c r="N20" s="91" t="e">
        <f>#REF!</f>
        <v>#REF!</v>
      </c>
      <c r="O20" s="91" t="e">
        <f>#REF!</f>
        <v>#REF!</v>
      </c>
      <c r="P20" s="91" t="e">
        <f>#REF!</f>
        <v>#REF!</v>
      </c>
      <c r="Q20" s="91" t="e">
        <f>#REF!</f>
        <v>#REF!</v>
      </c>
      <c r="R20" s="91" t="e">
        <f>#REF!</f>
        <v>#REF!</v>
      </c>
      <c r="S20" s="91" t="e">
        <f>#REF!</f>
        <v>#REF!</v>
      </c>
      <c r="T20" s="91" t="e">
        <f>#REF!</f>
        <v>#REF!</v>
      </c>
      <c r="U20" s="91" t="e">
        <f>#REF!</f>
        <v>#REF!</v>
      </c>
      <c r="V20" s="92" t="e">
        <f>#REF!</f>
        <v>#REF!</v>
      </c>
      <c r="W20" s="92">
        <v>80000</v>
      </c>
    </row>
    <row r="21" spans="2:23" x14ac:dyDescent="0.25">
      <c r="B21" s="97" t="e">
        <f t="shared" si="0"/>
        <v>#REF!</v>
      </c>
      <c r="C21" s="91" t="e">
        <f>#REF!</f>
        <v>#REF!</v>
      </c>
      <c r="D21" s="91" t="e">
        <f>#REF!</f>
        <v>#REF!</v>
      </c>
      <c r="E21" s="91" t="e">
        <f>#REF!</f>
        <v>#REF!</v>
      </c>
      <c r="F21" s="91" t="e">
        <f>#REF!</f>
        <v>#REF!</v>
      </c>
      <c r="G21" s="91" t="e">
        <f>#REF!</f>
        <v>#REF!</v>
      </c>
      <c r="H21" s="91" t="e">
        <f>#REF!</f>
        <v>#REF!</v>
      </c>
      <c r="I21" s="91" t="e">
        <f>#REF!</f>
        <v>#REF!</v>
      </c>
      <c r="J21" s="91" t="e">
        <f>#REF!</f>
        <v>#REF!</v>
      </c>
      <c r="K21" s="91" t="e">
        <f>#REF!</f>
        <v>#REF!</v>
      </c>
      <c r="L21" s="91" t="e">
        <f>#REF!</f>
        <v>#REF!</v>
      </c>
      <c r="M21" s="91" t="e">
        <f>#REF!</f>
        <v>#REF!</v>
      </c>
      <c r="N21" s="91" t="e">
        <f>#REF!</f>
        <v>#REF!</v>
      </c>
      <c r="O21" s="91" t="e">
        <f>#REF!</f>
        <v>#REF!</v>
      </c>
      <c r="P21" s="91" t="e">
        <f>#REF!</f>
        <v>#REF!</v>
      </c>
      <c r="Q21" s="91" t="e">
        <f>#REF!</f>
        <v>#REF!</v>
      </c>
      <c r="R21" s="91" t="e">
        <f>#REF!</f>
        <v>#REF!</v>
      </c>
      <c r="S21" s="91" t="e">
        <f>#REF!</f>
        <v>#REF!</v>
      </c>
      <c r="T21" s="91" t="e">
        <f>#REF!</f>
        <v>#REF!</v>
      </c>
      <c r="U21" s="91" t="e">
        <f>#REF!</f>
        <v>#REF!</v>
      </c>
      <c r="V21" s="92" t="e">
        <f>#REF!</f>
        <v>#REF!</v>
      </c>
      <c r="W21" s="92">
        <v>73000</v>
      </c>
    </row>
    <row r="22" spans="2:23" x14ac:dyDescent="0.25">
      <c r="B22" s="97" t="e">
        <f t="shared" si="0"/>
        <v>#REF!</v>
      </c>
      <c r="C22" s="91" t="e">
        <f>#REF!</f>
        <v>#REF!</v>
      </c>
      <c r="D22" s="91" t="e">
        <f>#REF!</f>
        <v>#REF!</v>
      </c>
      <c r="E22" s="91" t="e">
        <f>#REF!</f>
        <v>#REF!</v>
      </c>
      <c r="F22" s="91" t="e">
        <f>#REF!</f>
        <v>#REF!</v>
      </c>
      <c r="G22" s="91" t="e">
        <f>#REF!</f>
        <v>#REF!</v>
      </c>
      <c r="H22" s="91" t="e">
        <f>#REF!</f>
        <v>#REF!</v>
      </c>
      <c r="I22" s="91" t="e">
        <f>#REF!</f>
        <v>#REF!</v>
      </c>
      <c r="J22" s="91" t="e">
        <f>#REF!</f>
        <v>#REF!</v>
      </c>
      <c r="K22" s="91" t="e">
        <f>#REF!</f>
        <v>#REF!</v>
      </c>
      <c r="L22" s="91" t="e">
        <f>#REF!</f>
        <v>#REF!</v>
      </c>
      <c r="M22" s="91" t="e">
        <f>#REF!</f>
        <v>#REF!</v>
      </c>
      <c r="N22" s="91" t="e">
        <f>#REF!</f>
        <v>#REF!</v>
      </c>
      <c r="O22" s="91" t="e">
        <f>#REF!</f>
        <v>#REF!</v>
      </c>
      <c r="P22" s="91" t="e">
        <f>#REF!</f>
        <v>#REF!</v>
      </c>
      <c r="Q22" s="91" t="e">
        <f>#REF!</f>
        <v>#REF!</v>
      </c>
      <c r="R22" s="91" t="e">
        <f>#REF!</f>
        <v>#REF!</v>
      </c>
      <c r="S22" s="91" t="e">
        <f>#REF!</f>
        <v>#REF!</v>
      </c>
      <c r="T22" s="91" t="e">
        <f>#REF!</f>
        <v>#REF!</v>
      </c>
      <c r="U22" s="91" t="e">
        <f>#REF!</f>
        <v>#REF!</v>
      </c>
      <c r="V22" s="92" t="e">
        <f>#REF!</f>
        <v>#REF!</v>
      </c>
      <c r="W22" s="92">
        <v>50000</v>
      </c>
    </row>
    <row r="23" spans="2:23" x14ac:dyDescent="0.25">
      <c r="B23" s="97" t="e">
        <f t="shared" si="0"/>
        <v>#REF!</v>
      </c>
      <c r="C23" s="91" t="e">
        <f>#REF!</f>
        <v>#REF!</v>
      </c>
      <c r="D23" s="91" t="e">
        <f>#REF!</f>
        <v>#REF!</v>
      </c>
      <c r="E23" s="91" t="e">
        <f>#REF!</f>
        <v>#REF!</v>
      </c>
      <c r="F23" s="91" t="e">
        <f>#REF!</f>
        <v>#REF!</v>
      </c>
      <c r="G23" s="91" t="e">
        <f>#REF!</f>
        <v>#REF!</v>
      </c>
      <c r="H23" s="91" t="e">
        <f>#REF!</f>
        <v>#REF!</v>
      </c>
      <c r="I23" s="91" t="e">
        <f>#REF!</f>
        <v>#REF!</v>
      </c>
      <c r="J23" s="91" t="e">
        <f>#REF!</f>
        <v>#REF!</v>
      </c>
      <c r="K23" s="91" t="e">
        <f>#REF!</f>
        <v>#REF!</v>
      </c>
      <c r="L23" s="91" t="e">
        <f>#REF!</f>
        <v>#REF!</v>
      </c>
      <c r="M23" s="91" t="e">
        <f>#REF!</f>
        <v>#REF!</v>
      </c>
      <c r="N23" s="91" t="e">
        <f>#REF!</f>
        <v>#REF!</v>
      </c>
      <c r="O23" s="91" t="e">
        <f>#REF!</f>
        <v>#REF!</v>
      </c>
      <c r="P23" s="91" t="e">
        <f>#REF!</f>
        <v>#REF!</v>
      </c>
      <c r="Q23" s="91" t="e">
        <f>#REF!</f>
        <v>#REF!</v>
      </c>
      <c r="R23" s="91" t="e">
        <f>#REF!</f>
        <v>#REF!</v>
      </c>
      <c r="S23" s="91" t="e">
        <f>#REF!</f>
        <v>#REF!</v>
      </c>
      <c r="T23" s="91" t="e">
        <f>#REF!</f>
        <v>#REF!</v>
      </c>
      <c r="U23" s="91" t="e">
        <f>#REF!</f>
        <v>#REF!</v>
      </c>
      <c r="V23" s="92" t="e">
        <f>#REF!</f>
        <v>#REF!</v>
      </c>
      <c r="W23" s="92">
        <v>42000</v>
      </c>
    </row>
    <row r="24" spans="2:23" x14ac:dyDescent="0.25">
      <c r="B24" s="97" t="e">
        <f t="shared" si="0"/>
        <v>#REF!</v>
      </c>
      <c r="C24" s="91" t="e">
        <f>#REF!</f>
        <v>#REF!</v>
      </c>
      <c r="D24" s="91" t="e">
        <f>#REF!</f>
        <v>#REF!</v>
      </c>
      <c r="E24" s="91" t="e">
        <f>#REF!</f>
        <v>#REF!</v>
      </c>
      <c r="F24" s="91" t="e">
        <f>#REF!</f>
        <v>#REF!</v>
      </c>
      <c r="G24" s="91" t="e">
        <f>#REF!</f>
        <v>#REF!</v>
      </c>
      <c r="H24" s="91" t="e">
        <f>#REF!</f>
        <v>#REF!</v>
      </c>
      <c r="I24" s="91" t="e">
        <f>#REF!</f>
        <v>#REF!</v>
      </c>
      <c r="J24" s="91" t="e">
        <f>#REF!</f>
        <v>#REF!</v>
      </c>
      <c r="K24" s="91" t="e">
        <f>#REF!</f>
        <v>#REF!</v>
      </c>
      <c r="L24" s="91" t="e">
        <f>#REF!</f>
        <v>#REF!</v>
      </c>
      <c r="M24" s="91" t="e">
        <f>#REF!</f>
        <v>#REF!</v>
      </c>
      <c r="N24" s="91" t="e">
        <f>#REF!</f>
        <v>#REF!</v>
      </c>
      <c r="O24" s="91" t="e">
        <f>#REF!</f>
        <v>#REF!</v>
      </c>
      <c r="P24" s="91" t="e">
        <f>#REF!</f>
        <v>#REF!</v>
      </c>
      <c r="Q24" s="91" t="e">
        <f>#REF!</f>
        <v>#REF!</v>
      </c>
      <c r="R24" s="91" t="e">
        <f>#REF!</f>
        <v>#REF!</v>
      </c>
      <c r="S24" s="91" t="e">
        <f>#REF!</f>
        <v>#REF!</v>
      </c>
      <c r="T24" s="91" t="e">
        <f>#REF!</f>
        <v>#REF!</v>
      </c>
      <c r="U24" s="91" t="e">
        <f>#REF!</f>
        <v>#REF!</v>
      </c>
      <c r="V24" s="92" t="e">
        <f>#REF!</f>
        <v>#REF!</v>
      </c>
      <c r="W24" s="92">
        <v>40000</v>
      </c>
    </row>
    <row r="25" spans="2:23" x14ac:dyDescent="0.25">
      <c r="B25" s="98" t="e">
        <f t="shared" si="0"/>
        <v>#REF!</v>
      </c>
      <c r="C25" s="93" t="e">
        <f>#REF!</f>
        <v>#REF!</v>
      </c>
      <c r="D25" s="93" t="e">
        <f>#REF!</f>
        <v>#REF!</v>
      </c>
      <c r="E25" s="93" t="e">
        <f>#REF!</f>
        <v>#REF!</v>
      </c>
      <c r="F25" s="93" t="e">
        <f>#REF!</f>
        <v>#REF!</v>
      </c>
      <c r="G25" s="93" t="e">
        <f>#REF!</f>
        <v>#REF!</v>
      </c>
      <c r="H25" s="93" t="e">
        <f>#REF!</f>
        <v>#REF!</v>
      </c>
      <c r="I25" s="93" t="e">
        <f>#REF!</f>
        <v>#REF!</v>
      </c>
      <c r="J25" s="93" t="e">
        <f>#REF!</f>
        <v>#REF!</v>
      </c>
      <c r="K25" s="93" t="e">
        <f>#REF!</f>
        <v>#REF!</v>
      </c>
      <c r="L25" s="93" t="e">
        <f>#REF!</f>
        <v>#REF!</v>
      </c>
      <c r="M25" s="93" t="e">
        <f>#REF!</f>
        <v>#REF!</v>
      </c>
      <c r="N25" s="93" t="e">
        <f>#REF!</f>
        <v>#REF!</v>
      </c>
      <c r="O25" s="93" t="e">
        <f>#REF!</f>
        <v>#REF!</v>
      </c>
      <c r="P25" s="93" t="e">
        <f>#REF!</f>
        <v>#REF!</v>
      </c>
      <c r="Q25" s="93" t="e">
        <f>#REF!</f>
        <v>#REF!</v>
      </c>
      <c r="R25" s="93" t="e">
        <f>#REF!</f>
        <v>#REF!</v>
      </c>
      <c r="S25" s="93" t="e">
        <f>#REF!</f>
        <v>#REF!</v>
      </c>
      <c r="T25" s="93" t="e">
        <f>#REF!</f>
        <v>#REF!</v>
      </c>
      <c r="U25" s="93" t="e">
        <f>#REF!</f>
        <v>#REF!</v>
      </c>
      <c r="V25" s="94" t="e">
        <f>#REF!</f>
        <v>#REF!</v>
      </c>
      <c r="W25" s="94">
        <v>20000</v>
      </c>
    </row>
    <row r="26" spans="2:23" x14ac:dyDescent="0.25">
      <c r="B26" s="88" t="s">
        <v>82</v>
      </c>
      <c r="W26" s="94" t="e">
        <f>#REF!-33652625</f>
        <v>#REF!</v>
      </c>
    </row>
  </sheetData>
  <autoFilter ref="C5:V25">
    <sortState ref="C6:V25">
      <sortCondition descending="1" ref="V5:V25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B3:M86"/>
  <sheetViews>
    <sheetView workbookViewId="0"/>
  </sheetViews>
  <sheetFormatPr baseColWidth="10" defaultColWidth="11" defaultRowHeight="11.25" outlineLevelRow="1" x14ac:dyDescent="0.15"/>
  <cols>
    <col min="1" max="1" width="5.625" style="11" customWidth="1"/>
    <col min="2" max="2" width="51.625" style="11" customWidth="1"/>
    <col min="3" max="3" width="5.125" style="11" customWidth="1"/>
    <col min="4" max="4" width="2.625" style="11" customWidth="1"/>
    <col min="5" max="5" width="12.75" style="11" hidden="1" customWidth="1"/>
    <col min="6" max="9" width="12.75" style="11" customWidth="1"/>
    <col min="10" max="10" width="13.75" style="11" customWidth="1"/>
    <col min="11" max="12" width="11" style="11"/>
    <col min="13" max="13" width="11.25" style="11" bestFit="1" customWidth="1"/>
    <col min="14" max="16384" width="11" style="11"/>
  </cols>
  <sheetData>
    <row r="3" spans="2:9" x14ac:dyDescent="0.15">
      <c r="B3" s="366" t="s">
        <v>34</v>
      </c>
      <c r="C3" s="366"/>
      <c r="D3" s="366"/>
      <c r="E3" s="366"/>
      <c r="F3" s="366"/>
      <c r="G3" s="366"/>
      <c r="H3" s="366"/>
      <c r="I3" s="366"/>
    </row>
    <row r="4" spans="2:9" x14ac:dyDescent="0.15">
      <c r="C4" s="12"/>
    </row>
    <row r="5" spans="2:9" x14ac:dyDescent="0.15">
      <c r="B5" s="13" t="s">
        <v>35</v>
      </c>
      <c r="C5" s="12"/>
      <c r="E5" s="14">
        <v>2015</v>
      </c>
      <c r="F5" s="14">
        <v>2017</v>
      </c>
      <c r="G5" s="14">
        <v>2018</v>
      </c>
      <c r="H5" s="14">
        <v>2019</v>
      </c>
      <c r="I5" s="14">
        <v>2020</v>
      </c>
    </row>
    <row r="6" spans="2:9" x14ac:dyDescent="0.15">
      <c r="B6" s="12"/>
      <c r="C6" s="12"/>
    </row>
    <row r="7" spans="2:9" x14ac:dyDescent="0.15">
      <c r="B7" s="12" t="s">
        <v>77</v>
      </c>
      <c r="C7" s="12"/>
    </row>
    <row r="8" spans="2:9" x14ac:dyDescent="0.15">
      <c r="B8" s="15" t="s">
        <v>58</v>
      </c>
      <c r="C8" s="12"/>
      <c r="E8" s="16"/>
      <c r="F8" s="16"/>
      <c r="G8" s="16" t="e">
        <f>#REF!-G9-G10</f>
        <v>#REF!</v>
      </c>
      <c r="H8" s="16" t="e">
        <f>#REF!-H9-H10</f>
        <v>#REF!</v>
      </c>
      <c r="I8" s="16" t="e">
        <f>#REF!-I9-I10</f>
        <v>#REF!</v>
      </c>
    </row>
    <row r="9" spans="2:9" x14ac:dyDescent="0.15">
      <c r="B9" s="15" t="s">
        <v>13</v>
      </c>
      <c r="C9" s="12"/>
      <c r="E9" s="16"/>
      <c r="F9" s="16"/>
      <c r="G9" s="16" t="e">
        <f>#REF!</f>
        <v>#REF!</v>
      </c>
      <c r="H9" s="16" t="e">
        <f>#REF!</f>
        <v>#REF!</v>
      </c>
      <c r="I9" s="16" t="e">
        <f>#REF!</f>
        <v>#REF!</v>
      </c>
    </row>
    <row r="10" spans="2:9" x14ac:dyDescent="0.15">
      <c r="B10" s="17" t="s">
        <v>27</v>
      </c>
      <c r="C10" s="12"/>
      <c r="E10" s="16"/>
      <c r="F10" s="16"/>
      <c r="G10" s="16">
        <v>1600000</v>
      </c>
      <c r="H10" s="16">
        <v>1600000</v>
      </c>
      <c r="I10" s="16">
        <v>1600000</v>
      </c>
    </row>
    <row r="11" spans="2:9" x14ac:dyDescent="0.15">
      <c r="B11" s="15" t="s">
        <v>30</v>
      </c>
      <c r="C11" s="12"/>
      <c r="E11" s="18"/>
      <c r="F11" s="18">
        <f>SUM(F8:F10)</f>
        <v>0</v>
      </c>
      <c r="G11" s="18" t="e">
        <f>SUM(G8:G10)</f>
        <v>#REF!</v>
      </c>
      <c r="H11" s="18" t="e">
        <f>SUM(H8:H10)</f>
        <v>#REF!</v>
      </c>
      <c r="I11" s="18" t="e">
        <f>SUM(I8:I10)</f>
        <v>#REF!</v>
      </c>
    </row>
    <row r="12" spans="2:9" hidden="1" outlineLevel="1" x14ac:dyDescent="0.15">
      <c r="B12" s="19" t="s">
        <v>37</v>
      </c>
      <c r="C12" s="12"/>
      <c r="E12" s="20"/>
      <c r="F12" s="20"/>
      <c r="G12" s="20" t="e">
        <f>G11=#REF!</f>
        <v>#REF!</v>
      </c>
      <c r="H12" s="20" t="e">
        <f>H11=#REF!</f>
        <v>#REF!</v>
      </c>
      <c r="I12" s="20" t="e">
        <f>I11=#REF!</f>
        <v>#REF!</v>
      </c>
    </row>
    <row r="13" spans="2:9" collapsed="1" x14ac:dyDescent="0.15">
      <c r="E13" s="21"/>
      <c r="F13" s="21"/>
      <c r="G13" s="21"/>
      <c r="H13" s="21"/>
      <c r="I13" s="21"/>
    </row>
    <row r="14" spans="2:9" x14ac:dyDescent="0.15">
      <c r="B14" s="12" t="s">
        <v>38</v>
      </c>
      <c r="E14" s="21"/>
      <c r="F14" s="21"/>
      <c r="G14" s="21"/>
      <c r="H14" s="21"/>
      <c r="I14" s="21"/>
    </row>
    <row r="15" spans="2:9" x14ac:dyDescent="0.15">
      <c r="B15" s="15" t="s">
        <v>56</v>
      </c>
      <c r="C15" s="22"/>
      <c r="E15" s="16"/>
      <c r="F15" s="16"/>
      <c r="G15" s="16">
        <v>6842563</v>
      </c>
      <c r="H15" s="16" t="e">
        <f t="shared" ref="H15:I17" si="0">90%*(G21-G27)</f>
        <v>#REF!</v>
      </c>
      <c r="I15" s="16" t="e">
        <f t="shared" si="0"/>
        <v>#REF!</v>
      </c>
    </row>
    <row r="16" spans="2:9" x14ac:dyDescent="0.15">
      <c r="B16" s="15" t="s">
        <v>13</v>
      </c>
      <c r="C16" s="22"/>
      <c r="E16" s="16"/>
      <c r="F16" s="16"/>
      <c r="G16" s="16">
        <v>10411887</v>
      </c>
      <c r="H16" s="16" t="e">
        <f t="shared" si="0"/>
        <v>#REF!</v>
      </c>
      <c r="I16" s="16" t="e">
        <f t="shared" si="0"/>
        <v>#REF!</v>
      </c>
    </row>
    <row r="17" spans="2:13" x14ac:dyDescent="0.15">
      <c r="B17" s="17" t="s">
        <v>27</v>
      </c>
      <c r="C17" s="12"/>
      <c r="E17" s="16"/>
      <c r="F17" s="16"/>
      <c r="G17" s="16"/>
      <c r="H17" s="16">
        <f t="shared" si="0"/>
        <v>0</v>
      </c>
      <c r="I17" s="16">
        <f t="shared" si="0"/>
        <v>0</v>
      </c>
    </row>
    <row r="18" spans="2:13" x14ac:dyDescent="0.15">
      <c r="B18" s="15" t="s">
        <v>30</v>
      </c>
      <c r="C18" s="22"/>
      <c r="E18" s="18"/>
      <c r="F18" s="18">
        <f>SUM(F15:F17)</f>
        <v>0</v>
      </c>
      <c r="G18" s="18">
        <f>SUM(G15:G17)</f>
        <v>17254450</v>
      </c>
      <c r="H18" s="18" t="e">
        <f>SUM(H15:H17)</f>
        <v>#REF!</v>
      </c>
      <c r="I18" s="18" t="e">
        <f>SUM(I15:I17)</f>
        <v>#REF!</v>
      </c>
    </row>
    <row r="19" spans="2:13" x14ac:dyDescent="0.15">
      <c r="B19" s="23"/>
      <c r="C19" s="22"/>
      <c r="E19" s="24"/>
      <c r="F19" s="24"/>
      <c r="G19" s="24"/>
      <c r="H19" s="25"/>
      <c r="I19" s="25"/>
    </row>
    <row r="20" spans="2:13" x14ac:dyDescent="0.15">
      <c r="B20" s="26" t="s">
        <v>39</v>
      </c>
      <c r="C20" s="27"/>
      <c r="D20" s="28"/>
      <c r="E20" s="29"/>
      <c r="F20" s="29"/>
      <c r="G20" s="29"/>
      <c r="H20" s="30"/>
      <c r="I20" s="30"/>
    </row>
    <row r="21" spans="2:13" x14ac:dyDescent="0.15">
      <c r="B21" s="15" t="s">
        <v>56</v>
      </c>
      <c r="C21" s="22"/>
      <c r="E21" s="31"/>
      <c r="F21" s="31"/>
      <c r="G21" s="31" t="e">
        <f t="shared" ref="G21:I23" si="1">G8+G15</f>
        <v>#REF!</v>
      </c>
      <c r="H21" s="31" t="e">
        <f t="shared" si="1"/>
        <v>#REF!</v>
      </c>
      <c r="I21" s="31" t="e">
        <f t="shared" si="1"/>
        <v>#REF!</v>
      </c>
    </row>
    <row r="22" spans="2:13" x14ac:dyDescent="0.15">
      <c r="B22" s="15" t="s">
        <v>13</v>
      </c>
      <c r="C22" s="22"/>
      <c r="E22" s="31"/>
      <c r="F22" s="31"/>
      <c r="G22" s="31" t="e">
        <f t="shared" si="1"/>
        <v>#REF!</v>
      </c>
      <c r="H22" s="31" t="e">
        <f t="shared" si="1"/>
        <v>#REF!</v>
      </c>
      <c r="I22" s="31" t="e">
        <f t="shared" si="1"/>
        <v>#REF!</v>
      </c>
    </row>
    <row r="23" spans="2:13" x14ac:dyDescent="0.15">
      <c r="B23" s="17" t="s">
        <v>27</v>
      </c>
      <c r="C23" s="12"/>
      <c r="E23" s="16"/>
      <c r="F23" s="31"/>
      <c r="G23" s="31">
        <f t="shared" si="1"/>
        <v>1600000</v>
      </c>
      <c r="H23" s="31">
        <f t="shared" si="1"/>
        <v>1600000</v>
      </c>
      <c r="I23" s="31">
        <f t="shared" si="1"/>
        <v>1600000</v>
      </c>
    </row>
    <row r="24" spans="2:13" x14ac:dyDescent="0.15">
      <c r="B24" s="15" t="s">
        <v>30</v>
      </c>
      <c r="C24" s="22"/>
      <c r="E24" s="18">
        <f>SUM(E21:E23)</f>
        <v>0</v>
      </c>
      <c r="F24" s="18">
        <f>SUM(F21:F23)</f>
        <v>0</v>
      </c>
      <c r="G24" s="18" t="e">
        <f>SUM(G21:G23)</f>
        <v>#REF!</v>
      </c>
      <c r="H24" s="18" t="e">
        <f>SUM(H21:H23)</f>
        <v>#REF!</v>
      </c>
      <c r="I24" s="18" t="e">
        <f>SUM(I21:I23)</f>
        <v>#REF!</v>
      </c>
    </row>
    <row r="25" spans="2:13" x14ac:dyDescent="0.15">
      <c r="B25" s="32"/>
      <c r="C25" s="26"/>
      <c r="E25" s="33"/>
      <c r="F25" s="33"/>
      <c r="G25" s="33"/>
      <c r="H25" s="33"/>
      <c r="I25" s="33"/>
    </row>
    <row r="26" spans="2:13" x14ac:dyDescent="0.15">
      <c r="B26" s="26" t="s">
        <v>40</v>
      </c>
      <c r="C26" s="26"/>
      <c r="D26" s="28"/>
      <c r="E26" s="34"/>
      <c r="F26" s="34"/>
      <c r="G26" s="34"/>
      <c r="H26" s="34"/>
      <c r="I26" s="22">
        <v>0.6</v>
      </c>
    </row>
    <row r="27" spans="2:13" x14ac:dyDescent="0.15">
      <c r="B27" s="15" t="s">
        <v>56</v>
      </c>
      <c r="C27" s="22">
        <v>0.65</v>
      </c>
      <c r="E27" s="35"/>
      <c r="F27" s="35">
        <v>9138614</v>
      </c>
      <c r="G27" s="35" t="e">
        <f>$C$27*G21</f>
        <v>#REF!</v>
      </c>
      <c r="H27" s="35" t="e">
        <f>$C$27*H21</f>
        <v>#REF!</v>
      </c>
      <c r="I27" s="35" t="e">
        <f>$I$26*I21</f>
        <v>#REF!</v>
      </c>
      <c r="J27" s="21"/>
      <c r="K27" s="21"/>
      <c r="L27" s="21"/>
      <c r="M27" s="21"/>
    </row>
    <row r="28" spans="2:13" x14ac:dyDescent="0.15">
      <c r="B28" s="15" t="s">
        <v>13</v>
      </c>
      <c r="C28" s="22">
        <v>0.9</v>
      </c>
      <c r="E28" s="35"/>
      <c r="F28" s="35">
        <v>13266955</v>
      </c>
      <c r="G28" s="35" t="e">
        <f>G22*C28</f>
        <v>#REF!</v>
      </c>
      <c r="H28" s="35" t="e">
        <f>H22*100%</f>
        <v>#REF!</v>
      </c>
      <c r="I28" s="35" t="e">
        <f>I22*100%</f>
        <v>#REF!</v>
      </c>
    </row>
    <row r="29" spans="2:13" x14ac:dyDescent="0.15">
      <c r="B29" s="17" t="s">
        <v>27</v>
      </c>
      <c r="C29" s="22">
        <v>1</v>
      </c>
      <c r="E29" s="16"/>
      <c r="F29" s="35">
        <v>1550000</v>
      </c>
      <c r="G29" s="35">
        <f>G23*$C$29</f>
        <v>1600000</v>
      </c>
      <c r="H29" s="35">
        <f>H23*$C$29</f>
        <v>1600000</v>
      </c>
      <c r="I29" s="35">
        <f>I23*$C$29</f>
        <v>1600000</v>
      </c>
    </row>
    <row r="30" spans="2:13" x14ac:dyDescent="0.15">
      <c r="B30" s="36" t="s">
        <v>41</v>
      </c>
      <c r="C30" s="12"/>
      <c r="E30" s="37">
        <f>SUM(E27:E29)</f>
        <v>0</v>
      </c>
      <c r="F30" s="37">
        <f>SUM(F26:F29)</f>
        <v>23955569</v>
      </c>
      <c r="G30" s="37" t="e">
        <f>SUM(G27:G29)</f>
        <v>#REF!</v>
      </c>
      <c r="H30" s="37" t="e">
        <f>SUM(H27:H29)</f>
        <v>#REF!</v>
      </c>
      <c r="I30" s="37" t="e">
        <f>SUM(I27:I29)</f>
        <v>#REF!</v>
      </c>
    </row>
    <row r="31" spans="2:13" x14ac:dyDescent="0.15">
      <c r="C31" s="12"/>
      <c r="F31" s="50"/>
      <c r="G31" s="50"/>
      <c r="H31" s="50"/>
      <c r="I31" s="50"/>
      <c r="J31" s="21"/>
      <c r="K31" s="21"/>
      <c r="L31" s="21"/>
      <c r="M31" s="21"/>
    </row>
    <row r="32" spans="2:13" ht="15" hidden="1" customHeight="1" outlineLevel="1" x14ac:dyDescent="0.15">
      <c r="C32" s="12"/>
      <c r="D32" s="38">
        <v>2014</v>
      </c>
      <c r="E32" s="14">
        <v>2015</v>
      </c>
      <c r="F32" s="14">
        <v>2017</v>
      </c>
      <c r="G32" s="14">
        <v>2018</v>
      </c>
      <c r="H32" s="14">
        <v>2019</v>
      </c>
      <c r="I32" s="14">
        <v>2020</v>
      </c>
    </row>
    <row r="33" spans="2:9" hidden="1" outlineLevel="1" x14ac:dyDescent="0.15">
      <c r="D33" s="39" t="s">
        <v>42</v>
      </c>
    </row>
    <row r="34" spans="2:9" hidden="1" outlineLevel="1" x14ac:dyDescent="0.15">
      <c r="B34" s="11" t="s">
        <v>43</v>
      </c>
      <c r="D34" s="40">
        <v>12224</v>
      </c>
    </row>
    <row r="35" spans="2:9" hidden="1" outlineLevel="1" x14ac:dyDescent="0.15">
      <c r="B35" s="11" t="s">
        <v>44</v>
      </c>
      <c r="D35" s="40">
        <v>521699</v>
      </c>
    </row>
    <row r="36" spans="2:9" hidden="1" outlineLevel="1" x14ac:dyDescent="0.15">
      <c r="B36" s="11" t="s">
        <v>45</v>
      </c>
      <c r="D36" s="40">
        <v>2277338</v>
      </c>
    </row>
    <row r="37" spans="2:9" hidden="1" outlineLevel="1" x14ac:dyDescent="0.15">
      <c r="B37" s="11" t="s">
        <v>46</v>
      </c>
      <c r="D37" s="40">
        <v>4432846</v>
      </c>
    </row>
    <row r="38" spans="2:9" hidden="1" outlineLevel="1" x14ac:dyDescent="0.15">
      <c r="B38" s="11" t="s">
        <v>47</v>
      </c>
      <c r="D38" s="40">
        <v>2200016</v>
      </c>
    </row>
    <row r="39" spans="2:9" hidden="1" outlineLevel="1" x14ac:dyDescent="0.15">
      <c r="B39" s="11" t="s">
        <v>48</v>
      </c>
      <c r="D39" s="40">
        <v>4749000</v>
      </c>
    </row>
    <row r="40" spans="2:9" hidden="1" outlineLevel="1" x14ac:dyDescent="0.15">
      <c r="B40" s="41" t="s">
        <v>49</v>
      </c>
      <c r="C40" s="41"/>
      <c r="D40" s="42">
        <f>SUM(D34:D39)</f>
        <v>14193123</v>
      </c>
      <c r="E40" s="43" t="e">
        <f>E42+#REF!+#REF!+#REF!+#REF!+E92+E96+E104+E107+E129+E179+E182+E223+E246++E261+E264+E268</f>
        <v>#REF!</v>
      </c>
      <c r="F40" s="42">
        <f>SUM(F35:F39)</f>
        <v>0</v>
      </c>
      <c r="G40" s="42">
        <f>SUM(G35:G39)</f>
        <v>0</v>
      </c>
      <c r="H40" s="42">
        <f>SUM(H35:H39)</f>
        <v>0</v>
      </c>
      <c r="I40" s="42">
        <f>SUM(I35:I39)</f>
        <v>0</v>
      </c>
    </row>
    <row r="41" spans="2:9" hidden="1" outlineLevel="1" x14ac:dyDescent="0.15">
      <c r="B41" s="41"/>
      <c r="C41" s="41"/>
      <c r="D41" s="42"/>
    </row>
    <row r="42" spans="2:9" hidden="1" outlineLevel="1" x14ac:dyDescent="0.15">
      <c r="B42" s="44" t="s">
        <v>50</v>
      </c>
      <c r="C42" s="44"/>
      <c r="D42" s="45">
        <v>2647892</v>
      </c>
    </row>
    <row r="43" spans="2:9" hidden="1" outlineLevel="1" x14ac:dyDescent="0.15"/>
    <row r="44" spans="2:9" hidden="1" outlineLevel="1" x14ac:dyDescent="0.15">
      <c r="B44" s="41" t="s">
        <v>51</v>
      </c>
      <c r="C44" s="41"/>
      <c r="D44" s="45">
        <v>349313</v>
      </c>
      <c r="E44" s="44"/>
      <c r="F44" s="44"/>
      <c r="G44" s="44"/>
      <c r="H44" s="44"/>
      <c r="I44" s="44"/>
    </row>
    <row r="45" spans="2:9" hidden="1" outlineLevel="1" x14ac:dyDescent="0.15">
      <c r="B45" s="41"/>
      <c r="C45" s="41"/>
      <c r="D45" s="40"/>
    </row>
    <row r="46" spans="2:9" hidden="1" outlineLevel="1" x14ac:dyDescent="0.15">
      <c r="B46" s="41" t="s">
        <v>52</v>
      </c>
      <c r="C46" s="41"/>
      <c r="D46" s="46">
        <f>D40+D42+D44</f>
        <v>17190328</v>
      </c>
      <c r="G46" s="46">
        <f>G40+G42+G44</f>
        <v>0</v>
      </c>
      <c r="H46" s="46">
        <f>H40+H42+H44</f>
        <v>0</v>
      </c>
      <c r="I46" s="46">
        <f>I40+I42+I44</f>
        <v>0</v>
      </c>
    </row>
    <row r="47" spans="2:9" hidden="1" outlineLevel="1" x14ac:dyDescent="0.15"/>
    <row r="48" spans="2:9" ht="22.5" hidden="1" outlineLevel="1" x14ac:dyDescent="0.15">
      <c r="B48" s="47" t="s">
        <v>53</v>
      </c>
      <c r="C48" s="47"/>
      <c r="E48" s="48">
        <f>70%*E8</f>
        <v>0</v>
      </c>
      <c r="F48" s="48">
        <f>70%*F8</f>
        <v>0</v>
      </c>
      <c r="G48" s="48">
        <f>70%*G46</f>
        <v>0</v>
      </c>
      <c r="H48" s="48">
        <f>70%*H46</f>
        <v>0</v>
      </c>
      <c r="I48" s="48">
        <f>70%*I46</f>
        <v>0</v>
      </c>
    </row>
    <row r="49" spans="2:10" hidden="1" outlineLevel="1" x14ac:dyDescent="0.15">
      <c r="E49" s="49"/>
      <c r="F49" s="49"/>
      <c r="G49" s="49"/>
      <c r="H49" s="49"/>
      <c r="I49" s="49"/>
    </row>
    <row r="50" spans="2:10" hidden="1" outlineLevel="1" x14ac:dyDescent="0.15">
      <c r="B50" s="44" t="s">
        <v>31</v>
      </c>
      <c r="C50" s="44"/>
      <c r="D50" s="44"/>
      <c r="G50" s="48"/>
      <c r="H50" s="48"/>
      <c r="I50" s="48"/>
      <c r="J50" s="44"/>
    </row>
    <row r="51" spans="2:10" hidden="1" outlineLevel="1" x14ac:dyDescent="0.15">
      <c r="B51" s="44"/>
      <c r="C51" s="44"/>
      <c r="D51" s="44"/>
      <c r="E51" s="48"/>
      <c r="F51" s="48"/>
      <c r="G51" s="48"/>
      <c r="H51" s="48"/>
      <c r="I51" s="48"/>
      <c r="J51" s="44"/>
    </row>
    <row r="52" spans="2:10" hidden="1" outlineLevel="1" x14ac:dyDescent="0.15">
      <c r="B52" s="44" t="s">
        <v>54</v>
      </c>
      <c r="C52" s="44"/>
      <c r="D52" s="44"/>
      <c r="E52" s="48">
        <f>E48+E9</f>
        <v>0</v>
      </c>
      <c r="F52" s="48">
        <f>F48+F9</f>
        <v>0</v>
      </c>
      <c r="G52" s="48">
        <f>G48+G50</f>
        <v>0</v>
      </c>
      <c r="H52" s="48">
        <f>H48+H50</f>
        <v>0</v>
      </c>
      <c r="I52" s="48">
        <f>I48+I50</f>
        <v>0</v>
      </c>
      <c r="J52" s="44"/>
    </row>
    <row r="53" spans="2:10" collapsed="1" x14ac:dyDescent="0.15"/>
    <row r="54" spans="2:10" x14ac:dyDescent="0.15">
      <c r="B54" s="13" t="s">
        <v>24</v>
      </c>
      <c r="C54" s="12"/>
      <c r="E54" s="14">
        <v>2015</v>
      </c>
      <c r="F54" s="14">
        <v>2017</v>
      </c>
      <c r="G54" s="14">
        <v>2018</v>
      </c>
      <c r="H54" s="14">
        <v>2019</v>
      </c>
      <c r="I54" s="14">
        <v>2020</v>
      </c>
    </row>
    <row r="56" spans="2:10" x14ac:dyDescent="0.15">
      <c r="B56" s="12" t="s">
        <v>36</v>
      </c>
      <c r="C56" s="12"/>
    </row>
    <row r="57" spans="2:10" x14ac:dyDescent="0.15">
      <c r="B57" s="15" t="s">
        <v>59</v>
      </c>
      <c r="C57" s="12"/>
      <c r="E57" s="16"/>
      <c r="F57" s="16"/>
      <c r="G57" s="16" t="e">
        <f>#REF!+#REF!+#REF!</f>
        <v>#REF!</v>
      </c>
      <c r="H57" s="16" t="e">
        <f>#REF!+#REF!+#REF!</f>
        <v>#REF!</v>
      </c>
      <c r="I57" s="16" t="e">
        <f>#REF!+#REF!+#REF!</f>
        <v>#REF!</v>
      </c>
    </row>
    <row r="58" spans="2:10" x14ac:dyDescent="0.15">
      <c r="B58" s="15" t="s">
        <v>63</v>
      </c>
      <c r="C58" s="12"/>
      <c r="E58" s="16"/>
      <c r="F58" s="16"/>
      <c r="G58" s="16" t="e">
        <f>#REF!+#REF!</f>
        <v>#REF!</v>
      </c>
      <c r="H58" s="16" t="e">
        <f>#REF!+#REF!</f>
        <v>#REF!</v>
      </c>
      <c r="I58" s="16" t="e">
        <f>#REF!+#REF!</f>
        <v>#REF!</v>
      </c>
    </row>
    <row r="59" spans="2:10" x14ac:dyDescent="0.15">
      <c r="B59" s="17" t="s">
        <v>57</v>
      </c>
      <c r="C59" s="12"/>
      <c r="E59" s="16"/>
      <c r="F59" s="16"/>
      <c r="G59" s="16" t="e">
        <f>#REF!</f>
        <v>#REF!</v>
      </c>
      <c r="H59" s="16" t="e">
        <f>#REF!</f>
        <v>#REF!</v>
      </c>
      <c r="I59" s="16" t="e">
        <f>#REF!</f>
        <v>#REF!</v>
      </c>
    </row>
    <row r="60" spans="2:10" x14ac:dyDescent="0.15">
      <c r="B60" s="15" t="s">
        <v>30</v>
      </c>
      <c r="C60" s="12"/>
      <c r="E60" s="18"/>
      <c r="F60" s="18">
        <f>SUM(F57:F59)</f>
        <v>0</v>
      </c>
      <c r="G60" s="18" t="e">
        <f>SUM(G57:G59)</f>
        <v>#REF!</v>
      </c>
      <c r="H60" s="18" t="e">
        <f>SUM(H57:H59)</f>
        <v>#REF!</v>
      </c>
      <c r="I60" s="18" t="e">
        <f>SUM(I57:I59)</f>
        <v>#REF!</v>
      </c>
    </row>
    <row r="61" spans="2:10" hidden="1" outlineLevel="1" x14ac:dyDescent="0.15">
      <c r="B61" s="19" t="s">
        <v>37</v>
      </c>
      <c r="C61" s="12"/>
      <c r="E61" s="20"/>
      <c r="F61" s="20" t="e">
        <f>F60=#REF!</f>
        <v>#REF!</v>
      </c>
      <c r="G61" s="20" t="e">
        <f>G60=#REF!</f>
        <v>#REF!</v>
      </c>
      <c r="H61" s="20" t="e">
        <f>H60=#REF!</f>
        <v>#REF!</v>
      </c>
      <c r="I61" s="20"/>
    </row>
    <row r="62" spans="2:10" collapsed="1" x14ac:dyDescent="0.15">
      <c r="B62" s="51"/>
      <c r="E62" s="21"/>
      <c r="F62" s="21"/>
      <c r="G62" s="21"/>
      <c r="H62" s="21"/>
      <c r="I62" s="21"/>
    </row>
    <row r="63" spans="2:10" x14ac:dyDescent="0.15">
      <c r="B63" s="12" t="s">
        <v>38</v>
      </c>
      <c r="E63" s="21"/>
      <c r="F63" s="21"/>
      <c r="G63" s="21"/>
      <c r="H63" s="21"/>
      <c r="I63" s="21"/>
    </row>
    <row r="64" spans="2:10" x14ac:dyDescent="0.15">
      <c r="B64" s="15" t="s">
        <v>59</v>
      </c>
      <c r="C64" s="22"/>
      <c r="E64" s="16"/>
      <c r="F64" s="16"/>
      <c r="G64" s="16">
        <v>697000</v>
      </c>
      <c r="H64" s="16" t="e">
        <f>90%*(G70-G76)</f>
        <v>#REF!</v>
      </c>
      <c r="I64" s="16" t="e">
        <f>90%*(H70-H76)</f>
        <v>#REF!</v>
      </c>
    </row>
    <row r="65" spans="2:13" x14ac:dyDescent="0.15">
      <c r="B65" s="15" t="s">
        <v>63</v>
      </c>
      <c r="C65" s="22"/>
      <c r="E65" s="16"/>
      <c r="F65" s="16"/>
      <c r="G65" s="16">
        <v>2536000</v>
      </c>
      <c r="H65" s="16" t="e">
        <f>90%*(G71-G77)</f>
        <v>#REF!</v>
      </c>
      <c r="I65" s="16" t="e">
        <f>90%*(H71-H77)</f>
        <v>#REF!</v>
      </c>
    </row>
    <row r="66" spans="2:13" x14ac:dyDescent="0.15">
      <c r="B66" s="17" t="s">
        <v>57</v>
      </c>
      <c r="C66" s="12"/>
      <c r="E66" s="16"/>
      <c r="F66" s="16"/>
      <c r="G66" s="16">
        <v>0</v>
      </c>
      <c r="H66" s="16">
        <v>0</v>
      </c>
      <c r="I66" s="16">
        <v>0</v>
      </c>
    </row>
    <row r="67" spans="2:13" x14ac:dyDescent="0.15">
      <c r="B67" s="15" t="s">
        <v>30</v>
      </c>
      <c r="C67" s="22"/>
      <c r="E67" s="18"/>
      <c r="F67" s="18">
        <f>SUM(F64:F66)</f>
        <v>0</v>
      </c>
      <c r="G67" s="18">
        <f>SUM(G64:G66)</f>
        <v>3233000</v>
      </c>
      <c r="H67" s="18" t="e">
        <f>SUM(H64:H66)</f>
        <v>#REF!</v>
      </c>
      <c r="I67" s="18" t="e">
        <f>SUM(I64:I66)</f>
        <v>#REF!</v>
      </c>
    </row>
    <row r="68" spans="2:13" x14ac:dyDescent="0.15">
      <c r="B68" s="23"/>
      <c r="C68" s="22"/>
      <c r="E68" s="24"/>
      <c r="F68" s="24"/>
      <c r="G68" s="24"/>
      <c r="H68" s="25"/>
      <c r="I68" s="25"/>
    </row>
    <row r="69" spans="2:13" x14ac:dyDescent="0.15">
      <c r="B69" s="26" t="s">
        <v>39</v>
      </c>
      <c r="C69" s="27"/>
      <c r="D69" s="28"/>
      <c r="E69" s="29"/>
      <c r="F69" s="29"/>
      <c r="G69" s="29"/>
      <c r="H69" s="30"/>
      <c r="I69" s="30"/>
    </row>
    <row r="70" spans="2:13" x14ac:dyDescent="0.15">
      <c r="B70" s="15" t="s">
        <v>59</v>
      </c>
      <c r="C70" s="22"/>
      <c r="E70" s="31"/>
      <c r="F70" s="31">
        <f>F57+F64</f>
        <v>0</v>
      </c>
      <c r="G70" s="31" t="e">
        <f>G57+G64</f>
        <v>#REF!</v>
      </c>
      <c r="H70" s="31" t="e">
        <f>H57+H64</f>
        <v>#REF!</v>
      </c>
      <c r="I70" s="31" t="e">
        <f>I57+I64</f>
        <v>#REF!</v>
      </c>
    </row>
    <row r="71" spans="2:13" x14ac:dyDescent="0.15">
      <c r="B71" s="15" t="s">
        <v>63</v>
      </c>
      <c r="C71" s="22"/>
      <c r="E71" s="31"/>
      <c r="F71" s="31">
        <f t="shared" ref="F71:I72" si="2">F58+F65</f>
        <v>0</v>
      </c>
      <c r="G71" s="31" t="e">
        <f>G58+G65</f>
        <v>#REF!</v>
      </c>
      <c r="H71" s="31" t="e">
        <f t="shared" si="2"/>
        <v>#REF!</v>
      </c>
      <c r="I71" s="31" t="e">
        <f t="shared" si="2"/>
        <v>#REF!</v>
      </c>
    </row>
    <row r="72" spans="2:13" x14ac:dyDescent="0.15">
      <c r="B72" s="17" t="s">
        <v>57</v>
      </c>
      <c r="C72" s="12"/>
      <c r="E72" s="16"/>
      <c r="F72" s="31">
        <f t="shared" si="2"/>
        <v>0</v>
      </c>
      <c r="G72" s="31" t="e">
        <f t="shared" si="2"/>
        <v>#REF!</v>
      </c>
      <c r="H72" s="31" t="e">
        <f t="shared" si="2"/>
        <v>#REF!</v>
      </c>
      <c r="I72" s="31" t="e">
        <f t="shared" si="2"/>
        <v>#REF!</v>
      </c>
    </row>
    <row r="73" spans="2:13" x14ac:dyDescent="0.15">
      <c r="B73" s="15" t="s">
        <v>30</v>
      </c>
      <c r="C73" s="22"/>
      <c r="E73" s="18">
        <f>SUM(E70:E72)</f>
        <v>0</v>
      </c>
      <c r="F73" s="18">
        <f>SUM(F70:F72)</f>
        <v>0</v>
      </c>
      <c r="G73" s="18" t="e">
        <f>SUM(G70:G72)</f>
        <v>#REF!</v>
      </c>
      <c r="H73" s="18" t="e">
        <f>SUM(H70:H72)</f>
        <v>#REF!</v>
      </c>
      <c r="I73" s="18" t="e">
        <f>SUM(I70:I72)</f>
        <v>#REF!</v>
      </c>
    </row>
    <row r="74" spans="2:13" x14ac:dyDescent="0.15">
      <c r="B74" s="32"/>
      <c r="C74" s="26"/>
      <c r="E74" s="33"/>
      <c r="F74" s="33"/>
      <c r="G74" s="33"/>
      <c r="H74" s="33"/>
      <c r="I74" s="33"/>
    </row>
    <row r="75" spans="2:13" x14ac:dyDescent="0.15">
      <c r="B75" s="26" t="s">
        <v>40</v>
      </c>
      <c r="C75" s="26"/>
      <c r="D75" s="28"/>
      <c r="E75" s="34"/>
      <c r="F75" s="34"/>
      <c r="G75" s="34"/>
      <c r="H75" s="34"/>
      <c r="I75" s="22">
        <v>0.6</v>
      </c>
    </row>
    <row r="76" spans="2:13" x14ac:dyDescent="0.15">
      <c r="B76" s="15" t="s">
        <v>59</v>
      </c>
      <c r="C76" s="22">
        <v>0.65</v>
      </c>
      <c r="E76" s="35"/>
      <c r="F76" s="35">
        <f>360762+9054</f>
        <v>369816</v>
      </c>
      <c r="G76" s="35" t="e">
        <f>G70*$C$76</f>
        <v>#REF!</v>
      </c>
      <c r="H76" s="35" t="e">
        <f>H70*$C$76</f>
        <v>#REF!</v>
      </c>
      <c r="I76" s="35" t="e">
        <f>I70*$I$75</f>
        <v>#REF!</v>
      </c>
      <c r="J76" s="50"/>
      <c r="K76" s="50"/>
      <c r="L76" s="50"/>
      <c r="M76" s="50"/>
    </row>
    <row r="77" spans="2:13" x14ac:dyDescent="0.15">
      <c r="B77" s="15" t="s">
        <v>63</v>
      </c>
      <c r="C77" s="22">
        <f>C28</f>
        <v>0.9</v>
      </c>
      <c r="E77" s="35"/>
      <c r="F77" s="35">
        <v>5000000</v>
      </c>
      <c r="G77" s="35" t="e">
        <f>G71*C77</f>
        <v>#REF!</v>
      </c>
      <c r="H77" s="35" t="e">
        <f>H71*100%</f>
        <v>#REF!</v>
      </c>
      <c r="I77" s="35" t="e">
        <f>I71*$C$28</f>
        <v>#REF!</v>
      </c>
    </row>
    <row r="78" spans="2:13" x14ac:dyDescent="0.15">
      <c r="B78" s="17" t="s">
        <v>57</v>
      </c>
      <c r="C78" s="22">
        <v>1</v>
      </c>
      <c r="E78" s="16"/>
      <c r="F78" s="35">
        <v>697771</v>
      </c>
      <c r="G78" s="35" t="e">
        <f>G72*$C$78</f>
        <v>#REF!</v>
      </c>
      <c r="H78" s="35" t="e">
        <f>H72*$C$78</f>
        <v>#REF!</v>
      </c>
      <c r="I78" s="35" t="e">
        <f>I72*$C$78</f>
        <v>#REF!</v>
      </c>
    </row>
    <row r="79" spans="2:13" x14ac:dyDescent="0.15">
      <c r="B79" s="36" t="s">
        <v>41</v>
      </c>
      <c r="C79" s="12"/>
      <c r="E79" s="37">
        <f>SUM(E76:E78)</f>
        <v>0</v>
      </c>
      <c r="F79" s="37">
        <f>SUM(F76:F78)</f>
        <v>6067587</v>
      </c>
      <c r="G79" s="37" t="e">
        <f>SUM(G76:G78)</f>
        <v>#REF!</v>
      </c>
      <c r="H79" s="37" t="e">
        <f>SUM(H76:H78)</f>
        <v>#REF!</v>
      </c>
      <c r="I79" s="37" t="e">
        <f>SUM(I76:I78)</f>
        <v>#REF!</v>
      </c>
    </row>
    <row r="81" spans="2:9" x14ac:dyDescent="0.15">
      <c r="B81" s="11" t="s">
        <v>60</v>
      </c>
      <c r="F81" s="52">
        <v>4865714</v>
      </c>
      <c r="G81" s="52">
        <v>5442722</v>
      </c>
      <c r="H81" s="52">
        <v>4220171</v>
      </c>
      <c r="I81" s="52">
        <v>1601531</v>
      </c>
    </row>
    <row r="82" spans="2:9" x14ac:dyDescent="0.15">
      <c r="B82" s="11" t="s">
        <v>61</v>
      </c>
      <c r="F82" s="50">
        <v>350000</v>
      </c>
      <c r="G82" s="50">
        <v>350000</v>
      </c>
      <c r="H82" s="50">
        <v>350000</v>
      </c>
      <c r="I82" s="50">
        <v>350000</v>
      </c>
    </row>
    <row r="83" spans="2:9" x14ac:dyDescent="0.15">
      <c r="B83" s="11" t="s">
        <v>62</v>
      </c>
      <c r="F83" s="50">
        <v>400000</v>
      </c>
      <c r="G83" s="50">
        <v>400000</v>
      </c>
      <c r="H83" s="50">
        <v>400000</v>
      </c>
      <c r="I83" s="50">
        <v>400000</v>
      </c>
    </row>
    <row r="84" spans="2:9" x14ac:dyDescent="0.15">
      <c r="F84" s="50"/>
      <c r="G84" s="50"/>
      <c r="H84" s="50"/>
      <c r="I84" s="50"/>
    </row>
    <row r="85" spans="2:9" x14ac:dyDescent="0.15">
      <c r="B85" s="11" t="s">
        <v>30</v>
      </c>
      <c r="F85" s="50">
        <f>SUM(F79:F84)</f>
        <v>11683301</v>
      </c>
      <c r="G85" s="50" t="e">
        <f>SUM(G79:G84)</f>
        <v>#REF!</v>
      </c>
      <c r="H85" s="50" t="e">
        <f>SUM(H79:H84)</f>
        <v>#REF!</v>
      </c>
      <c r="I85" s="50" t="e">
        <f>SUM(I79:I84)</f>
        <v>#REF!</v>
      </c>
    </row>
    <row r="86" spans="2:9" x14ac:dyDescent="0.15">
      <c r="F86" s="50"/>
      <c r="G86" s="50"/>
      <c r="H86" s="50"/>
      <c r="I86" s="50"/>
    </row>
  </sheetData>
  <mergeCells count="1">
    <mergeCell ref="B3:I3"/>
  </mergeCells>
  <pageMargins left="0.70866141732283472" right="0.70866141732283472" top="0.74803149606299213" bottom="0.74803149606299213" header="0.31496062992125984" footer="0.31496062992125984"/>
  <pageSetup paperSize="8" scale="99" orientation="landscape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8D8244-0FED-475A-9B8B-0163182995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Controle</vt:lpstr>
      <vt:lpstr>BUDGET PRINCIPAL</vt:lpstr>
      <vt:lpstr>Feuil1</vt:lpstr>
      <vt:lpstr>Explication DOB17-18</vt:lpstr>
      <vt:lpstr>Réalisation PPI</vt:lpstr>
      <vt:lpstr>Feuil1!Extraire</vt:lpstr>
      <vt:lpstr>'BUDGET PRINCIPAL'!Impression_des_titres</vt:lpstr>
      <vt:lpstr>PPITAB</vt:lpstr>
      <vt:lpstr>TAB_21</vt:lpstr>
      <vt:lpstr>'BUDGET PRINCIPAL'!tableau</vt:lpstr>
      <vt:lpstr>TEST</vt:lpstr>
      <vt:lpstr>'BUDGET PRINCIPAL'!Zone_d_impression</vt:lpstr>
    </vt:vector>
  </TitlesOfParts>
  <Company>Ville de Chartres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ccoste</dc:creator>
  <cp:lastModifiedBy>jsiroy</cp:lastModifiedBy>
  <cp:lastPrinted>2019-02-27T18:19:09Z</cp:lastPrinted>
  <dcterms:created xsi:type="dcterms:W3CDTF">2015-01-08T16:34:41Z</dcterms:created>
  <dcterms:modified xsi:type="dcterms:W3CDTF">2019-03-04T08:47:03Z</dcterms:modified>
</cp:coreProperties>
</file>