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comments2.xml" ContentType="application/vnd.openxmlformats-officedocument.spreadsheetml.comments+xml"/>
  <Override PartName="/xl/drawings/drawing4.xml" ContentType="application/vnd.openxmlformats-officedocument.drawing+xml"/>
  <Override PartName="/xl/charts/chart1.xml" ContentType="application/vnd.openxmlformats-officedocument.drawingml.chart+xml"/>
  <Override PartName="/xl/drawings/drawing5.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ore0.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metadata/core-properties" Target="docProps/core0.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0" yWindow="0" windowWidth="16380" windowHeight="8190" activeTab="6"/>
  </bookViews>
  <sheets>
    <sheet name="Recueil_info" sheetId="1" r:id="rId1"/>
    <sheet name="Scénarios_probablité" sheetId="2" r:id="rId2"/>
    <sheet name="Contexte" sheetId="3" r:id="rId3"/>
    <sheet name="Attractivité" sheetId="4" r:id="rId4"/>
    <sheet name="Gravité" sheetId="5" r:id="rId5"/>
    <sheet name="Risque_brut" sheetId="6" r:id="rId6"/>
    <sheet name="Feuil6" sheetId="7" r:id="rId7"/>
    <sheet name="Feuil7" sheetId="8" r:id="rId8"/>
    <sheet name="Feuil8" sheetId="9" r:id="rId9"/>
    <sheet name="Feuil9" sheetId="10" r:id="rId10"/>
    <sheet name="Feuil10" sheetId="11" r:id="rId11"/>
    <sheet name="Feuil11" sheetId="12" r:id="rId12"/>
  </sheets>
  <definedNames>
    <definedName name="_xlnm._FilterDatabase" localSheetId="4" hidden="1">Gravité!$C$3:$L$3</definedName>
    <definedName name="_xlnm._FilterDatabase" localSheetId="5" hidden="1">Risque_brut!$C$9:$I$30</definedName>
    <definedName name="_xlnm._FilterDatabase" localSheetId="1" hidden="1">Scénarios_probablité!$C$2:$T$2</definedName>
  </definedNames>
  <calcPr calcId="145621"/>
</workbook>
</file>

<file path=xl/calcChain.xml><?xml version="1.0" encoding="utf-8"?>
<calcChain xmlns="http://schemas.openxmlformats.org/spreadsheetml/2006/main">
  <c r="G30" i="6" l="1"/>
  <c r="E30" i="6"/>
  <c r="H30" i="6" s="1"/>
  <c r="G29" i="6"/>
  <c r="E29" i="6"/>
  <c r="H29" i="6" s="1"/>
  <c r="H28" i="6"/>
  <c r="G28" i="6"/>
  <c r="F28" i="6"/>
  <c r="I28" i="6" s="1"/>
  <c r="E28" i="6"/>
  <c r="G27" i="6"/>
  <c r="E27" i="6"/>
  <c r="H27" i="6" s="1"/>
  <c r="H26" i="6"/>
  <c r="G26" i="6"/>
  <c r="F26" i="6"/>
  <c r="I26" i="6" s="1"/>
  <c r="E26" i="6"/>
  <c r="G25" i="6"/>
  <c r="E25" i="6"/>
  <c r="H25" i="6" s="1"/>
  <c r="H24" i="6"/>
  <c r="G24" i="6"/>
  <c r="F24" i="6"/>
  <c r="I24" i="6" s="1"/>
  <c r="E24" i="6"/>
  <c r="G23" i="6"/>
  <c r="E23" i="6"/>
  <c r="H23" i="6" s="1"/>
  <c r="H22" i="6"/>
  <c r="G22" i="6"/>
  <c r="F22" i="6"/>
  <c r="I22" i="6" s="1"/>
  <c r="E22" i="6"/>
  <c r="G21" i="6"/>
  <c r="E21" i="6"/>
  <c r="H21" i="6" s="1"/>
  <c r="H20" i="6"/>
  <c r="G20" i="6"/>
  <c r="F20" i="6"/>
  <c r="I20" i="6" s="1"/>
  <c r="E20" i="6"/>
  <c r="G19" i="6"/>
  <c r="E19" i="6"/>
  <c r="H19" i="6" s="1"/>
  <c r="H18" i="6"/>
  <c r="G18" i="6"/>
  <c r="F18" i="6"/>
  <c r="I18" i="6" s="1"/>
  <c r="E18" i="6"/>
  <c r="G17" i="6"/>
  <c r="E17" i="6"/>
  <c r="H17" i="6" s="1"/>
  <c r="H16" i="6"/>
  <c r="G16" i="6"/>
  <c r="F16" i="6"/>
  <c r="I16" i="6" s="1"/>
  <c r="E16" i="6"/>
  <c r="G15" i="6"/>
  <c r="E15" i="6"/>
  <c r="H15" i="6" s="1"/>
  <c r="H14" i="6"/>
  <c r="G14" i="6"/>
  <c r="F14" i="6"/>
  <c r="I14" i="6" s="1"/>
  <c r="E14" i="6"/>
  <c r="G13" i="6"/>
  <c r="E13" i="6"/>
  <c r="H13" i="6" s="1"/>
  <c r="H12" i="6"/>
  <c r="G12" i="6"/>
  <c r="F12" i="6"/>
  <c r="I12" i="6" s="1"/>
  <c r="E12" i="6"/>
  <c r="G11" i="6"/>
  <c r="E11" i="6"/>
  <c r="H11" i="6" s="1"/>
  <c r="I10" i="6"/>
  <c r="E10" i="6"/>
  <c r="H10" i="6" s="1"/>
  <c r="L24" i="5"/>
  <c r="L23" i="5"/>
  <c r="L22" i="5"/>
  <c r="L21" i="5"/>
  <c r="L20" i="5"/>
  <c r="L19" i="5"/>
  <c r="L18" i="5"/>
  <c r="L17" i="5"/>
  <c r="L16" i="5"/>
  <c r="L15" i="5"/>
  <c r="L14" i="5"/>
  <c r="L13" i="5"/>
  <c r="L12" i="5"/>
  <c r="L11" i="5"/>
  <c r="L10" i="5"/>
  <c r="L9" i="5"/>
  <c r="L8" i="5"/>
  <c r="L7" i="5"/>
  <c r="L6" i="5"/>
  <c r="L5" i="5"/>
  <c r="L4" i="5"/>
  <c r="F50" i="4"/>
  <c r="F49" i="4"/>
  <c r="F48" i="4"/>
  <c r="H47" i="4"/>
  <c r="F47" i="4"/>
  <c r="F46" i="4"/>
  <c r="H45" i="4"/>
  <c r="F45" i="4"/>
  <c r="H44" i="4"/>
  <c r="F44" i="4"/>
  <c r="F43" i="4"/>
  <c r="F42" i="4"/>
  <c r="F41" i="4"/>
  <c r="F40" i="4"/>
  <c r="H39" i="4"/>
  <c r="F39" i="4"/>
  <c r="F38" i="4"/>
  <c r="F37" i="4"/>
  <c r="H36" i="4"/>
  <c r="F36" i="4"/>
  <c r="F31" i="4"/>
  <c r="F30" i="4"/>
  <c r="F29" i="4"/>
  <c r="H28" i="4"/>
  <c r="F28" i="4"/>
  <c r="F27" i="4"/>
  <c r="F26" i="4"/>
  <c r="F25" i="4"/>
  <c r="F24" i="4"/>
  <c r="F23" i="4"/>
  <c r="H22" i="4"/>
  <c r="F22" i="4"/>
  <c r="F21" i="4"/>
  <c r="F20" i="4"/>
  <c r="F19" i="4"/>
  <c r="F18" i="4"/>
  <c r="F17" i="4"/>
  <c r="H16" i="4"/>
  <c r="F16" i="4"/>
  <c r="F15" i="4"/>
  <c r="F14" i="4"/>
  <c r="H13" i="4"/>
  <c r="F13" i="4"/>
  <c r="G36" i="3"/>
  <c r="G31" i="3"/>
  <c r="G28" i="3"/>
  <c r="G25" i="3"/>
  <c r="G22" i="3"/>
  <c r="G20" i="3"/>
  <c r="G16" i="3"/>
  <c r="G14" i="3"/>
  <c r="T24" i="2"/>
  <c r="T23" i="2"/>
  <c r="T22" i="2"/>
  <c r="T21" i="2"/>
  <c r="T20" i="2"/>
  <c r="T19" i="2"/>
  <c r="T18" i="2"/>
  <c r="T17" i="2"/>
  <c r="T16" i="2"/>
  <c r="T15" i="2"/>
  <c r="T14" i="2"/>
  <c r="T13" i="2"/>
  <c r="T12" i="2"/>
  <c r="T11" i="2"/>
  <c r="T10" i="2"/>
  <c r="T9" i="2"/>
  <c r="T8" i="2"/>
  <c r="T7" i="2"/>
  <c r="T6" i="2"/>
  <c r="T5" i="2"/>
  <c r="T4" i="2"/>
  <c r="T3" i="2"/>
  <c r="F11" i="6" l="1"/>
  <c r="I11" i="6" s="1"/>
  <c r="F13" i="6"/>
  <c r="I13" i="6" s="1"/>
  <c r="F15" i="6"/>
  <c r="I15" i="6" s="1"/>
  <c r="F17" i="6"/>
  <c r="I17" i="6" s="1"/>
  <c r="F19" i="6"/>
  <c r="I19" i="6" s="1"/>
  <c r="F21" i="6"/>
  <c r="I21" i="6" s="1"/>
  <c r="F23" i="6"/>
  <c r="I23" i="6" s="1"/>
  <c r="F25" i="6"/>
  <c r="I25" i="6" s="1"/>
  <c r="F27" i="6"/>
  <c r="I27" i="6" s="1"/>
  <c r="F29" i="6"/>
  <c r="I29" i="6" s="1"/>
  <c r="F30" i="6"/>
  <c r="I30" i="6" s="1"/>
</calcChain>
</file>

<file path=xl/comments1.xml><?xml version="1.0" encoding="utf-8"?>
<comments xmlns="http://schemas.openxmlformats.org/spreadsheetml/2006/main">
  <authors>
    <author/>
  </authors>
  <commentList>
    <comment ref="D14" authorId="0">
      <text>
        <r>
          <rPr>
            <sz val="9"/>
            <color rgb="FF000000"/>
            <rFont val="Tahoma"/>
            <family val="2"/>
          </rPr>
          <t>On entend par stabilité du gouvernement et des institutions tout ce qui concerne le degré de stabilité des institutions politiques en place, le processus de succession et la participation démocratique.</t>
        </r>
      </text>
    </comment>
    <comment ref="F14" authorId="0">
      <text>
        <r>
          <rPr>
            <sz val="9"/>
            <color rgb="FF000000"/>
            <rFont val="Tahoma"/>
            <family val="2"/>
          </rPr>
          <t>1: Stable
2: Assez stable
3: Instable
4: Très instable</t>
        </r>
      </text>
    </comment>
    <comment ref="F15" authorId="0">
      <text>
        <r>
          <rPr>
            <sz val="9"/>
            <color rgb="FF000000"/>
            <rFont val="Tahoma"/>
            <family val="2"/>
          </rPr>
          <t>1: Inexistante
2: Faible
3: Moyen
4: Forte</t>
        </r>
      </text>
    </comment>
    <comment ref="D16" authorId="0">
      <text>
        <r>
          <rPr>
            <sz val="9"/>
            <color rgb="FF000000"/>
            <rFont val="Tahoma"/>
            <family val="2"/>
          </rPr>
          <t>On entend par situation économique tout ce qui concerne le taux de croissance économique, le taux d'inflation et l'accès aux ressources et matières premières.</t>
        </r>
      </text>
    </comment>
    <comment ref="F16" authorId="0">
      <text>
        <r>
          <rPr>
            <sz val="9"/>
            <color rgb="FF000000"/>
            <rFont val="Tahoma"/>
            <family val="2"/>
          </rPr>
          <t>1: Bonne
2: Assez bonne
3: Moyenne
4: Mauvaise</t>
        </r>
      </text>
    </comment>
    <comment ref="F17" authorId="0">
      <text>
        <r>
          <rPr>
            <sz val="9"/>
            <color rgb="FF000000"/>
            <rFont val="Tahoma"/>
            <family val="2"/>
          </rPr>
          <t>1: Plein emploi
2: Faible
3: Moyen
4: Elevé</t>
        </r>
      </text>
    </comment>
    <comment ref="D18" authorId="0">
      <text>
        <r>
          <rPr>
            <sz val="9"/>
            <color rgb="FF000000"/>
            <rFont val="Tahoma"/>
            <family val="2"/>
          </rPr>
          <t>On entend par niveau de corruption tout ce qui est lié aux abus de pouvoir et irrégularités commis dans un processus de décision en échange d'une incitation ou d'un avantage indu.</t>
        </r>
      </text>
    </comment>
    <comment ref="F18" authorId="0">
      <text>
        <r>
          <rPr>
            <sz val="9"/>
            <color rgb="FF000000"/>
            <rFont val="Tahoma"/>
            <family val="2"/>
          </rPr>
          <t>1: Bonne
2: Assez bonne
3: Moyen 
4: Mauvaise</t>
        </r>
      </text>
    </comment>
    <comment ref="F19" authorId="0">
      <text>
        <r>
          <rPr>
            <sz val="9"/>
            <color rgb="FF000000"/>
            <rFont val="Tahoma"/>
            <family val="2"/>
          </rPr>
          <t>1: Plein emploi
2: Faible
3: Moyen
4: Elevé</t>
        </r>
      </text>
    </comment>
    <comment ref="D20" authorId="0">
      <text>
        <r>
          <rPr>
            <sz val="9"/>
            <color rgb="FF000000"/>
            <rFont val="Tahoma"/>
            <family val="2"/>
          </rPr>
          <t>On entend par situation sociale tout ce qui concerne le niveau de vie de la population, le niveau de contestation sociale et la situation du marché du travail.</t>
        </r>
      </text>
    </comment>
    <comment ref="F20" authorId="0">
      <text>
        <r>
          <rPr>
            <sz val="9"/>
            <color rgb="FF000000"/>
            <rFont val="Tahoma"/>
            <family val="2"/>
          </rPr>
          <t>1: Bonne
2: Assez bonne
3: Moyenne
4: Mauvaise</t>
        </r>
      </text>
    </comment>
    <comment ref="F21" authorId="0">
      <text>
        <r>
          <rPr>
            <sz val="9"/>
            <color rgb="FF000000"/>
            <rFont val="Tahoma"/>
            <family val="2"/>
          </rPr>
          <t>1: Inexistante
2: Faible
3: Moyen
4: Forte</t>
        </r>
      </text>
    </comment>
    <comment ref="D22" authorId="0">
      <text>
        <r>
          <rPr>
            <sz val="9"/>
            <color rgb="FF000000"/>
            <rFont val="Tahoma"/>
            <family val="2"/>
          </rPr>
          <t>On entend par situation environnementale le niveau de pollution des milieux naturels et l'impact de l'homme sur ces derniers.</t>
        </r>
      </text>
    </comment>
    <comment ref="F22" authorId="0">
      <text>
        <r>
          <rPr>
            <sz val="9"/>
            <color rgb="FF000000"/>
            <rFont val="Tahoma"/>
            <family val="2"/>
          </rPr>
          <t>1: Bonne
2: Assez bonne
3: Moyenne
4: Mauvaise</t>
        </r>
      </text>
    </comment>
    <comment ref="D23" authorId="0">
      <text>
        <r>
          <rPr>
            <sz val="9"/>
            <color rgb="FF000000"/>
            <rFont val="Tahoma"/>
            <family val="2"/>
          </rPr>
          <t>On entend par influence de la législation environnementale les lois et actions engagées visant à protéger le milieu naturel et les impacts sur celui-ci.</t>
        </r>
      </text>
    </comment>
    <comment ref="F23" authorId="0">
      <text>
        <r>
          <rPr>
            <sz val="9"/>
            <color rgb="FF000000"/>
            <rFont val="Tahoma"/>
            <family val="2"/>
          </rPr>
          <t>1: Inexistante
2: Faible
3: Moyen
4: Forte</t>
        </r>
      </text>
    </comment>
    <comment ref="D24" authorId="0">
      <text>
        <r>
          <rPr>
            <sz val="9"/>
            <color rgb="FF000000"/>
            <rFont val="Tahoma"/>
            <family val="2"/>
          </rPr>
          <t>On entend par activisme et défense de l'environnement toute organisation ou collectif dont l'objectif est de lutter pour la cause environnementale et qui préconise l'action pour faire entendre ses idées voire son opposition.</t>
        </r>
      </text>
    </comment>
    <comment ref="F24" authorId="0">
      <text>
        <r>
          <rPr>
            <sz val="9"/>
            <color rgb="FF000000"/>
            <rFont val="Tahoma"/>
            <family val="2"/>
          </rPr>
          <t>1: Inexistant
2: Faible
3: Moyen
4: Fort</t>
        </r>
      </text>
    </comment>
    <comment ref="F25" authorId="0">
      <text>
        <r>
          <rPr>
            <sz val="9"/>
            <color rgb="FF000000"/>
            <rFont val="Tahoma"/>
            <family val="2"/>
          </rPr>
          <t>1: Fort
2: Moyen
3: Faible
4: Très faible</t>
        </r>
      </text>
    </comment>
    <comment ref="F26" authorId="0">
      <text>
        <r>
          <rPr>
            <sz val="9"/>
            <color rgb="FF000000"/>
            <rFont val="Tahoma"/>
            <family val="2"/>
          </rPr>
          <t>1: Inexistant
2: Faible
3: Moyen
4: Fort</t>
        </r>
      </text>
    </comment>
    <comment ref="F27" authorId="0">
      <text>
        <r>
          <rPr>
            <sz val="9"/>
            <color rgb="FF000000"/>
            <rFont val="Tahoma"/>
            <family val="2"/>
          </rPr>
          <t>1: Inexistante
2: Faible
3: Moyen
4: Forte</t>
        </r>
      </text>
    </comment>
    <comment ref="F28" authorId="0">
      <text>
        <r>
          <rPr>
            <sz val="9"/>
            <color rgb="FF000000"/>
            <rFont val="Tahoma"/>
            <family val="2"/>
          </rPr>
          <t>1: Pas de niveau
2: Vigipirate
3: Risque attentat
4: Urgence attentat</t>
        </r>
      </text>
    </comment>
    <comment ref="F29" authorId="0">
      <text>
        <r>
          <rPr>
            <sz val="9"/>
            <color rgb="FF000000"/>
            <rFont val="Tahoma"/>
            <family val="2"/>
          </rPr>
          <t>1: Inexistante
2: Faible
3: Moyen
4: Forte</t>
        </r>
      </text>
    </comment>
    <comment ref="F30" authorId="0">
      <text>
        <r>
          <rPr>
            <sz val="9"/>
            <color rgb="FF000000"/>
            <rFont val="Tahoma"/>
            <family val="2"/>
          </rPr>
          <t>1: Inexistante
2: Faible
3: Moyen
4: Forte</t>
        </r>
      </text>
    </comment>
    <comment ref="D31" authorId="0">
      <text>
        <r>
          <rPr>
            <sz val="9"/>
            <color rgb="FF000000"/>
            <rFont val="Tahoma"/>
            <family val="2"/>
          </rPr>
          <t>on entend par situation actuelle de l'entreprise le niveau de contestation et de revendication des employés du site et/ou de l'entité.</t>
        </r>
      </text>
    </comment>
    <comment ref="F31" authorId="0">
      <text>
        <r>
          <rPr>
            <sz val="9"/>
            <color rgb="FF000000"/>
            <rFont val="Tahoma"/>
            <family val="2"/>
          </rPr>
          <t>1: Bonne
2: Assez bonne
3: Moyenne
4: Mauvaise</t>
        </r>
      </text>
    </comment>
    <comment ref="D32" authorId="0">
      <text>
        <r>
          <rPr>
            <sz val="9"/>
            <color rgb="FF000000"/>
            <rFont val="Tahoma"/>
            <family val="2"/>
          </rPr>
          <t>On entend par perspectives et futur du site et/ou de l'entité tout évènement ou plan de restructuration pouvant modifier la situation sociale du site et/ou de l'entité.</t>
        </r>
      </text>
    </comment>
    <comment ref="F32" authorId="0">
      <text>
        <r>
          <rPr>
            <sz val="9"/>
            <color rgb="FF000000"/>
            <rFont val="Tahoma"/>
            <family val="2"/>
          </rPr>
          <t>1: Bonne
2: Assez bonne
3: Moyenne
4: Mauvaise</t>
        </r>
      </text>
    </comment>
    <comment ref="D33" authorId="0">
      <text>
        <r>
          <rPr>
            <sz val="9"/>
            <color rgb="FF000000"/>
            <rFont val="Tahoma"/>
            <family val="2"/>
          </rPr>
          <t>On entend par représentativité des organisations syndicales la capacité pour ces organisations de salariés de parler, négocier et de signer au nom de ces derniers.</t>
        </r>
      </text>
    </comment>
    <comment ref="F33" authorId="0">
      <text>
        <r>
          <rPr>
            <sz val="9"/>
            <color rgb="FF000000"/>
            <rFont val="Tahoma"/>
            <family val="2"/>
          </rPr>
          <t>1: Forte
2: Moyenne
3: Faible
4: Très faible</t>
        </r>
      </text>
    </comment>
    <comment ref="D34" authorId="0">
      <text>
        <r>
          <rPr>
            <sz val="9"/>
            <color rgb="FF000000"/>
            <rFont val="Calibri"/>
            <family val="2"/>
          </rPr>
          <t>Une politique de recrutement défavorable inclus le non remplacement des départs à la retraite et le gel des embauches</t>
        </r>
      </text>
    </comment>
    <comment ref="F34" authorId="0">
      <text>
        <r>
          <rPr>
            <sz val="9"/>
            <color rgb="FF000000"/>
            <rFont val="Tahoma"/>
            <family val="2"/>
          </rPr>
          <t>1: Favorable
2: Plutôt favorable
3: Plutôt défavorable
4: Défavorable</t>
        </r>
      </text>
    </comment>
    <comment ref="F35" authorId="0">
      <text>
        <r>
          <rPr>
            <sz val="9"/>
            <color rgb="FF000000"/>
            <rFont val="Tahoma"/>
            <family val="2"/>
          </rPr>
          <t>1: Très faible
2: Faible
3: Significatif
4: Important</t>
        </r>
      </text>
    </comment>
    <comment ref="F36" authorId="0">
      <text>
        <r>
          <rPr>
            <sz val="9"/>
            <color rgb="FF000000"/>
            <rFont val="Tahoma"/>
            <family val="2"/>
          </rPr>
          <t>1: Bonne
2: Assez bonne
3: Moyenne
4: Mauvaise</t>
        </r>
      </text>
    </comment>
    <comment ref="F37" authorId="0">
      <text>
        <r>
          <rPr>
            <sz val="9"/>
            <color rgb="FF000000"/>
            <rFont val="Tahoma"/>
            <family val="2"/>
          </rPr>
          <t>1: Bonne
2: Assez bonne
3: Moyenne
4: Mauvaise</t>
        </r>
      </text>
    </comment>
    <comment ref="D38" authorId="0">
      <text>
        <r>
          <rPr>
            <sz val="9"/>
            <color rgb="FF000000"/>
            <rFont val="Tahoma"/>
            <family val="2"/>
          </rPr>
          <t>On entend par image du site et de la nature de l'activité l'image véhiculée par le site et/ou la nature de l'activité dans la région</t>
        </r>
      </text>
    </comment>
    <comment ref="F38" authorId="0">
      <text>
        <r>
          <rPr>
            <sz val="9"/>
            <color rgb="FF000000"/>
            <rFont val="Tahoma"/>
            <family val="2"/>
          </rPr>
          <t>1: Bonne
2: Assez bonne
3: Moyenne
4: Mauvaise</t>
        </r>
      </text>
    </comment>
  </commentList>
</comments>
</file>

<file path=xl/comments2.xml><?xml version="1.0" encoding="utf-8"?>
<comments xmlns="http://schemas.openxmlformats.org/spreadsheetml/2006/main">
  <authors>
    <author/>
  </authors>
  <commentList>
    <comment ref="D13" authorId="0">
      <text>
        <r>
          <rPr>
            <sz val="9"/>
            <color rgb="FF000000"/>
            <rFont val="Tahoma"/>
            <family val="2"/>
          </rPr>
          <t>Somme d'argent en liquide, cash</t>
        </r>
      </text>
    </comment>
    <comment ref="D14" authorId="0">
      <text>
        <r>
          <rPr>
            <sz val="9"/>
            <color rgb="FF000000"/>
            <rFont val="Tahoma"/>
            <family val="2"/>
          </rPr>
          <t>Chèques cadeaux, chèques vacances, tickets restaurant</t>
        </r>
      </text>
    </comment>
    <comment ref="D15" authorId="0">
      <text>
        <r>
          <rPr>
            <sz val="9"/>
            <color rgb="FF000000"/>
            <rFont val="Tahoma"/>
            <family val="2"/>
          </rPr>
          <t>Chéquiers, cartes bancaires</t>
        </r>
      </text>
    </comment>
    <comment ref="D16" authorId="0">
      <text>
        <r>
          <rPr>
            <sz val="9"/>
            <color rgb="FF000000"/>
            <rFont val="Tahoma"/>
            <family val="2"/>
          </rPr>
          <t>vêtements et objets dont les personnels sont propriétaires</t>
        </r>
      </text>
    </comment>
    <comment ref="D17" authorId="0">
      <text>
        <r>
          <rPr>
            <sz val="9"/>
            <color rgb="FF000000"/>
            <rFont val="Tahoma"/>
            <family val="2"/>
          </rPr>
          <t>tous les équipements de production, techniques, informatiques, outillage...</t>
        </r>
      </text>
    </comment>
    <comment ref="D18" authorId="0">
      <text>
        <r>
          <rPr>
            <sz val="9"/>
            <color rgb="FF000000"/>
            <rFont val="Tahoma"/>
            <family val="2"/>
          </rPr>
          <t>Produits finis stockés, produits semi-finis, produits laboratoires</t>
        </r>
      </text>
    </comment>
    <comment ref="D19" authorId="0">
      <text>
        <r>
          <rPr>
            <sz val="9"/>
            <color rgb="FF000000"/>
            <rFont val="Tahoma"/>
            <family val="2"/>
          </rPr>
          <t>véhicules de société, de transport, de chantiers, personnels</t>
        </r>
      </text>
    </comment>
    <comment ref="D20" authorId="0">
      <text>
        <r>
          <rPr>
            <sz val="9"/>
            <color rgb="FF000000"/>
            <rFont val="Tahoma"/>
            <family val="2"/>
          </rPr>
          <t>approvisionnement en eau, électricité, gaz</t>
        </r>
      </text>
    </comment>
    <comment ref="D21" authorId="0">
      <text>
        <r>
          <rPr>
            <sz val="9"/>
            <color rgb="FF000000"/>
            <rFont val="Tahoma"/>
            <family val="2"/>
          </rPr>
          <t>fournitures de bureau, de laboratoire, services généraux...</t>
        </r>
      </text>
    </comment>
    <comment ref="D22" authorId="0">
      <text>
        <r>
          <rPr>
            <sz val="9"/>
            <color rgb="FF000000"/>
            <rFont val="Tahoma"/>
            <family val="2"/>
          </rPr>
          <t>chef de projet, ingénieur, dirigeant et responsable, personnels possédant un savoir faire particulier</t>
        </r>
      </text>
    </comment>
    <comment ref="D25" authorId="0">
      <text>
        <r>
          <rPr>
            <sz val="9"/>
            <color rgb="FF000000"/>
            <rFont val="Calibri"/>
            <family val="2"/>
          </rPr>
          <t>Données stockées sur le cloud via cript and share...</t>
        </r>
      </text>
    </comment>
    <comment ref="D26" authorId="0">
      <text>
        <r>
          <rPr>
            <sz val="9"/>
            <color rgb="FF000000"/>
            <rFont val="Tahoma"/>
            <family val="2"/>
          </rPr>
          <t>Documents papiers contenant des informations sensibles</t>
        </r>
      </text>
    </comment>
    <comment ref="D27" authorId="0">
      <text>
        <r>
          <rPr>
            <sz val="9"/>
            <color rgb="FF000000"/>
            <rFont val="Tahoma"/>
            <family val="2"/>
          </rPr>
          <t>Sauvegarde, serveur, disque dur externe, clé USB, CD, DVD...</t>
        </r>
      </text>
    </comment>
    <comment ref="D28" authorId="0">
      <text>
        <r>
          <rPr>
            <sz val="9"/>
            <color rgb="FF000000"/>
            <rFont val="Tahoma"/>
            <family val="2"/>
          </rPr>
          <t>Directeur, manager, responsable de site.</t>
        </r>
      </text>
    </comment>
    <comment ref="D30" authorId="0">
      <text>
        <r>
          <rPr>
            <sz val="9"/>
            <color rgb="FF000000"/>
            <rFont val="Tahoma"/>
            <family val="2"/>
          </rPr>
          <t>personnels d'accueil, agents de sûreté, visiteurs</t>
        </r>
      </text>
    </comment>
    <comment ref="D31" authorId="0">
      <text>
        <r>
          <rPr>
            <sz val="9"/>
            <color rgb="FF000000"/>
            <rFont val="Tahoma"/>
            <family val="2"/>
          </rPr>
          <t>Techniciens d'assistance, personnels en mission</t>
        </r>
      </text>
    </comment>
    <comment ref="D36" authorId="0">
      <text>
        <r>
          <rPr>
            <sz val="9"/>
            <color rgb="FF000000"/>
            <rFont val="Tahoma"/>
            <family val="2"/>
          </rPr>
          <t>périphérie du site, accès au public, véhicules en transit, équipement de vidéosurveillance, clôture, murs d'enceinte</t>
        </r>
      </text>
    </comment>
    <comment ref="D37" authorId="0">
      <text>
        <r>
          <rPr>
            <sz val="9"/>
            <color rgb="FF000000"/>
            <rFont val="Tahoma"/>
            <family val="2"/>
          </rPr>
          <t>Equipements de production, véhicules, vitrages, mobilier...</t>
        </r>
      </text>
    </comment>
    <comment ref="D38" authorId="0">
      <text>
        <r>
          <rPr>
            <sz val="9"/>
            <color rgb="FF000000"/>
            <rFont val="Tahoma"/>
            <family val="2"/>
          </rPr>
          <t>Installations, produits dangereux, produits polluants, lieu de stockage</t>
        </r>
      </text>
    </comment>
    <comment ref="D39" authorId="0">
      <text>
        <r>
          <rPr>
            <sz val="9"/>
            <color rgb="FF000000"/>
            <rFont val="Tahoma"/>
            <family val="2"/>
          </rPr>
          <t>PDG, directeurs, représentant groupe, employés si représentatifs</t>
        </r>
      </text>
    </comment>
    <comment ref="D40" authorId="0">
      <text>
        <r>
          <rPr>
            <sz val="9"/>
            <color rgb="FF000000"/>
            <rFont val="Tahoma"/>
            <family val="2"/>
          </rPr>
          <t>Unique, représentative (marque, produits, métier) exposée et visible</t>
        </r>
      </text>
    </comment>
    <comment ref="D41" authorId="0">
      <text>
        <r>
          <rPr>
            <sz val="9"/>
            <color rgb="FF000000"/>
            <rFont val="Tahoma"/>
            <family val="2"/>
          </rPr>
          <t>Projet, plan de restructuration, nouveau produit, données financières ou environnementales</t>
        </r>
      </text>
    </comment>
    <comment ref="D42" authorId="0">
      <text>
        <r>
          <rPr>
            <sz val="9"/>
            <color rgb="FF000000"/>
            <rFont val="Tahoma"/>
            <family val="2"/>
          </rPr>
          <t>CCE, séminaire, AG, visites officielles, présence événementielle, grève manifestation</t>
        </r>
      </text>
    </comment>
    <comment ref="D43" authorId="0">
      <text>
        <r>
          <rPr>
            <sz val="9"/>
            <color rgb="FF000000"/>
            <rFont val="Tahoma"/>
            <family val="2"/>
          </rPr>
          <t>marques déposées, logos, noms de société</t>
        </r>
      </text>
    </comment>
    <comment ref="D44" authorId="0">
      <text>
        <r>
          <rPr>
            <sz val="9"/>
            <color rgb="FF000000"/>
            <rFont val="Tahoma"/>
            <family val="2"/>
          </rPr>
          <t>hôtels, lieu de séminaire, compound, siège, sites de formation, raffineries, usines</t>
        </r>
      </text>
    </comment>
    <comment ref="D45" authorId="0">
      <text>
        <r>
          <rPr>
            <sz val="9"/>
            <color rgb="FF000000"/>
            <rFont val="Tahoma"/>
            <family val="2"/>
          </rPr>
          <t>stations services, gare, train, car, avion, aéroport,</t>
        </r>
      </text>
    </comment>
    <comment ref="D47" authorId="0">
      <text>
        <r>
          <rPr>
            <sz val="9"/>
            <color rgb="FF000000"/>
            <rFont val="Tahoma"/>
            <family val="2"/>
          </rPr>
          <t>Entrée/Sortie point de ressource du flux, Dépôt entrepôt.</t>
        </r>
      </text>
    </comment>
    <comment ref="D48" authorId="0">
      <text>
        <r>
          <rPr>
            <sz val="9"/>
            <color rgb="FF000000"/>
            <rFont val="Tahoma"/>
            <family val="2"/>
          </rPr>
          <t>Entrée/sortie du site, zones de chargement, déchargement, zones de fabrication, fournitures d'utilités</t>
        </r>
      </text>
    </comment>
    <comment ref="D49" authorId="0">
      <text>
        <r>
          <rPr>
            <sz val="9"/>
            <color rgb="FF000000"/>
            <rFont val="Tahoma"/>
            <family val="2"/>
          </rPr>
          <t>Réseau informatique, réseau informatique industriel, Site Web Extranet</t>
        </r>
      </text>
    </comment>
    <comment ref="D50" authorId="0">
      <text>
        <r>
          <rPr>
            <sz val="9"/>
            <color rgb="FF000000"/>
            <rFont val="Tahoma"/>
            <family val="2"/>
          </rPr>
          <t>Dirigeant, Manager, Représentant de l'autorité de la société, Expert,</t>
        </r>
      </text>
    </comment>
  </commentList>
</comments>
</file>

<file path=xl/sharedStrings.xml><?xml version="1.0" encoding="utf-8"?>
<sst xmlns="http://schemas.openxmlformats.org/spreadsheetml/2006/main" count="605" uniqueCount="177">
  <si>
    <t>Accessibilité</t>
  </si>
  <si>
    <t>1 environnement proche (réseau de transport, etc)</t>
  </si>
  <si>
    <t>2 les issues principales (portail, porte, etc)</t>
  </si>
  <si>
    <t>3 les issues secondaires (porte-fenêtre, etc)</t>
  </si>
  <si>
    <t>4 les ouvants, les éventuels accès par destructions de parois</t>
  </si>
  <si>
    <t>5 les éventuels accès par des locaux ou sites adjacents</t>
  </si>
  <si>
    <t>Description des activités</t>
  </si>
  <si>
    <t>Définir des classes de risques liées à l'activité ou aux marchandises</t>
  </si>
  <si>
    <t>Préciser s'il s'agit de production, vente ou service</t>
  </si>
  <si>
    <t>Existe-t-il des surfaces extérieurs aux bâtiments contenant des valeurs à surveiller</t>
  </si>
  <si>
    <t>Historique des sinistres malveillance</t>
  </si>
  <si>
    <t>nature, date, mesures compensatoires mises en œuvre, etc</t>
  </si>
  <si>
    <t>Moyens de protection</t>
  </si>
  <si>
    <t>1 moyens mécaniques</t>
  </si>
  <si>
    <t>2 moyens électroniques</t>
  </si>
  <si>
    <t>3 moyens humains</t>
  </si>
  <si>
    <t>Autres documents</t>
  </si>
  <si>
    <t>1 Rapports de vérification des installations de protection malveillance</t>
  </si>
  <si>
    <t>2 Main courante</t>
  </si>
  <si>
    <t>Argent</t>
  </si>
  <si>
    <t>Biens Matériels</t>
  </si>
  <si>
    <t>Informations sensibles</t>
  </si>
  <si>
    <t>Agression</t>
  </si>
  <si>
    <t>Dégradation</t>
  </si>
  <si>
    <t>Médiatisation de l'acte</t>
  </si>
  <si>
    <t>Victimes</t>
  </si>
  <si>
    <t>Entrave à l'activité</t>
  </si>
  <si>
    <t>Employés</t>
  </si>
  <si>
    <t>Bandes armées</t>
  </si>
  <si>
    <t>Activistes</t>
  </si>
  <si>
    <t>Organisation Terroriste</t>
  </si>
  <si>
    <t>Médias</t>
  </si>
  <si>
    <t>Groupes privés</t>
  </si>
  <si>
    <t>Mouvement d'opposition</t>
  </si>
  <si>
    <t>Etats</t>
  </si>
  <si>
    <t>MOYENNE PROBABILITE</t>
  </si>
  <si>
    <t>NA</t>
  </si>
  <si>
    <t>Abus de confiace</t>
  </si>
  <si>
    <t>Agression verbale</t>
  </si>
  <si>
    <t>Agression physique</t>
  </si>
  <si>
    <t>Arson</t>
  </si>
  <si>
    <t>Atteinte au secret professionnel</t>
  </si>
  <si>
    <t>Bloquage intérieur</t>
  </si>
  <si>
    <t>Bloquage extérieur</t>
  </si>
  <si>
    <t>Chantage</t>
  </si>
  <si>
    <t>Contrefaçon</t>
  </si>
  <si>
    <t>Démarque inconnue</t>
  </si>
  <si>
    <t>Effraction</t>
  </si>
  <si>
    <t>Escroquerie</t>
  </si>
  <si>
    <t>Espionnage industriel</t>
  </si>
  <si>
    <t>Extorsion</t>
  </si>
  <si>
    <t>Intrusion</t>
  </si>
  <si>
    <t>Prise d'otage</t>
  </si>
  <si>
    <t>Sabotage</t>
  </si>
  <si>
    <t>Terrorisme</t>
  </si>
  <si>
    <t>Vandalisme</t>
  </si>
  <si>
    <t>Violation du secret de fabrique</t>
  </si>
  <si>
    <t>Vol (matériel et documents)</t>
  </si>
  <si>
    <t>Moyenne globale</t>
  </si>
  <si>
    <t>Classement des scénarios par probabilité</t>
  </si>
  <si>
    <t>Coefficient de contexte</t>
  </si>
  <si>
    <t>Les valeurs sont à coter de 1 à 4.</t>
  </si>
  <si>
    <t>CONTEXTE</t>
  </si>
  <si>
    <t>Valeurs</t>
  </si>
  <si>
    <t>Contexte</t>
  </si>
  <si>
    <t>Contexte Politique</t>
  </si>
  <si>
    <t>Stabilité du gouvernement et des institutions nationales</t>
  </si>
  <si>
    <t>Politique extérieure interventionniste</t>
  </si>
  <si>
    <t>Contexte Economique</t>
  </si>
  <si>
    <t>Situation économique du pays</t>
  </si>
  <si>
    <t>Niveau de chomage dans le pays</t>
  </si>
  <si>
    <t>Situation économique du secteur du site</t>
  </si>
  <si>
    <t>Niveau de chomage du secteur du site</t>
  </si>
  <si>
    <t>Contexte Social et Sociétal</t>
  </si>
  <si>
    <t>Situation sociale du pays</t>
  </si>
  <si>
    <t>Niveau de communautarisme / influence de la religion dans le secteur du site</t>
  </si>
  <si>
    <t>Contexte Environnement</t>
  </si>
  <si>
    <t>Situation environnementale dans le pays</t>
  </si>
  <si>
    <t>Influence de législation environnementale dans le pays</t>
  </si>
  <si>
    <t>Activisme et défense de l'environnement au niveau du secteur du site</t>
  </si>
  <si>
    <t>Contexte Criminel</t>
  </si>
  <si>
    <t>Niveau de criminalité dans le secteur du site</t>
  </si>
  <si>
    <t>Historique d'actes de malveillance sur le site</t>
  </si>
  <si>
    <t>Rumeurs sur la potentialité de malveillance sur le site</t>
  </si>
  <si>
    <t>Contexte Terroriste</t>
  </si>
  <si>
    <t>Niveau vigipirate</t>
  </si>
  <si>
    <t>Menaces d'actes terroristes sur le secteur d'activité</t>
  </si>
  <si>
    <t>Menace d'actions terroristes sur le site</t>
  </si>
  <si>
    <t>Contexte Social du site et/ou de l'Entité</t>
  </si>
  <si>
    <t>Situation sociale actuelle du site</t>
  </si>
  <si>
    <t>Perspectives et futur du site et des activités</t>
  </si>
  <si>
    <t>Représentativité des organisations syndicales</t>
  </si>
  <si>
    <t>Politique de recrutement</t>
  </si>
  <si>
    <t>Turnover des non titulaires / sous traitants</t>
  </si>
  <si>
    <t>Contexte Image et Symbole au niveau régional</t>
  </si>
  <si>
    <t>Image de l'activité pratiquée dans l'entreprise</t>
  </si>
  <si>
    <t>Image de la société</t>
  </si>
  <si>
    <t>Image du site</t>
  </si>
  <si>
    <t>Coefficient d'attractivité</t>
  </si>
  <si>
    <t>Objectifs</t>
  </si>
  <si>
    <t>Cibles associées</t>
  </si>
  <si>
    <t>Existence de la cible</t>
  </si>
  <si>
    <t>RST</t>
  </si>
  <si>
    <t>Attractivité</t>
  </si>
  <si>
    <t>Liquidités</t>
  </si>
  <si>
    <t>Objets valeurs numéraires</t>
  </si>
  <si>
    <t>Moyens de paiement</t>
  </si>
  <si>
    <t>Biens matériels</t>
  </si>
  <si>
    <t>Effets personnels</t>
  </si>
  <si>
    <t>Equipements</t>
  </si>
  <si>
    <t>Produits</t>
  </si>
  <si>
    <t>Véhicules</t>
  </si>
  <si>
    <t>Utilités</t>
  </si>
  <si>
    <t>Fournitures</t>
  </si>
  <si>
    <t>Support humain</t>
  </si>
  <si>
    <t>Fichiers ou dossiers sensibles en interne</t>
  </si>
  <si>
    <t>Serveur externe hébergeant des données sensibles</t>
  </si>
  <si>
    <t>Support contenants des données cryptées</t>
  </si>
  <si>
    <t>Support papier</t>
  </si>
  <si>
    <t>Support de données externes (usb, disque durs)</t>
  </si>
  <si>
    <t>Dommage aux personnes</t>
  </si>
  <si>
    <t>Représentant l'autorité de la société</t>
  </si>
  <si>
    <t>Personnes travaillants sur le site</t>
  </si>
  <si>
    <t>Point de contact avec le public</t>
  </si>
  <si>
    <t>Itinérants en déplacement</t>
  </si>
  <si>
    <t>A</t>
  </si>
  <si>
    <t>Dommage aux biens</t>
  </si>
  <si>
    <t>Biens exposés et accessibles</t>
  </si>
  <si>
    <t>Biens vulnérables et fragiles</t>
  </si>
  <si>
    <t>Biens visibles, symboliques dont l'impact est prévisible</t>
  </si>
  <si>
    <t>Personne symbolique</t>
  </si>
  <si>
    <t>Infrastructure symbolique</t>
  </si>
  <si>
    <t>Information symbolique</t>
  </si>
  <si>
    <t>Evénement symbolique</t>
  </si>
  <si>
    <t>Marque symbolique</t>
  </si>
  <si>
    <t>Victimes extérieures</t>
  </si>
  <si>
    <t>Site/flux symbolique avec du personnel</t>
  </si>
  <si>
    <t>Site/flux ouvert au public</t>
  </si>
  <si>
    <t>Site/flux à effet domino prévisible</t>
  </si>
  <si>
    <t>Point de ressource unique ou essentiel pour un flux</t>
  </si>
  <si>
    <t>Point névralgique unique ou essentiel pour un process/site</t>
  </si>
  <si>
    <t>Circulation de l'information</t>
  </si>
  <si>
    <t>Personnel clé</t>
  </si>
  <si>
    <t>Gravité / Impact</t>
  </si>
  <si>
    <t>Définition des différents degrés d'impacts</t>
  </si>
  <si>
    <t>Scénarios</t>
  </si>
  <si>
    <t>Indicatifs</t>
  </si>
  <si>
    <t>Probabilité</t>
  </si>
  <si>
    <t>Probabilité arrondie</t>
  </si>
  <si>
    <t>Gravité</t>
  </si>
  <si>
    <t>RB</t>
  </si>
  <si>
    <t>RB arrondi</t>
  </si>
  <si>
    <t>SR1</t>
  </si>
  <si>
    <t>SR2</t>
  </si>
  <si>
    <t>SR3</t>
  </si>
  <si>
    <t>SR4</t>
  </si>
  <si>
    <t>SR5</t>
  </si>
  <si>
    <t>SR6</t>
  </si>
  <si>
    <t>SR7</t>
  </si>
  <si>
    <t>SR8</t>
  </si>
  <si>
    <t>SR9</t>
  </si>
  <si>
    <t>SR10</t>
  </si>
  <si>
    <t>SR11</t>
  </si>
  <si>
    <t>SR12</t>
  </si>
  <si>
    <t>SR13</t>
  </si>
  <si>
    <t>SR14</t>
  </si>
  <si>
    <t>SR15</t>
  </si>
  <si>
    <t>SR16</t>
  </si>
  <si>
    <t>SR17</t>
  </si>
  <si>
    <t>SR18</t>
  </si>
  <si>
    <t>SR19</t>
  </si>
  <si>
    <t>SR20</t>
  </si>
  <si>
    <t>SR21</t>
  </si>
  <si>
    <t>Probabilité (F)</t>
  </si>
  <si>
    <r>
      <rPr>
        <b/>
        <sz val="16"/>
        <color rgb="FF000000"/>
        <rFont val="Calibri"/>
        <family val="2"/>
      </rPr>
      <t>Classes de gravité (G)</t>
    </r>
  </si>
  <si>
    <t>Listing des moyens existants (prévention=probabilité et protection=gravité)</t>
  </si>
  <si>
    <t>Abus de confiance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</si>
</sst>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quot;TRUE&quot;;&quot;TRUE&quot;;&quot;FALSE&quot;"/>
  </numFmts>
  <fonts count="10" x14ac:knownFonts="1">
    <font>
      <sz val="11"/>
      <color rgb="FF000000"/>
      <name val="Calibri"/>
      <family val="2"/>
    </font>
    <font>
      <sz val="12"/>
      <color rgb="FFFFFFFF"/>
      <name val="Calibri"/>
      <family val="2"/>
    </font>
    <font>
      <sz val="9"/>
      <color rgb="FF000000"/>
      <name val="Calibri"/>
      <family val="2"/>
    </font>
    <font>
      <sz val="10"/>
      <color rgb="FF000000"/>
      <name val="Calibri"/>
      <family val="2"/>
    </font>
    <font>
      <sz val="11"/>
      <color rgb="FFFFFFFF"/>
      <name val="Calibri"/>
      <family val="2"/>
    </font>
    <font>
      <sz val="8"/>
      <color rgb="FF000000"/>
      <name val="Calibri"/>
      <family val="2"/>
    </font>
    <font>
      <sz val="9"/>
      <color rgb="FF000000"/>
      <name val="Tahoma"/>
      <family val="2"/>
    </font>
    <font>
      <sz val="9"/>
      <color rgb="FFFF0000"/>
      <name val="Calibri"/>
      <family val="2"/>
    </font>
    <font>
      <b/>
      <sz val="16"/>
      <color rgb="FF000000"/>
      <name val="Calibri"/>
      <family val="2"/>
    </font>
    <font>
      <sz val="11"/>
      <color rgb="FF000000"/>
      <name val="Calibri"/>
      <family val="2"/>
    </font>
  </fonts>
  <fills count="17">
    <fill>
      <patternFill patternType="none"/>
    </fill>
    <fill>
      <patternFill patternType="gray125"/>
    </fill>
    <fill>
      <patternFill patternType="solid">
        <fgColor rgb="FFFFFF00"/>
        <bgColor rgb="FFFFFF00"/>
      </patternFill>
    </fill>
    <fill>
      <patternFill patternType="solid">
        <fgColor rgb="FFC6E0B4"/>
        <bgColor rgb="FFD9D9D9"/>
      </patternFill>
    </fill>
    <fill>
      <patternFill patternType="solid">
        <fgColor rgb="FF00B050"/>
        <bgColor rgb="FF008080"/>
      </patternFill>
    </fill>
    <fill>
      <patternFill patternType="solid">
        <fgColor rgb="FFFF1D1D"/>
        <bgColor rgb="FFFF0000"/>
      </patternFill>
    </fill>
    <fill>
      <patternFill patternType="solid">
        <fgColor rgb="FF00B0F0"/>
        <bgColor rgb="FF33CCCC"/>
      </patternFill>
    </fill>
    <fill>
      <patternFill patternType="solid">
        <fgColor rgb="FFFF0000"/>
        <bgColor rgb="FFFF1D1D"/>
      </patternFill>
    </fill>
    <fill>
      <patternFill patternType="solid">
        <fgColor rgb="FF808080"/>
        <bgColor rgb="FF969696"/>
      </patternFill>
    </fill>
    <fill>
      <patternFill patternType="solid">
        <fgColor rgb="FF969696"/>
        <bgColor rgb="FF808080"/>
      </patternFill>
    </fill>
    <fill>
      <patternFill patternType="solid">
        <fgColor rgb="FFFFD966"/>
        <bgColor rgb="FFFFFF99"/>
      </patternFill>
    </fill>
    <fill>
      <patternFill patternType="solid">
        <fgColor rgb="FFFFFFFF"/>
        <bgColor rgb="FFE2EFDA"/>
      </patternFill>
    </fill>
    <fill>
      <patternFill patternType="solid">
        <fgColor rgb="FF8EA9DB"/>
        <bgColor rgb="FF969696"/>
      </patternFill>
    </fill>
    <fill>
      <patternFill patternType="solid">
        <fgColor rgb="FFFCE4D6"/>
        <bgColor rgb="FFE2EFDA"/>
      </patternFill>
    </fill>
    <fill>
      <patternFill patternType="solid">
        <fgColor rgb="FF92D050"/>
        <bgColor rgb="FFC6E0B4"/>
      </patternFill>
    </fill>
    <fill>
      <patternFill patternType="solid">
        <fgColor rgb="FFFFC000"/>
        <bgColor rgb="FFFF9900"/>
      </patternFill>
    </fill>
    <fill>
      <patternFill patternType="solid">
        <fgColor rgb="FFE2EFDA"/>
        <bgColor rgb="FFFCE4D6"/>
      </patternFill>
    </fill>
  </fills>
  <borders count="37">
    <border>
      <left/>
      <right/>
      <top/>
      <bottom/>
      <diagonal/>
    </border>
    <border>
      <left style="hair">
        <color auto="1"/>
      </left>
      <right style="hair">
        <color auto="1"/>
      </right>
      <top style="hair">
        <color auto="1"/>
      </top>
      <bottom/>
      <diagonal/>
    </border>
    <border>
      <left style="hair">
        <color auto="1"/>
      </left>
      <right style="hair">
        <color auto="1"/>
      </right>
      <top/>
      <bottom/>
      <diagonal/>
    </border>
    <border>
      <left style="hair">
        <color auto="1"/>
      </left>
      <right/>
      <top style="hair">
        <color auto="1"/>
      </top>
      <bottom style="hair">
        <color auto="1"/>
      </bottom>
      <diagonal/>
    </border>
    <border>
      <left style="hair">
        <color auto="1"/>
      </left>
      <right style="hair">
        <color auto="1"/>
      </right>
      <top style="hair">
        <color auto="1"/>
      </top>
      <bottom style="hair">
        <color auto="1"/>
      </bottom>
      <diagonal/>
    </border>
    <border>
      <left style="medium">
        <color auto="1"/>
      </left>
      <right style="medium">
        <color auto="1"/>
      </right>
      <top style="medium">
        <color auto="1"/>
      </top>
      <bottom style="medium">
        <color auto="1"/>
      </bottom>
      <diagonal/>
    </border>
    <border>
      <left style="medium">
        <color auto="1"/>
      </left>
      <right style="hair">
        <color auto="1"/>
      </right>
      <top style="medium">
        <color auto="1"/>
      </top>
      <bottom style="medium">
        <color auto="1"/>
      </bottom>
      <diagonal/>
    </border>
    <border>
      <left style="hair">
        <color auto="1"/>
      </left>
      <right/>
      <top style="medium">
        <color auto="1"/>
      </top>
      <bottom style="medium">
        <color auto="1"/>
      </bottom>
      <diagonal/>
    </border>
    <border>
      <left style="medium">
        <color auto="1"/>
      </left>
      <right style="medium">
        <color auto="1"/>
      </right>
      <top style="medium">
        <color auto="1"/>
      </top>
      <bottom style="hair">
        <color auto="1"/>
      </bottom>
      <diagonal/>
    </border>
    <border>
      <left style="medium">
        <color auto="1"/>
      </left>
      <right style="medium">
        <color auto="1"/>
      </right>
      <top style="hair">
        <color auto="1"/>
      </top>
      <bottom style="medium">
        <color auto="1"/>
      </bottom>
      <diagonal/>
    </border>
    <border>
      <left style="medium">
        <color auto="1"/>
      </left>
      <right style="medium">
        <color auto="1"/>
      </right>
      <top style="hair">
        <color auto="1"/>
      </top>
      <bottom style="hair">
        <color auto="1"/>
      </bottom>
      <diagonal/>
    </border>
    <border>
      <left style="medium">
        <color auto="1"/>
      </left>
      <right style="medium">
        <color auto="1"/>
      </right>
      <top style="hair">
        <color auto="1"/>
      </top>
      <bottom/>
      <diagonal/>
    </border>
    <border>
      <left style="medium">
        <color auto="1"/>
      </left>
      <right style="medium">
        <color auto="1"/>
      </right>
      <top/>
      <bottom style="medium">
        <color auto="1"/>
      </bottom>
      <diagonal/>
    </border>
    <border>
      <left style="medium">
        <color auto="1"/>
      </left>
      <right/>
      <top style="medium">
        <color auto="1"/>
      </top>
      <bottom style="hair">
        <color auto="1"/>
      </bottom>
      <diagonal/>
    </border>
    <border>
      <left/>
      <right/>
      <top style="medium">
        <color auto="1"/>
      </top>
      <bottom style="hair">
        <color auto="1"/>
      </bottom>
      <diagonal/>
    </border>
    <border>
      <left style="medium">
        <color auto="1"/>
      </left>
      <right/>
      <top style="hair">
        <color auto="1"/>
      </top>
      <bottom style="hair">
        <color auto="1"/>
      </bottom>
      <diagonal/>
    </border>
    <border>
      <left/>
      <right/>
      <top style="hair">
        <color auto="1"/>
      </top>
      <bottom style="hair">
        <color auto="1"/>
      </bottom>
      <diagonal/>
    </border>
    <border>
      <left style="medium">
        <color auto="1"/>
      </left>
      <right/>
      <top style="hair">
        <color auto="1"/>
      </top>
      <bottom/>
      <diagonal/>
    </border>
    <border>
      <left/>
      <right/>
      <top style="hair">
        <color auto="1"/>
      </top>
      <bottom/>
      <diagonal/>
    </border>
    <border>
      <left style="medium">
        <color auto="1"/>
      </left>
      <right/>
      <top style="hair">
        <color auto="1"/>
      </top>
      <bottom style="medium">
        <color auto="1"/>
      </bottom>
      <diagonal/>
    </border>
    <border>
      <left/>
      <right/>
      <top style="hair">
        <color auto="1"/>
      </top>
      <bottom style="medium">
        <color auto="1"/>
      </bottom>
      <diagonal/>
    </border>
    <border>
      <left style="medium">
        <color auto="1"/>
      </left>
      <right/>
      <top/>
      <bottom style="hair">
        <color auto="1"/>
      </bottom>
      <diagonal/>
    </border>
    <border>
      <left style="medium">
        <color auto="1"/>
      </left>
      <right style="medium">
        <color auto="1"/>
      </right>
      <top/>
      <bottom style="hair">
        <color auto="1"/>
      </bottom>
      <diagonal/>
    </border>
    <border>
      <left/>
      <right/>
      <top/>
      <bottom style="hair">
        <color auto="1"/>
      </bottom>
      <diagonal/>
    </border>
    <border>
      <left style="hair">
        <color auto="1"/>
      </left>
      <right/>
      <top style="hair">
        <color auto="1"/>
      </top>
      <bottom/>
      <diagonal/>
    </border>
    <border>
      <left style="medium">
        <color auto="1"/>
      </left>
      <right style="hair">
        <color auto="1"/>
      </right>
      <top style="medium">
        <color auto="1"/>
      </top>
      <bottom style="hair">
        <color auto="1"/>
      </bottom>
      <diagonal/>
    </border>
    <border>
      <left style="hair">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diagonal/>
    </border>
    <border>
      <left style="hair">
        <color auto="1"/>
      </left>
      <right style="medium">
        <color auto="1"/>
      </right>
      <top style="hair">
        <color auto="1"/>
      </top>
      <bottom/>
      <diagonal/>
    </border>
    <border>
      <left style="medium">
        <color auto="1"/>
      </left>
      <right style="hair">
        <color auto="1"/>
      </right>
      <top style="hair">
        <color auto="1"/>
      </top>
      <bottom style="medium">
        <color auto="1"/>
      </bottom>
      <diagonal/>
    </border>
    <border>
      <left style="hair">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style="hair">
        <color auto="1"/>
      </left>
      <right style="hair">
        <color auto="1"/>
      </right>
      <top/>
      <bottom style="hair">
        <color auto="1"/>
      </bottom>
      <diagonal/>
    </border>
    <border>
      <left/>
      <right style="hair">
        <color auto="1"/>
      </right>
      <top style="hair">
        <color auto="1"/>
      </top>
      <bottom style="hair">
        <color auto="1"/>
      </bottom>
      <diagonal/>
    </border>
  </borders>
  <cellStyleXfs count="2">
    <xf numFmtId="0" fontId="0" fillId="0" borderId="0"/>
    <xf numFmtId="0" fontId="9" fillId="0" borderId="0" applyBorder="0" applyProtection="0"/>
  </cellStyleXfs>
  <cellXfs count="121">
    <xf numFmtId="0" fontId="0" fillId="0" borderId="0" xfId="0"/>
    <xf numFmtId="0" fontId="0" fillId="0" borderId="10" xfId="0" applyFont="1" applyBorder="1" applyAlignment="1">
      <alignment horizontal="left"/>
    </xf>
    <xf numFmtId="0" fontId="3" fillId="0" borderId="8" xfId="0" applyFont="1" applyBorder="1" applyAlignment="1">
      <alignment horizontal="left" vertical="center"/>
    </xf>
    <xf numFmtId="0" fontId="3" fillId="0" borderId="9" xfId="0" applyFont="1" applyBorder="1" applyAlignment="1">
      <alignment horizontal="left" vertical="center"/>
    </xf>
    <xf numFmtId="0" fontId="5" fillId="9" borderId="5" xfId="0" applyFont="1" applyFill="1" applyBorder="1" applyAlignment="1">
      <alignment horizontal="center" vertical="center" wrapText="1"/>
    </xf>
    <xf numFmtId="0" fontId="3" fillId="0" borderId="9" xfId="0" applyFont="1" applyBorder="1" applyAlignment="1">
      <alignment horizontal="left" wrapText="1"/>
    </xf>
    <xf numFmtId="0" fontId="0" fillId="0" borderId="9" xfId="0" applyFont="1" applyBorder="1" applyAlignment="1">
      <alignment horizontal="left"/>
    </xf>
    <xf numFmtId="0" fontId="3" fillId="0" borderId="10" xfId="0" applyFont="1" applyBorder="1" applyAlignment="1">
      <alignment horizontal="left"/>
    </xf>
    <xf numFmtId="0" fontId="3" fillId="0" borderId="10" xfId="0" applyFont="1" applyBorder="1" applyAlignment="1">
      <alignment horizontal="left" vertical="center"/>
    </xf>
    <xf numFmtId="0" fontId="3" fillId="0" borderId="9" xfId="0" applyFont="1" applyBorder="1" applyAlignment="1">
      <alignment horizontal="left"/>
    </xf>
    <xf numFmtId="164" fontId="4" fillId="0" borderId="5" xfId="0" applyNumberFormat="1" applyFont="1" applyBorder="1" applyAlignment="1" applyProtection="1">
      <alignment horizontal="center" vertical="center"/>
    </xf>
    <xf numFmtId="0" fontId="3" fillId="0" borderId="8" xfId="0" applyFont="1" applyBorder="1" applyAlignment="1">
      <alignment horizontal="left"/>
    </xf>
    <xf numFmtId="0" fontId="2" fillId="9" borderId="5" xfId="0" applyFont="1" applyFill="1" applyBorder="1" applyAlignment="1">
      <alignment horizontal="center" vertical="center" wrapText="1"/>
    </xf>
    <xf numFmtId="0" fontId="0" fillId="8" borderId="6" xfId="0" applyFont="1" applyFill="1" applyBorder="1" applyAlignment="1">
      <alignment horizontal="center"/>
    </xf>
    <xf numFmtId="0" fontId="1" fillId="7" borderId="5" xfId="0" applyFont="1" applyFill="1" applyBorder="1" applyAlignment="1">
      <alignment horizontal="center" vertical="center" wrapText="1"/>
    </xf>
    <xf numFmtId="0" fontId="2" fillId="9" borderId="6" xfId="0" applyFont="1" applyFill="1" applyBorder="1" applyAlignment="1" applyProtection="1">
      <alignment horizontal="center" vertical="center"/>
      <protection locked="0"/>
    </xf>
    <xf numFmtId="0" fontId="2" fillId="0" borderId="5" xfId="0" applyFont="1" applyBorder="1" applyAlignment="1" applyProtection="1">
      <alignment horizontal="center" vertical="center"/>
      <protection locked="0"/>
    </xf>
    <xf numFmtId="0" fontId="2" fillId="9" borderId="5" xfId="0" applyFont="1" applyFill="1" applyBorder="1" applyAlignment="1" applyProtection="1">
      <alignment horizontal="center" vertical="center" wrapText="1"/>
      <protection locked="0"/>
    </xf>
    <xf numFmtId="0" fontId="2" fillId="9" borderId="5" xfId="0" applyFont="1" applyFill="1" applyBorder="1" applyAlignment="1">
      <alignment horizontal="center" vertical="center"/>
    </xf>
    <xf numFmtId="1" fontId="0" fillId="0" borderId="4" xfId="0" applyNumberFormat="1" applyBorder="1" applyAlignment="1">
      <alignment horizontal="center" vertical="center"/>
    </xf>
    <xf numFmtId="0" fontId="0" fillId="0" borderId="4" xfId="0" applyBorder="1" applyAlignment="1">
      <alignment horizontal="center" vertical="center"/>
    </xf>
    <xf numFmtId="0" fontId="2" fillId="0" borderId="5" xfId="0" applyFont="1" applyBorder="1" applyAlignment="1">
      <alignment horizontal="center" vertical="center"/>
    </xf>
    <xf numFmtId="0" fontId="2" fillId="0" borderId="12" xfId="0" applyFont="1" applyBorder="1" applyAlignment="1">
      <alignment horizontal="center" vertical="center"/>
    </xf>
    <xf numFmtId="0" fontId="2" fillId="9" borderId="12" xfId="0" applyFont="1" applyFill="1" applyBorder="1" applyAlignment="1">
      <alignment horizontal="center" vertical="center" wrapText="1"/>
    </xf>
    <xf numFmtId="0" fontId="2" fillId="9" borderId="12" xfId="0" applyFont="1" applyFill="1" applyBorder="1" applyAlignment="1">
      <alignment horizontal="center" vertical="center"/>
    </xf>
    <xf numFmtId="0" fontId="0" fillId="0" borderId="0" xfId="0"/>
    <xf numFmtId="0" fontId="0" fillId="2" borderId="1" xfId="0" applyFont="1" applyFill="1" applyBorder="1" applyAlignment="1" applyProtection="1">
      <alignment horizontal="center" vertical="center" wrapText="1"/>
    </xf>
    <xf numFmtId="0" fontId="0" fillId="3" borderId="1" xfId="0" applyFont="1" applyFill="1" applyBorder="1" applyAlignment="1" applyProtection="1">
      <alignment horizontal="center" vertical="center"/>
    </xf>
    <xf numFmtId="0" fontId="0" fillId="4" borderId="2" xfId="0" applyFont="1" applyFill="1" applyBorder="1" applyAlignment="1" applyProtection="1">
      <alignment horizontal="center" vertical="center"/>
    </xf>
    <xf numFmtId="0" fontId="0" fillId="0" borderId="0" xfId="0" applyFont="1" applyAlignment="1">
      <alignment horizontal="center"/>
    </xf>
    <xf numFmtId="0" fontId="0" fillId="5" borderId="3" xfId="0" applyFont="1" applyFill="1" applyBorder="1"/>
    <xf numFmtId="0" fontId="0" fillId="0" borderId="4" xfId="0" applyBorder="1" applyAlignment="1">
      <alignment horizontal="center"/>
    </xf>
    <xf numFmtId="0" fontId="0" fillId="0" borderId="0" xfId="0" applyAlignment="1">
      <alignment horizontal="center"/>
    </xf>
    <xf numFmtId="0" fontId="0" fillId="6" borderId="0" xfId="0" applyFont="1" applyFill="1"/>
    <xf numFmtId="0" fontId="0" fillId="0" borderId="7" xfId="0" applyFont="1" applyBorder="1" applyAlignment="1">
      <alignment horizontal="center"/>
    </xf>
    <xf numFmtId="0" fontId="0" fillId="0" borderId="5" xfId="0" applyFont="1" applyBorder="1" applyAlignment="1">
      <alignment horizontal="center"/>
    </xf>
    <xf numFmtId="0" fontId="3" fillId="0" borderId="8" xfId="0" applyFont="1" applyBorder="1" applyProtection="1">
      <protection locked="0"/>
    </xf>
    <xf numFmtId="0" fontId="3" fillId="0" borderId="9" xfId="0" applyFont="1" applyBorder="1" applyProtection="1">
      <protection locked="0"/>
    </xf>
    <xf numFmtId="0" fontId="3" fillId="0" borderId="11" xfId="0" applyFont="1" applyBorder="1" applyProtection="1">
      <protection locked="0"/>
    </xf>
    <xf numFmtId="0" fontId="3" fillId="0" borderId="10" xfId="0" applyFont="1" applyBorder="1" applyProtection="1">
      <protection locked="0"/>
    </xf>
    <xf numFmtId="0" fontId="3" fillId="0" borderId="10" xfId="0" applyFont="1" applyBorder="1" applyAlignment="1" applyProtection="1">
      <alignment vertical="center"/>
      <protection locked="0"/>
    </xf>
    <xf numFmtId="0" fontId="3" fillId="0" borderId="9" xfId="0" applyFont="1" applyBorder="1" applyAlignment="1" applyProtection="1">
      <alignment vertical="center"/>
      <protection locked="0"/>
    </xf>
    <xf numFmtId="165" fontId="0" fillId="0" borderId="0" xfId="0" applyNumberFormat="1"/>
    <xf numFmtId="0" fontId="2" fillId="0" borderId="13" xfId="0" applyFont="1" applyBorder="1" applyAlignment="1">
      <alignment horizontal="left" vertical="center"/>
    </xf>
    <xf numFmtId="165" fontId="2" fillId="0" borderId="8" xfId="0" applyNumberFormat="1" applyFont="1" applyBorder="1" applyAlignment="1" applyProtection="1">
      <alignment vertical="center"/>
      <protection locked="0"/>
    </xf>
    <xf numFmtId="1" fontId="2" fillId="0" borderId="14" xfId="0" applyNumberFormat="1" applyFont="1" applyBorder="1" applyAlignment="1" applyProtection="1">
      <alignment horizontal="center" vertical="center" wrapText="1"/>
      <protection locked="0"/>
    </xf>
    <xf numFmtId="0" fontId="2" fillId="0" borderId="13" xfId="0" applyFont="1" applyBorder="1" applyAlignment="1" applyProtection="1">
      <alignment horizontal="center" vertical="center"/>
      <protection locked="0"/>
    </xf>
    <xf numFmtId="0" fontId="2" fillId="0" borderId="15" xfId="0" applyFont="1" applyBorder="1" applyAlignment="1">
      <alignment horizontal="left" vertical="center"/>
    </xf>
    <xf numFmtId="165" fontId="2" fillId="0" borderId="10" xfId="0" applyNumberFormat="1" applyFont="1" applyBorder="1" applyAlignment="1" applyProtection="1">
      <alignment vertical="center"/>
      <protection locked="0"/>
    </xf>
    <xf numFmtId="1" fontId="2" fillId="0" borderId="16" xfId="0" applyNumberFormat="1" applyFont="1" applyBorder="1" applyAlignment="1" applyProtection="1">
      <alignment horizontal="center" vertical="center" wrapText="1"/>
      <protection locked="0"/>
    </xf>
    <xf numFmtId="0" fontId="2" fillId="0" borderId="15" xfId="0" applyFont="1" applyBorder="1" applyAlignment="1" applyProtection="1">
      <alignment horizontal="center" vertical="center"/>
      <protection locked="0"/>
    </xf>
    <xf numFmtId="0" fontId="2" fillId="0" borderId="17" xfId="0" applyFont="1" applyBorder="1" applyAlignment="1">
      <alignment horizontal="left" vertical="center"/>
    </xf>
    <xf numFmtId="165" fontId="2" fillId="0" borderId="11" xfId="0" applyNumberFormat="1" applyFont="1" applyBorder="1" applyAlignment="1" applyProtection="1">
      <alignment vertical="center"/>
      <protection locked="0"/>
    </xf>
    <xf numFmtId="1" fontId="2" fillId="0" borderId="18" xfId="0" applyNumberFormat="1" applyFont="1" applyBorder="1" applyAlignment="1" applyProtection="1">
      <alignment horizontal="center" vertical="center" wrapText="1"/>
      <protection locked="0"/>
    </xf>
    <xf numFmtId="0" fontId="2" fillId="0" borderId="19" xfId="0" applyFont="1" applyBorder="1" applyAlignment="1" applyProtection="1">
      <alignment horizontal="center" vertical="center"/>
      <protection locked="0"/>
    </xf>
    <xf numFmtId="0" fontId="2" fillId="0" borderId="19" xfId="0" applyFont="1" applyBorder="1" applyAlignment="1">
      <alignment horizontal="left" vertical="center"/>
    </xf>
    <xf numFmtId="165" fontId="2" fillId="0" borderId="9" xfId="0" applyNumberFormat="1" applyFont="1" applyBorder="1" applyAlignment="1" applyProtection="1">
      <alignment vertical="center"/>
      <protection locked="0"/>
    </xf>
    <xf numFmtId="1" fontId="2" fillId="0" borderId="20" xfId="0" applyNumberFormat="1" applyFont="1" applyBorder="1" applyAlignment="1" applyProtection="1">
      <alignment horizontal="center" vertical="center" wrapText="1"/>
      <protection locked="0"/>
    </xf>
    <xf numFmtId="0" fontId="2" fillId="0" borderId="21" xfId="0" applyFont="1" applyBorder="1" applyAlignment="1">
      <alignment horizontal="left" vertical="center"/>
    </xf>
    <xf numFmtId="0" fontId="2" fillId="0" borderId="21" xfId="0" applyFont="1" applyBorder="1" applyAlignment="1">
      <alignment horizontal="left" vertical="center" wrapText="1"/>
    </xf>
    <xf numFmtId="165" fontId="2" fillId="0" borderId="22" xfId="0" applyNumberFormat="1" applyFont="1" applyBorder="1" applyAlignment="1" applyProtection="1">
      <alignment vertical="center"/>
      <protection locked="0"/>
    </xf>
    <xf numFmtId="1" fontId="2" fillId="0" borderId="23" xfId="0" applyNumberFormat="1" applyFont="1" applyBorder="1" applyAlignment="1" applyProtection="1">
      <alignment horizontal="center" vertical="center" wrapText="1"/>
      <protection locked="0"/>
    </xf>
    <xf numFmtId="0" fontId="2" fillId="0" borderId="15" xfId="0" applyFont="1" applyBorder="1" applyAlignment="1">
      <alignment horizontal="left" vertical="center" wrapText="1"/>
    </xf>
    <xf numFmtId="0" fontId="7" fillId="0" borderId="19" xfId="0" applyFont="1" applyBorder="1" applyAlignment="1">
      <alignment horizontal="left" vertical="center" wrapText="1"/>
    </xf>
    <xf numFmtId="0" fontId="2" fillId="0" borderId="9" xfId="0" applyFont="1" applyBorder="1" applyAlignment="1" applyProtection="1">
      <alignment vertical="center"/>
      <protection locked="0"/>
    </xf>
    <xf numFmtId="0" fontId="0" fillId="0" borderId="4" xfId="0" applyBorder="1" applyAlignment="1">
      <alignment vertical="center"/>
    </xf>
    <xf numFmtId="0" fontId="0" fillId="0" borderId="0" xfId="0" applyAlignment="1">
      <alignment horizontal="center" vertical="center"/>
    </xf>
    <xf numFmtId="0" fontId="0" fillId="0" borderId="0" xfId="0" applyAlignment="1">
      <alignment vertical="center" wrapText="1"/>
    </xf>
    <xf numFmtId="0" fontId="0" fillId="0" borderId="0" xfId="0" applyAlignment="1" applyProtection="1">
      <alignment vertical="center"/>
      <protection locked="0"/>
    </xf>
    <xf numFmtId="1" fontId="0" fillId="0" borderId="0" xfId="0" applyNumberFormat="1" applyAlignment="1" applyProtection="1">
      <alignment horizontal="center" vertical="center" wrapText="1"/>
      <protection locked="0"/>
    </xf>
    <xf numFmtId="0" fontId="0" fillId="0" borderId="0" xfId="0" applyAlignment="1" applyProtection="1">
      <alignment horizontal="center" vertical="center"/>
      <protection locked="0"/>
    </xf>
    <xf numFmtId="0" fontId="2" fillId="0" borderId="13" xfId="0" applyFont="1" applyBorder="1" applyAlignment="1">
      <alignment vertical="center" wrapText="1"/>
    </xf>
    <xf numFmtId="0" fontId="2" fillId="0" borderId="19" xfId="0" applyFont="1" applyBorder="1" applyAlignment="1">
      <alignment horizontal="left" vertical="center" wrapText="1"/>
    </xf>
    <xf numFmtId="0" fontId="2" fillId="0" borderId="15" xfId="0" applyFont="1" applyBorder="1" applyAlignment="1">
      <alignment vertical="center" wrapText="1"/>
    </xf>
    <xf numFmtId="0" fontId="2" fillId="0" borderId="19" xfId="0" applyFont="1" applyBorder="1" applyAlignment="1">
      <alignment vertical="center" wrapText="1"/>
    </xf>
    <xf numFmtId="49" fontId="7" fillId="0" borderId="13" xfId="0" applyNumberFormat="1" applyFont="1" applyBorder="1" applyAlignment="1">
      <alignment horizontal="left" vertical="center" wrapText="1"/>
    </xf>
    <xf numFmtId="0" fontId="2" fillId="0" borderId="8" xfId="0" applyFont="1" applyBorder="1" applyAlignment="1" applyProtection="1">
      <alignment vertical="center"/>
      <protection locked="0"/>
    </xf>
    <xf numFmtId="0" fontId="7" fillId="0" borderId="15" xfId="0" applyFont="1" applyBorder="1" applyAlignment="1">
      <alignment horizontal="left" vertical="center" wrapText="1"/>
    </xf>
    <xf numFmtId="0" fontId="2" fillId="0" borderId="10" xfId="0" applyFont="1" applyBorder="1" applyAlignment="1" applyProtection="1">
      <alignment vertical="center"/>
      <protection locked="0"/>
    </xf>
    <xf numFmtId="0" fontId="0" fillId="0" borderId="4" xfId="0" applyBorder="1" applyAlignment="1">
      <alignment horizontal="right" vertical="center"/>
    </xf>
    <xf numFmtId="0" fontId="2" fillId="0" borderId="8" xfId="0" applyFont="1" applyBorder="1" applyAlignment="1">
      <alignment horizontal="left" vertical="center" wrapText="1"/>
    </xf>
    <xf numFmtId="0" fontId="2" fillId="0" borderId="10" xfId="0" applyFont="1" applyBorder="1" applyAlignment="1">
      <alignment horizontal="left" vertical="center" wrapText="1"/>
    </xf>
    <xf numFmtId="0" fontId="2" fillId="0" borderId="9" xfId="0" applyFont="1" applyBorder="1" applyAlignment="1">
      <alignment horizontal="left" vertical="center" wrapText="1"/>
    </xf>
    <xf numFmtId="0" fontId="0" fillId="2" borderId="24" xfId="0" applyFont="1" applyFill="1" applyBorder="1" applyAlignment="1" applyProtection="1">
      <alignment horizontal="center" vertical="center" wrapText="1"/>
    </xf>
    <xf numFmtId="0" fontId="0" fillId="10" borderId="4" xfId="0" applyFont="1" applyFill="1" applyBorder="1" applyAlignment="1" applyProtection="1">
      <alignment horizontal="center" vertical="center" wrapText="1"/>
    </xf>
    <xf numFmtId="0" fontId="0" fillId="11" borderId="0" xfId="0" applyFont="1" applyFill="1" applyAlignment="1" applyProtection="1">
      <alignment horizontal="center" vertical="center" wrapText="1"/>
    </xf>
    <xf numFmtId="0" fontId="0" fillId="0" borderId="4" xfId="0" applyBorder="1"/>
    <xf numFmtId="0" fontId="0" fillId="11" borderId="0" xfId="0" applyFill="1" applyAlignment="1">
      <alignment horizontal="center"/>
    </xf>
    <xf numFmtId="0" fontId="0" fillId="12" borderId="0" xfId="0" applyFont="1" applyFill="1"/>
    <xf numFmtId="0" fontId="0" fillId="12" borderId="4" xfId="0" applyFont="1" applyFill="1" applyBorder="1" applyAlignment="1">
      <alignment horizontal="center"/>
    </xf>
    <xf numFmtId="0" fontId="0" fillId="13" borderId="4" xfId="0" applyFont="1" applyFill="1" applyBorder="1" applyAlignment="1">
      <alignment horizontal="center"/>
    </xf>
    <xf numFmtId="0" fontId="0" fillId="14" borderId="4" xfId="0" applyFont="1" applyFill="1" applyBorder="1" applyAlignment="1">
      <alignment horizontal="center"/>
    </xf>
    <xf numFmtId="0" fontId="0" fillId="6" borderId="4" xfId="0" applyFont="1" applyFill="1" applyBorder="1" applyAlignment="1">
      <alignment horizontal="center"/>
    </xf>
    <xf numFmtId="0" fontId="0" fillId="15" borderId="4" xfId="0" applyFont="1" applyFill="1" applyBorder="1" applyAlignment="1">
      <alignment horizontal="center"/>
    </xf>
    <xf numFmtId="0" fontId="0" fillId="7" borderId="3" xfId="0" applyFont="1" applyFill="1" applyBorder="1" applyAlignment="1">
      <alignment horizontal="center"/>
    </xf>
    <xf numFmtId="0" fontId="0" fillId="4" borderId="4" xfId="0" applyFont="1" applyFill="1" applyBorder="1" applyAlignment="1">
      <alignment horizontal="center"/>
    </xf>
    <xf numFmtId="0" fontId="0" fillId="16" borderId="4" xfId="0" applyFont="1" applyFill="1" applyBorder="1" applyAlignment="1">
      <alignment horizontal="center"/>
    </xf>
    <xf numFmtId="0" fontId="0" fillId="0" borderId="3" xfId="0" applyBorder="1" applyAlignment="1">
      <alignment horizontal="center"/>
    </xf>
    <xf numFmtId="2" fontId="0" fillId="0" borderId="4" xfId="0" applyNumberFormat="1" applyBorder="1" applyAlignment="1">
      <alignment horizontal="center"/>
    </xf>
    <xf numFmtId="0" fontId="0" fillId="0" borderId="16" xfId="0" applyBorder="1" applyAlignment="1">
      <alignment horizontal="center"/>
    </xf>
    <xf numFmtId="0" fontId="0" fillId="15" borderId="25" xfId="0" applyFill="1" applyBorder="1" applyAlignment="1">
      <alignment horizontal="center"/>
    </xf>
    <xf numFmtId="0" fontId="0" fillId="7" borderId="26" xfId="0" applyFill="1" applyBorder="1" applyAlignment="1">
      <alignment horizontal="center"/>
    </xf>
    <xf numFmtId="0" fontId="0" fillId="7" borderId="27" xfId="0" applyFill="1" applyBorder="1" applyAlignment="1">
      <alignment horizontal="center"/>
    </xf>
    <xf numFmtId="0" fontId="0" fillId="4" borderId="28" xfId="0" applyFill="1" applyBorder="1" applyAlignment="1">
      <alignment horizontal="center"/>
    </xf>
    <xf numFmtId="0" fontId="0" fillId="15" borderId="4" xfId="0" applyFill="1" applyBorder="1" applyAlignment="1">
      <alignment horizontal="center"/>
    </xf>
    <xf numFmtId="0" fontId="0" fillId="7" borderId="4" xfId="0" applyFill="1" applyBorder="1" applyAlignment="1">
      <alignment horizontal="center"/>
    </xf>
    <xf numFmtId="0" fontId="0" fillId="7" borderId="29" xfId="0" applyFill="1" applyBorder="1" applyAlignment="1">
      <alignment horizontal="center"/>
    </xf>
    <xf numFmtId="0" fontId="0" fillId="0" borderId="18" xfId="0" applyBorder="1" applyAlignment="1">
      <alignment horizontal="center"/>
    </xf>
    <xf numFmtId="0" fontId="0" fillId="4" borderId="30" xfId="0" applyFill="1" applyBorder="1" applyAlignment="1">
      <alignment horizontal="center"/>
    </xf>
    <xf numFmtId="0" fontId="0" fillId="15" borderId="1" xfId="0" applyFill="1" applyBorder="1" applyAlignment="1">
      <alignment horizontal="center"/>
    </xf>
    <xf numFmtId="0" fontId="0" fillId="7" borderId="31" xfId="0" applyFill="1" applyBorder="1" applyAlignment="1">
      <alignment horizontal="center"/>
    </xf>
    <xf numFmtId="0" fontId="0" fillId="4" borderId="32" xfId="0" applyFill="1" applyBorder="1" applyAlignment="1">
      <alignment horizontal="center"/>
    </xf>
    <xf numFmtId="0" fontId="0" fillId="4" borderId="33" xfId="0" applyFill="1" applyBorder="1" applyAlignment="1">
      <alignment horizontal="center"/>
    </xf>
    <xf numFmtId="0" fontId="0" fillId="15" borderId="33" xfId="0" applyFill="1" applyBorder="1" applyAlignment="1">
      <alignment horizontal="center"/>
    </xf>
    <xf numFmtId="0" fontId="0" fillId="7" borderId="34" xfId="0" applyFill="1" applyBorder="1" applyAlignment="1">
      <alignment horizontal="center"/>
    </xf>
    <xf numFmtId="0" fontId="0" fillId="0" borderId="35" xfId="0" applyBorder="1" applyAlignment="1">
      <alignment horizontal="center"/>
    </xf>
    <xf numFmtId="0" fontId="0" fillId="0" borderId="3" xfId="0" applyFont="1" applyBorder="1" applyAlignment="1"/>
    <xf numFmtId="0" fontId="0" fillId="0" borderId="16" xfId="0" applyBorder="1"/>
    <xf numFmtId="0" fontId="0" fillId="0" borderId="36" xfId="0" applyBorder="1"/>
    <xf numFmtId="0" fontId="2" fillId="0" borderId="5" xfId="0" applyFont="1" applyBorder="1" applyAlignment="1">
      <alignment horizontal="center" vertical="center" wrapText="1"/>
    </xf>
    <xf numFmtId="0" fontId="8" fillId="0" borderId="4" xfId="0" applyFont="1" applyBorder="1" applyAlignment="1">
      <alignment horizontal="center" vertical="center" textRotation="90"/>
    </xf>
  </cellXfs>
  <cellStyles count="2">
    <cellStyle name="Normal" xfId="0" builtinId="0"/>
    <cellStyle name="Texte explicatif" xfId="1" builtinId="53" customBuiltin="1"/>
  </cellStyles>
  <dxfs count="1">
    <dxf>
      <font>
        <sz val="11"/>
        <color rgb="FF000000"/>
        <name val="Calibri"/>
      </font>
      <numFmt numFmtId="0" formatCode="General"/>
      <fill>
        <patternFill>
          <bgColor rgb="FFFFFFFF"/>
        </patternFill>
      </fill>
    </dxf>
  </dxfs>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BFBFBF"/>
      <rgbColor rgb="FF808080"/>
      <rgbColor rgb="FF8EA9DB"/>
      <rgbColor rgb="FF993366"/>
      <rgbColor rgb="FFFCE4D6"/>
      <rgbColor rgb="FFC6E0B4"/>
      <rgbColor rgb="FF660066"/>
      <rgbColor rgb="FFFF8080"/>
      <rgbColor rgb="FF0070C0"/>
      <rgbColor rgb="FFD9D9D9"/>
      <rgbColor rgb="FF000080"/>
      <rgbColor rgb="FFFF00FF"/>
      <rgbColor rgb="FFFFFF00"/>
      <rgbColor rgb="FF00FFFF"/>
      <rgbColor rgb="FF800080"/>
      <rgbColor rgb="FF800000"/>
      <rgbColor rgb="FF008080"/>
      <rgbColor rgb="FF0000FF"/>
      <rgbColor rgb="FF00B0F0"/>
      <rgbColor rgb="FFCCFFFF"/>
      <rgbColor rgb="FFE2EFDA"/>
      <rgbColor rgb="FFFFFF99"/>
      <rgbColor rgb="FF99CCFF"/>
      <rgbColor rgb="FFFF99CC"/>
      <rgbColor rgb="FFCC99FF"/>
      <rgbColor rgb="FFFFD966"/>
      <rgbColor rgb="FF3366FF"/>
      <rgbColor rgb="FF33CCCC"/>
      <rgbColor rgb="FF92D050"/>
      <rgbColor rgb="FFFFC000"/>
      <rgbColor rgb="FFFF9900"/>
      <rgbColor rgb="FFFF1D1D"/>
      <rgbColor rgb="FF595959"/>
      <rgbColor rgb="FF969696"/>
      <rgbColor rgb="FF003366"/>
      <rgbColor rgb="FF00B050"/>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1"/>
  <c:style val="2"/>
  <c:chart>
    <c:title>
      <c:tx>
        <c:rich>
          <a:bodyPr/>
          <a:lstStyle/>
          <a:p>
            <a:pPr>
              <a:defRPr/>
            </a:pPr>
            <a:r>
              <a:rPr lang="fr-FR" sz="1399">
                <a:solidFill>
                  <a:srgbClr val="595959"/>
                </a:solidFill>
                <a:latin typeface="Calibri"/>
              </a:rPr>
              <a:t>Titre du graphique</a:t>
            </a:r>
          </a:p>
        </c:rich>
      </c:tx>
      <c:layout/>
      <c:overlay val="1"/>
    </c:title>
    <c:autoTitleDeleted val="0"/>
    <c:plotArea>
      <c:layout/>
      <c:scatterChart>
        <c:scatterStyle val="lineMarker"/>
        <c:varyColors val="0"/>
        <c:ser>
          <c:idx val="0"/>
          <c:order val="0"/>
          <c:spPr>
            <a:ln>
              <a:noFill/>
            </a:ln>
          </c:spPr>
          <c:marker>
            <c:symbol val="circle"/>
            <c:size val="5"/>
            <c:spPr>
              <a:solidFill>
                <a:srgbClr val="EE4000"/>
              </a:solidFill>
            </c:spPr>
          </c:marker>
          <c:xVal>
            <c:numRef>
              <c:f>Risque_brut!$G$10:$G$30</c:f>
              <c:numCache>
                <c:formatCode>General</c:formatCode>
                <c:ptCount val="21"/>
                <c:pt idx="0">
                  <c:v>4</c:v>
                </c:pt>
                <c:pt idx="1">
                  <c:v>1</c:v>
                </c:pt>
                <c:pt idx="2">
                  <c:v>1</c:v>
                </c:pt>
                <c:pt idx="3">
                  <c:v>1</c:v>
                </c:pt>
                <c:pt idx="4">
                  <c:v>1</c:v>
                </c:pt>
                <c:pt idx="5">
                  <c:v>3</c:v>
                </c:pt>
                <c:pt idx="6">
                  <c:v>4</c:v>
                </c:pt>
                <c:pt idx="7">
                  <c:v>1</c:v>
                </c:pt>
                <c:pt idx="8">
                  <c:v>3</c:v>
                </c:pt>
                <c:pt idx="9">
                  <c:v>3</c:v>
                </c:pt>
                <c:pt idx="10">
                  <c:v>1</c:v>
                </c:pt>
                <c:pt idx="11">
                  <c:v>2</c:v>
                </c:pt>
                <c:pt idx="12">
                  <c:v>2</c:v>
                </c:pt>
                <c:pt idx="13">
                  <c:v>1</c:v>
                </c:pt>
                <c:pt idx="14">
                  <c:v>1</c:v>
                </c:pt>
                <c:pt idx="15">
                  <c:v>1</c:v>
                </c:pt>
                <c:pt idx="16">
                  <c:v>1</c:v>
                </c:pt>
                <c:pt idx="17">
                  <c:v>1</c:v>
                </c:pt>
                <c:pt idx="18">
                  <c:v>1</c:v>
                </c:pt>
                <c:pt idx="19">
                  <c:v>1</c:v>
                </c:pt>
                <c:pt idx="20">
                  <c:v>4</c:v>
                </c:pt>
              </c:numCache>
            </c:numRef>
          </c:xVal>
          <c:yVal>
            <c:numRef>
              <c:f>Risque_brut!$F$10:$F$30</c:f>
              <c:numCache>
                <c:formatCode>General</c:formatCode>
                <c:ptCount val="21"/>
                <c:pt idx="0">
                  <c:v>2</c:v>
                </c:pt>
                <c:pt idx="1">
                  <c:v>2</c:v>
                </c:pt>
                <c:pt idx="2">
                  <c:v>1</c:v>
                </c:pt>
                <c:pt idx="3">
                  <c:v>1</c:v>
                </c:pt>
                <c:pt idx="4">
                  <c:v>1</c:v>
                </c:pt>
                <c:pt idx="5">
                  <c:v>2</c:v>
                </c:pt>
                <c:pt idx="6">
                  <c:v>2</c:v>
                </c:pt>
                <c:pt idx="7">
                  <c:v>2</c:v>
                </c:pt>
                <c:pt idx="8">
                  <c:v>0</c:v>
                </c:pt>
                <c:pt idx="9">
                  <c:v>0</c:v>
                </c:pt>
                <c:pt idx="10">
                  <c:v>1</c:v>
                </c:pt>
                <c:pt idx="11">
                  <c:v>2</c:v>
                </c:pt>
                <c:pt idx="12">
                  <c:v>2</c:v>
                </c:pt>
                <c:pt idx="13">
                  <c:v>3</c:v>
                </c:pt>
                <c:pt idx="14">
                  <c:v>1</c:v>
                </c:pt>
                <c:pt idx="15">
                  <c:v>1</c:v>
                </c:pt>
                <c:pt idx="16">
                  <c:v>2</c:v>
                </c:pt>
                <c:pt idx="17">
                  <c:v>2</c:v>
                </c:pt>
                <c:pt idx="18">
                  <c:v>0</c:v>
                </c:pt>
                <c:pt idx="19">
                  <c:v>0</c:v>
                </c:pt>
                <c:pt idx="20">
                  <c:v>2</c:v>
                </c:pt>
              </c:numCache>
            </c:numRef>
          </c:yVal>
          <c:smooth val="0"/>
        </c:ser>
        <c:dLbls>
          <c:showLegendKey val="0"/>
          <c:showVal val="0"/>
          <c:showCatName val="0"/>
          <c:showSerName val="0"/>
          <c:showPercent val="0"/>
          <c:showBubbleSize val="0"/>
        </c:dLbls>
        <c:axId val="106608128"/>
        <c:axId val="106610048"/>
      </c:scatterChart>
      <c:valAx>
        <c:axId val="106608128"/>
        <c:scaling>
          <c:orientation val="minMax"/>
        </c:scaling>
        <c:delete val="0"/>
        <c:axPos val="b"/>
        <c:majorGridlines>
          <c:spPr>
            <a:ln w="9360">
              <a:solidFill>
                <a:srgbClr val="D9D9D9"/>
              </a:solidFill>
              <a:round/>
            </a:ln>
          </c:spPr>
        </c:majorGridlines>
        <c:numFmt formatCode="General" sourceLinked="1"/>
        <c:majorTickMark val="none"/>
        <c:minorTickMark val="none"/>
        <c:tickLblPos val="low"/>
        <c:spPr>
          <a:ln w="9360">
            <a:solidFill>
              <a:srgbClr val="BFBFBF"/>
            </a:solidFill>
            <a:round/>
          </a:ln>
        </c:spPr>
        <c:crossAx val="106610048"/>
        <c:crossesAt val="0"/>
        <c:crossBetween val="midCat"/>
      </c:valAx>
      <c:valAx>
        <c:axId val="106610048"/>
        <c:scaling>
          <c:orientation val="minMax"/>
        </c:scaling>
        <c:delete val="0"/>
        <c:axPos val="l"/>
        <c:majorGridlines>
          <c:spPr>
            <a:ln w="9360">
              <a:solidFill>
                <a:srgbClr val="D9D9D9"/>
              </a:solidFill>
              <a:round/>
            </a:ln>
          </c:spPr>
        </c:majorGridlines>
        <c:numFmt formatCode="General" sourceLinked="1"/>
        <c:majorTickMark val="none"/>
        <c:minorTickMark val="none"/>
        <c:tickLblPos val="low"/>
        <c:spPr>
          <a:ln w="9360">
            <a:solidFill>
              <a:srgbClr val="BFBFBF"/>
            </a:solidFill>
            <a:round/>
          </a:ln>
        </c:spPr>
        <c:crossAx val="106608128"/>
        <c:crossesAt val="0"/>
        <c:crossBetween val="midCat"/>
      </c:valAx>
      <c:spPr>
        <a:noFill/>
        <a:ln>
          <a:noFill/>
        </a:ln>
      </c:spPr>
    </c:plotArea>
    <c:plotVisOnly val="1"/>
    <c:dispBlanksAs val="zero"/>
    <c:showDLblsOverMax val="1"/>
  </c:chart>
  <c:spPr>
    <a:solidFill>
      <a:srgbClr val="FFFFFF"/>
    </a:solidFill>
    <a:ln w="9360">
      <a:solidFill>
        <a:srgbClr val="D9D9D9"/>
      </a:solidFill>
      <a:round/>
    </a:ln>
  </c:sp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1"/>
  <c:lang val="fr-FR"/>
  <c:roundedCorners val="1"/>
  <c:style val="2"/>
  <c:chart>
    <c:title>
      <c:tx>
        <c:rich>
          <a:bodyPr/>
          <a:lstStyle/>
          <a:p>
            <a:pPr>
              <a:defRPr/>
            </a:pPr>
            <a:r>
              <a:rPr sz="1399">
                <a:solidFill>
                  <a:srgbClr val="595959"/>
                </a:solidFill>
                <a:latin typeface="Calibri"/>
              </a:rPr>
              <a:t>Titre du graphique</a:t>
            </a:r>
          </a:p>
        </c:rich>
      </c:tx>
      <c:overlay val="1"/>
    </c:title>
    <c:autoTitleDeleted val="0"/>
    <c:plotArea>
      <c:layout/>
      <c:scatterChart>
        <c:scatterStyle val="lineMarker"/>
        <c:varyColors val="0"/>
        <c:dLbls>
          <c:showLegendKey val="0"/>
          <c:showVal val="0"/>
          <c:showCatName val="0"/>
          <c:showSerName val="0"/>
          <c:showPercent val="0"/>
          <c:showBubbleSize val="0"/>
        </c:dLbls>
        <c:axId val="105216640"/>
        <c:axId val="105226624"/>
      </c:scatterChart>
      <c:valAx>
        <c:axId val="105216640"/>
        <c:scaling>
          <c:orientation val="minMax"/>
        </c:scaling>
        <c:delete val="0"/>
        <c:axPos val="b"/>
        <c:majorGridlines>
          <c:spPr>
            <a:ln w="9360">
              <a:solidFill>
                <a:srgbClr val="D9D9D9"/>
              </a:solidFill>
              <a:round/>
            </a:ln>
          </c:spPr>
        </c:majorGridlines>
        <c:majorTickMark val="none"/>
        <c:minorTickMark val="none"/>
        <c:tickLblPos val="low"/>
        <c:spPr>
          <a:ln w="9360">
            <a:solidFill>
              <a:srgbClr val="BFBFBF"/>
            </a:solidFill>
            <a:round/>
          </a:ln>
        </c:spPr>
        <c:crossAx val="105226624"/>
        <c:crossesAt val="0"/>
        <c:crossBetween val="midCat"/>
      </c:valAx>
      <c:valAx>
        <c:axId val="105226624"/>
        <c:scaling>
          <c:orientation val="minMax"/>
        </c:scaling>
        <c:delete val="0"/>
        <c:axPos val="l"/>
        <c:majorGridlines>
          <c:spPr>
            <a:ln w="9360">
              <a:solidFill>
                <a:srgbClr val="D9D9D9"/>
              </a:solidFill>
              <a:round/>
            </a:ln>
          </c:spPr>
        </c:majorGridlines>
        <c:majorTickMark val="none"/>
        <c:minorTickMark val="none"/>
        <c:tickLblPos val="low"/>
        <c:spPr>
          <a:ln w="9360">
            <a:solidFill>
              <a:srgbClr val="BFBFBF"/>
            </a:solidFill>
            <a:round/>
          </a:ln>
        </c:spPr>
        <c:crossAx val="105216640"/>
        <c:crossesAt val="0"/>
        <c:crossBetween val="midCat"/>
      </c:valAx>
      <c:spPr>
        <a:noFill/>
        <a:ln>
          <a:noFill/>
        </a:ln>
      </c:spPr>
    </c:plotArea>
    <c:plotVisOnly val="1"/>
    <c:dispBlanksAs val="zero"/>
    <c:showDLblsOverMax val="1"/>
  </c:chart>
  <c:spPr>
    <a:solidFill>
      <a:srgbClr val="FFFFFF"/>
    </a:solidFill>
    <a:ln w="9360">
      <a:solidFill>
        <a:srgbClr val="D9D9D9"/>
      </a:solidFill>
      <a:round/>
    </a:ln>
  </c:sp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5.8099518810148729E-2"/>
          <c:y val="7.4548702245552642E-2"/>
          <c:w val="0.72691382327209098"/>
          <c:h val="0.60086796442111401"/>
        </c:manualLayout>
      </c:layout>
      <c:barChart>
        <c:barDir val="col"/>
        <c:grouping val="clustered"/>
        <c:varyColors val="0"/>
        <c:ser>
          <c:idx val="0"/>
          <c:order val="0"/>
          <c:invertIfNegative val="0"/>
          <c:cat>
            <c:multiLvlStrRef>
              <c:f>Feuil6!$D$10:$F$15</c:f>
              <c:multiLvlStrCache>
                <c:ptCount val="6"/>
                <c:lvl>
                  <c:pt idx="0">
                    <c:v>4</c:v>
                  </c:pt>
                  <c:pt idx="1">
                    <c:v>3</c:v>
                  </c:pt>
                  <c:pt idx="2">
                    <c:v>2</c:v>
                  </c:pt>
                  <c:pt idx="3">
                    <c:v>1</c:v>
                  </c:pt>
                  <c:pt idx="4">
                    <c:v>1</c:v>
                  </c:pt>
                  <c:pt idx="5">
                    <c:v>Classes de gravité (G)</c:v>
                  </c:pt>
                </c:lvl>
                <c:lvl>
                  <c:pt idx="0">
                    <c:v>4</c:v>
                  </c:pt>
                  <c:pt idx="1">
                    <c:v>3</c:v>
                  </c:pt>
                  <c:pt idx="2">
                    <c:v>2</c:v>
                  </c:pt>
                  <c:pt idx="3">
                    <c:v>1</c:v>
                  </c:pt>
                </c:lvl>
                <c:lvl>
                  <c:pt idx="0">
                    <c:v>Probabilité (F)</c:v>
                  </c:pt>
                </c:lvl>
              </c:multiLvlStrCache>
            </c:multiLvlStrRef>
          </c:cat>
          <c:val>
            <c:numRef>
              <c:f>Feuil6!$G$10:$G$15</c:f>
              <c:numCache>
                <c:formatCode>General</c:formatCode>
                <c:ptCount val="6"/>
                <c:pt idx="0">
                  <c:v>8</c:v>
                </c:pt>
                <c:pt idx="1">
                  <c:v>6</c:v>
                </c:pt>
                <c:pt idx="2">
                  <c:v>4</c:v>
                </c:pt>
                <c:pt idx="3">
                  <c:v>2</c:v>
                </c:pt>
                <c:pt idx="4">
                  <c:v>2</c:v>
                </c:pt>
              </c:numCache>
            </c:numRef>
          </c:val>
        </c:ser>
        <c:ser>
          <c:idx val="1"/>
          <c:order val="1"/>
          <c:invertIfNegative val="0"/>
          <c:cat>
            <c:multiLvlStrRef>
              <c:f>Feuil6!$D$10:$F$15</c:f>
              <c:multiLvlStrCache>
                <c:ptCount val="6"/>
                <c:lvl>
                  <c:pt idx="0">
                    <c:v>4</c:v>
                  </c:pt>
                  <c:pt idx="1">
                    <c:v>3</c:v>
                  </c:pt>
                  <c:pt idx="2">
                    <c:v>2</c:v>
                  </c:pt>
                  <c:pt idx="3">
                    <c:v>1</c:v>
                  </c:pt>
                  <c:pt idx="4">
                    <c:v>1</c:v>
                  </c:pt>
                  <c:pt idx="5">
                    <c:v>Classes de gravité (G)</c:v>
                  </c:pt>
                </c:lvl>
                <c:lvl>
                  <c:pt idx="0">
                    <c:v>4</c:v>
                  </c:pt>
                  <c:pt idx="1">
                    <c:v>3</c:v>
                  </c:pt>
                  <c:pt idx="2">
                    <c:v>2</c:v>
                  </c:pt>
                  <c:pt idx="3">
                    <c:v>1</c:v>
                  </c:pt>
                </c:lvl>
                <c:lvl>
                  <c:pt idx="0">
                    <c:v>Probabilité (F)</c:v>
                  </c:pt>
                </c:lvl>
              </c:multiLvlStrCache>
            </c:multiLvlStrRef>
          </c:cat>
          <c:val>
            <c:numRef>
              <c:f>Feuil6!$H$10:$H$15</c:f>
              <c:numCache>
                <c:formatCode>General</c:formatCode>
                <c:ptCount val="6"/>
                <c:pt idx="0">
                  <c:v>12</c:v>
                </c:pt>
                <c:pt idx="1">
                  <c:v>9</c:v>
                </c:pt>
                <c:pt idx="2">
                  <c:v>6</c:v>
                </c:pt>
                <c:pt idx="3">
                  <c:v>3</c:v>
                </c:pt>
                <c:pt idx="4">
                  <c:v>3</c:v>
                </c:pt>
              </c:numCache>
            </c:numRef>
          </c:val>
        </c:ser>
        <c:ser>
          <c:idx val="2"/>
          <c:order val="2"/>
          <c:invertIfNegative val="0"/>
          <c:cat>
            <c:multiLvlStrRef>
              <c:f>Feuil6!$D$10:$F$15</c:f>
              <c:multiLvlStrCache>
                <c:ptCount val="6"/>
                <c:lvl>
                  <c:pt idx="0">
                    <c:v>4</c:v>
                  </c:pt>
                  <c:pt idx="1">
                    <c:v>3</c:v>
                  </c:pt>
                  <c:pt idx="2">
                    <c:v>2</c:v>
                  </c:pt>
                  <c:pt idx="3">
                    <c:v>1</c:v>
                  </c:pt>
                  <c:pt idx="4">
                    <c:v>1</c:v>
                  </c:pt>
                  <c:pt idx="5">
                    <c:v>Classes de gravité (G)</c:v>
                  </c:pt>
                </c:lvl>
                <c:lvl>
                  <c:pt idx="0">
                    <c:v>4</c:v>
                  </c:pt>
                  <c:pt idx="1">
                    <c:v>3</c:v>
                  </c:pt>
                  <c:pt idx="2">
                    <c:v>2</c:v>
                  </c:pt>
                  <c:pt idx="3">
                    <c:v>1</c:v>
                  </c:pt>
                </c:lvl>
                <c:lvl>
                  <c:pt idx="0">
                    <c:v>Probabilité (F)</c:v>
                  </c:pt>
                </c:lvl>
              </c:multiLvlStrCache>
            </c:multiLvlStrRef>
          </c:cat>
          <c:val>
            <c:numRef>
              <c:f>Feuil6!$I$10:$I$15</c:f>
              <c:numCache>
                <c:formatCode>General</c:formatCode>
                <c:ptCount val="6"/>
                <c:pt idx="0">
                  <c:v>16</c:v>
                </c:pt>
                <c:pt idx="1">
                  <c:v>12</c:v>
                </c:pt>
                <c:pt idx="2">
                  <c:v>8</c:v>
                </c:pt>
                <c:pt idx="3">
                  <c:v>4</c:v>
                </c:pt>
                <c:pt idx="4">
                  <c:v>4</c:v>
                </c:pt>
              </c:numCache>
            </c:numRef>
          </c:val>
        </c:ser>
        <c:dLbls>
          <c:showLegendKey val="0"/>
          <c:showVal val="0"/>
          <c:showCatName val="0"/>
          <c:showSerName val="0"/>
          <c:showPercent val="0"/>
          <c:showBubbleSize val="0"/>
        </c:dLbls>
        <c:gapWidth val="150"/>
        <c:axId val="106783872"/>
        <c:axId val="106785408"/>
      </c:barChart>
      <c:catAx>
        <c:axId val="106783872"/>
        <c:scaling>
          <c:orientation val="minMax"/>
        </c:scaling>
        <c:delete val="0"/>
        <c:axPos val="b"/>
        <c:majorTickMark val="out"/>
        <c:minorTickMark val="none"/>
        <c:tickLblPos val="nextTo"/>
        <c:crossAx val="106785408"/>
        <c:crosses val="autoZero"/>
        <c:auto val="1"/>
        <c:lblAlgn val="ctr"/>
        <c:lblOffset val="100"/>
        <c:noMultiLvlLbl val="0"/>
      </c:catAx>
      <c:valAx>
        <c:axId val="106785408"/>
        <c:scaling>
          <c:orientation val="minMax"/>
        </c:scaling>
        <c:delete val="0"/>
        <c:axPos val="l"/>
        <c:majorGridlines/>
        <c:numFmt formatCode="General" sourceLinked="1"/>
        <c:majorTickMark val="out"/>
        <c:minorTickMark val="none"/>
        <c:tickLblPos val="nextTo"/>
        <c:crossAx val="106783872"/>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drawings/_rels/drawing4.xml.rels><?xml version="1.0" encoding="UTF-8" standalone="yes"?>
<Relationships xmlns="http://schemas.openxmlformats.org/package/2006/relationships"><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editAs="oneCell">
    <xdr:from>
      <xdr:col>2</xdr:col>
      <xdr:colOff>9360</xdr:colOff>
      <xdr:row>0</xdr:row>
      <xdr:rowOff>142920</xdr:rowOff>
    </xdr:from>
    <xdr:to>
      <xdr:col>4</xdr:col>
      <xdr:colOff>19080</xdr:colOff>
      <xdr:row>6</xdr:row>
      <xdr:rowOff>9720</xdr:rowOff>
    </xdr:to>
    <xdr:sp macro="" textlink="">
      <xdr:nvSpPr>
        <xdr:cNvPr id="2" name="TextShape 1"/>
        <xdr:cNvSpPr txBox="1"/>
      </xdr:nvSpPr>
      <xdr:spPr>
        <a:xfrm>
          <a:off x="1533240" y="142920"/>
          <a:ext cx="7296120" cy="1009800"/>
        </a:xfrm>
        <a:prstGeom prst="rect">
          <a:avLst/>
        </a:prstGeom>
        <a:solidFill>
          <a:srgbClr val="DAE3F3"/>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1 Recueil des informations</a:t>
          </a:r>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2</xdr:row>
      <xdr:rowOff>0</xdr:rowOff>
    </xdr:from>
    <xdr:to>
      <xdr:col>8</xdr:col>
      <xdr:colOff>324000</xdr:colOff>
      <xdr:row>7</xdr:row>
      <xdr:rowOff>57240</xdr:rowOff>
    </xdr:to>
    <xdr:sp macro="" textlink="">
      <xdr:nvSpPr>
        <xdr:cNvPr id="2" name="TextShape 1"/>
        <xdr:cNvSpPr txBox="1"/>
      </xdr:nvSpPr>
      <xdr:spPr>
        <a:xfrm>
          <a:off x="1523880" y="380880"/>
          <a:ext cx="874404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3 Analyse du contexte</a:t>
          </a:r>
          <a:endParaRPr/>
        </a:p>
        <a:p>
          <a:pPr algn="ctr">
            <a:lnSpc>
              <a:spcPct val="100000"/>
            </a:lnSpc>
          </a:pPr>
          <a:r>
            <a:rPr lang="fr-FR" b="1" strike="noStrike">
              <a:solidFill>
                <a:srgbClr val="FF0000"/>
              </a:solidFill>
              <a:latin typeface="Calibri"/>
            </a:rPr>
            <a:t>Définition d'un coefficient</a:t>
          </a:r>
          <a:endParaRPr/>
        </a:p>
      </xdr:txBody>
    </xdr:sp>
    <xdr:clientData/>
  </xdr:twoCellAnchor>
  <xdr:twoCellAnchor>
    <xdr:from>
      <xdr:col>0</xdr:col>
      <xdr:colOff>0</xdr:colOff>
      <xdr:row>0</xdr:row>
      <xdr:rowOff>0</xdr:rowOff>
    </xdr:from>
    <xdr:to>
      <xdr:col>8</xdr:col>
      <xdr:colOff>114300</xdr:colOff>
      <xdr:row>49</xdr:row>
      <xdr:rowOff>76200</xdr:rowOff>
    </xdr:to>
    <xdr:sp macro="" textlink="">
      <xdr:nvSpPr>
        <xdr:cNvPr id="314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4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4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4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3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3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3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3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3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2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2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2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2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2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1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1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1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1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1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0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0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0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0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10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9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9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9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9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9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8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8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8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8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8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7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7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8</xdr:col>
      <xdr:colOff>114300</xdr:colOff>
      <xdr:row>49</xdr:row>
      <xdr:rowOff>76200</xdr:rowOff>
    </xdr:to>
    <xdr:sp macro="" textlink="">
      <xdr:nvSpPr>
        <xdr:cNvPr id="307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8</xdr:col>
      <xdr:colOff>324000</xdr:colOff>
      <xdr:row>6</xdr:row>
      <xdr:rowOff>57240</xdr:rowOff>
    </xdr:to>
    <xdr:sp macro="" textlink="">
      <xdr:nvSpPr>
        <xdr:cNvPr id="2" name="TextShape 1"/>
        <xdr:cNvSpPr txBox="1"/>
      </xdr:nvSpPr>
      <xdr:spPr>
        <a:xfrm>
          <a:off x="1523880" y="190440"/>
          <a:ext cx="808668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4 Analyse de l'attractivité</a:t>
          </a:r>
          <a:endParaRPr/>
        </a:p>
        <a:p>
          <a:pPr algn="ctr">
            <a:lnSpc>
              <a:spcPct val="100000"/>
            </a:lnSpc>
          </a:pPr>
          <a:r>
            <a:rPr lang="fr-FR" b="1" strike="noStrike">
              <a:solidFill>
                <a:srgbClr val="FF0000"/>
              </a:solidFill>
              <a:latin typeface="Calibri"/>
            </a:rPr>
            <a:t>Définition d'un coeficient</a:t>
          </a:r>
          <a:endParaRPr/>
        </a:p>
      </xdr:txBody>
    </xdr:sp>
    <xdr:clientData/>
  </xdr:twoCellAnchor>
  <xdr:twoCellAnchor>
    <xdr:from>
      <xdr:col>0</xdr:col>
      <xdr:colOff>0</xdr:colOff>
      <xdr:row>0</xdr:row>
      <xdr:rowOff>0</xdr:rowOff>
    </xdr:from>
    <xdr:to>
      <xdr:col>9</xdr:col>
      <xdr:colOff>19050</xdr:colOff>
      <xdr:row>29</xdr:row>
      <xdr:rowOff>209550</xdr:rowOff>
    </xdr:to>
    <xdr:sp macro="" textlink="">
      <xdr:nvSpPr>
        <xdr:cNvPr id="415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5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5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5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4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4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4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4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4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3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3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3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3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3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2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2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2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2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2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1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1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1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1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1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0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06"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04"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02"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100"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twoCellAnchor>
    <xdr:from>
      <xdr:col>0</xdr:col>
      <xdr:colOff>0</xdr:colOff>
      <xdr:row>0</xdr:row>
      <xdr:rowOff>0</xdr:rowOff>
    </xdr:from>
    <xdr:to>
      <xdr:col>9</xdr:col>
      <xdr:colOff>19050</xdr:colOff>
      <xdr:row>29</xdr:row>
      <xdr:rowOff>209550</xdr:rowOff>
    </xdr:to>
    <xdr:sp macro="" textlink="">
      <xdr:nvSpPr>
        <xdr:cNvPr id="4098" name="shapetype_202" hidden="1"/>
        <xdr:cNvSpPr txBox="1">
          <a:spLocks noSelect="1" noChangeArrowheads="1"/>
        </xdr:cNvSpPr>
      </xdr:nvSpPr>
      <xdr:spPr bwMode="auto">
        <a:xfrm>
          <a:off x="0" y="0"/>
          <a:ext cx="9525000" cy="9525000"/>
        </a:xfrm>
        <a:prstGeom prst="rect">
          <a:avLst/>
        </a:prstGeom>
        <a:solidFill>
          <a:srgbClr val="FFFFFF"/>
        </a:solidFill>
        <a:ln w="9525">
          <a:solidFill>
            <a:srgbClr val="000000"/>
          </a:solidFill>
          <a:miter lim="800000"/>
          <a:headEnd/>
          <a:tailEnd/>
        </a:ln>
      </xdr:spPr>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720</xdr:colOff>
      <xdr:row>2</xdr:row>
      <xdr:rowOff>0</xdr:rowOff>
    </xdr:from>
    <xdr:to>
      <xdr:col>5</xdr:col>
      <xdr:colOff>134280</xdr:colOff>
      <xdr:row>7</xdr:row>
      <xdr:rowOff>57240</xdr:rowOff>
    </xdr:to>
    <xdr:sp macro="" textlink="">
      <xdr:nvSpPr>
        <xdr:cNvPr id="3" name="TextShape 1"/>
        <xdr:cNvSpPr txBox="1"/>
      </xdr:nvSpPr>
      <xdr:spPr>
        <a:xfrm>
          <a:off x="1572120" y="380880"/>
          <a:ext cx="489600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5 et 6 Caractérisation des scénarios P et G</a:t>
          </a:r>
          <a:endParaRPr/>
        </a:p>
      </xdr:txBody>
    </xdr:sp>
    <xdr:clientData/>
  </xdr:twoCellAnchor>
  <xdr:twoCellAnchor editAs="oneCell">
    <xdr:from>
      <xdr:col>10</xdr:col>
      <xdr:colOff>485640</xdr:colOff>
      <xdr:row>1</xdr:row>
      <xdr:rowOff>66600</xdr:rowOff>
    </xdr:from>
    <xdr:to>
      <xdr:col>16</xdr:col>
      <xdr:colOff>514080</xdr:colOff>
      <xdr:row>6</xdr:row>
      <xdr:rowOff>95040</xdr:rowOff>
    </xdr:to>
    <xdr:sp macro="" textlink="">
      <xdr:nvSpPr>
        <xdr:cNvPr id="4" name="TextShape 1"/>
        <xdr:cNvSpPr txBox="1"/>
      </xdr:nvSpPr>
      <xdr:spPr>
        <a:xfrm>
          <a:off x="11134440" y="257040"/>
          <a:ext cx="4600440" cy="981000"/>
        </a:xfrm>
        <a:prstGeom prst="rect">
          <a:avLst/>
        </a:prstGeom>
        <a:solidFill>
          <a:srgbClr val="FFFFFF"/>
        </a:solidFill>
        <a:ln w="9360">
          <a:solidFill>
            <a:srgbClr val="BCBCBC"/>
          </a:solidFill>
          <a:miter/>
        </a:ln>
      </xdr:spPr>
      <xdr:txBody>
        <a:bodyPr/>
        <a:lstStyle/>
        <a:p>
          <a:pPr>
            <a:lnSpc>
              <a:spcPct val="100000"/>
            </a:lnSpc>
          </a:pPr>
          <a:r>
            <a:rPr lang="fr-FR" sz="1100" strike="noStrike">
              <a:solidFill>
                <a:srgbClr val="000000"/>
              </a:solidFill>
              <a:latin typeface="Calibri"/>
            </a:rPr>
            <a:t>-report des données f + g à piocher dans la colonne moyenne du tableau scénario et dans la colonne impact du tableau gravité</a:t>
          </a:r>
          <a:endParaRPr/>
        </a:p>
        <a:p>
          <a:pPr>
            <a:lnSpc>
              <a:spcPct val="100000"/>
            </a:lnSpc>
          </a:pPr>
          <a:r>
            <a:rPr lang="fr-FR" sz="1100" strike="noStrike">
              <a:solidFill>
                <a:srgbClr val="000000"/>
              </a:solidFill>
              <a:latin typeface="Calibri"/>
            </a:rPr>
            <a:t>- report des résultats bruts dans un tableau de tous les scénarios</a:t>
          </a:r>
          <a:endParaRPr/>
        </a:p>
      </xdr:txBody>
    </xdr:sp>
    <xdr:clientData/>
  </xdr:twoCellAnchor>
  <xdr:twoCellAnchor editAs="oneCell">
    <xdr:from>
      <xdr:col>6</xdr:col>
      <xdr:colOff>229320</xdr:colOff>
      <xdr:row>16</xdr:row>
      <xdr:rowOff>81000</xdr:rowOff>
    </xdr:from>
    <xdr:to>
      <xdr:col>12</xdr:col>
      <xdr:colOff>229320</xdr:colOff>
      <xdr:row>21</xdr:row>
      <xdr:rowOff>287640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0</xdr:colOff>
      <xdr:row>2</xdr:row>
      <xdr:rowOff>0</xdr:rowOff>
    </xdr:from>
    <xdr:to>
      <xdr:col>8</xdr:col>
      <xdr:colOff>324000</xdr:colOff>
      <xdr:row>7</xdr:row>
      <xdr:rowOff>57240</xdr:rowOff>
    </xdr:to>
    <xdr:sp macro="" textlink="">
      <xdr:nvSpPr>
        <xdr:cNvPr id="6" name="TextShape 1"/>
        <xdr:cNvSpPr txBox="1"/>
      </xdr:nvSpPr>
      <xdr:spPr>
        <a:xfrm>
          <a:off x="1523880" y="380880"/>
          <a:ext cx="489600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7 Report du risque brut</a:t>
          </a:r>
          <a:endParaRPr/>
        </a:p>
      </xdr:txBody>
    </xdr:sp>
    <xdr:clientData/>
  </xdr:twoCellAnchor>
  <xdr:twoCellAnchor editAs="oneCell">
    <xdr:from>
      <xdr:col>8</xdr:col>
      <xdr:colOff>304920</xdr:colOff>
      <xdr:row>21</xdr:row>
      <xdr:rowOff>5400</xdr:rowOff>
    </xdr:from>
    <xdr:to>
      <xdr:col>14</xdr:col>
      <xdr:colOff>304920</xdr:colOff>
      <xdr:row>35</xdr:row>
      <xdr:rowOff>81360</xdr:rowOff>
    </xdr:to>
    <xdr:graphicFrame macro="">
      <xdr:nvGraphicFramePr>
        <xdr:cNvPr id="7"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504824</xdr:colOff>
      <xdr:row>0</xdr:row>
      <xdr:rowOff>171450</xdr:rowOff>
    </xdr:from>
    <xdr:to>
      <xdr:col>13</xdr:col>
      <xdr:colOff>495299</xdr:colOff>
      <xdr:row>13</xdr:row>
      <xdr:rowOff>147637</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editAs="oneCell">
    <xdr:from>
      <xdr:col>3</xdr:col>
      <xdr:colOff>0</xdr:colOff>
      <xdr:row>2</xdr:row>
      <xdr:rowOff>0</xdr:rowOff>
    </xdr:from>
    <xdr:to>
      <xdr:col>9</xdr:col>
      <xdr:colOff>361800</xdr:colOff>
      <xdr:row>7</xdr:row>
      <xdr:rowOff>57240</xdr:rowOff>
    </xdr:to>
    <xdr:sp macro="" textlink="">
      <xdr:nvSpPr>
        <xdr:cNvPr id="8" name="TextShape 1"/>
        <xdr:cNvSpPr txBox="1"/>
      </xdr:nvSpPr>
      <xdr:spPr>
        <a:xfrm>
          <a:off x="2286000" y="380880"/>
          <a:ext cx="493380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8 Détermination des seuils de vulnérabilités et de vigilance</a:t>
          </a:r>
          <a:endParaRPr/>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0</xdr:colOff>
      <xdr:row>2</xdr:row>
      <xdr:rowOff>0</xdr:rowOff>
    </xdr:from>
    <xdr:to>
      <xdr:col>8</xdr:col>
      <xdr:colOff>323640</xdr:colOff>
      <xdr:row>7</xdr:row>
      <xdr:rowOff>57240</xdr:rowOff>
    </xdr:to>
    <xdr:sp macro="" textlink="">
      <xdr:nvSpPr>
        <xdr:cNvPr id="9" name="TextShape 1"/>
        <xdr:cNvSpPr txBox="1"/>
      </xdr:nvSpPr>
      <xdr:spPr>
        <a:xfrm>
          <a:off x="1523880" y="380880"/>
          <a:ext cx="871524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9 Intégration des moyens existants</a:t>
          </a:r>
          <a:endParaRPr/>
        </a:p>
      </xdr:txBody>
    </xdr:sp>
    <xdr:clientData/>
  </xdr:twoCellAnchor>
</xdr:wsDr>
</file>

<file path=xl/drawings/drawing8.xml><?xml version="1.0" encoding="utf-8"?>
<xdr:wsDr xmlns:xdr="http://schemas.openxmlformats.org/drawingml/2006/spreadsheetDrawing" xmlns:a="http://schemas.openxmlformats.org/drawingml/2006/main">
  <xdr:twoCellAnchor editAs="oneCell">
    <xdr:from>
      <xdr:col>3</xdr:col>
      <xdr:colOff>0</xdr:colOff>
      <xdr:row>2</xdr:row>
      <xdr:rowOff>0</xdr:rowOff>
    </xdr:from>
    <xdr:to>
      <xdr:col>9</xdr:col>
      <xdr:colOff>324000</xdr:colOff>
      <xdr:row>7</xdr:row>
      <xdr:rowOff>57240</xdr:rowOff>
    </xdr:to>
    <xdr:sp macro="" textlink="">
      <xdr:nvSpPr>
        <xdr:cNvPr id="10" name="TextShape 1"/>
        <xdr:cNvSpPr txBox="1"/>
      </xdr:nvSpPr>
      <xdr:spPr>
        <a:xfrm>
          <a:off x="2286000" y="380880"/>
          <a:ext cx="489600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10 Détermination du risque pondéré avec prise en compte des deux coeff</a:t>
          </a:r>
          <a:endParaRPr/>
        </a:p>
      </xdr:txBody>
    </xdr:sp>
    <xdr:clientData/>
  </xdr:twoCellAnchor>
</xdr:wsDr>
</file>

<file path=xl/drawings/drawing9.xml><?xml version="1.0" encoding="utf-8"?>
<xdr:wsDr xmlns:xdr="http://schemas.openxmlformats.org/drawingml/2006/spreadsheetDrawing" xmlns:a="http://schemas.openxmlformats.org/drawingml/2006/main">
  <xdr:twoCellAnchor editAs="oneCell">
    <xdr:from>
      <xdr:col>3</xdr:col>
      <xdr:colOff>0</xdr:colOff>
      <xdr:row>2</xdr:row>
      <xdr:rowOff>0</xdr:rowOff>
    </xdr:from>
    <xdr:to>
      <xdr:col>9</xdr:col>
      <xdr:colOff>324000</xdr:colOff>
      <xdr:row>7</xdr:row>
      <xdr:rowOff>57240</xdr:rowOff>
    </xdr:to>
    <xdr:sp macro="" textlink="">
      <xdr:nvSpPr>
        <xdr:cNvPr id="11" name="TextShape 1"/>
        <xdr:cNvSpPr txBox="1"/>
      </xdr:nvSpPr>
      <xdr:spPr>
        <a:xfrm>
          <a:off x="2286000" y="380880"/>
          <a:ext cx="489600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11 Décisions</a:t>
          </a:r>
          <a:endParaRPr/>
        </a:p>
      </xdr:txBody>
    </xdr:sp>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0</xdr:colOff>
      <xdr:row>2</xdr:row>
      <xdr:rowOff>0</xdr:rowOff>
    </xdr:from>
    <xdr:to>
      <xdr:col>8</xdr:col>
      <xdr:colOff>324000</xdr:colOff>
      <xdr:row>7</xdr:row>
      <xdr:rowOff>57240</xdr:rowOff>
    </xdr:to>
    <xdr:sp macro="" textlink="">
      <xdr:nvSpPr>
        <xdr:cNvPr id="12" name="TextShape 1"/>
        <xdr:cNvSpPr txBox="1"/>
      </xdr:nvSpPr>
      <xdr:spPr>
        <a:xfrm>
          <a:off x="1523880" y="380880"/>
          <a:ext cx="4896000" cy="1009800"/>
        </a:xfrm>
        <a:prstGeom prst="rect">
          <a:avLst/>
        </a:prstGeom>
        <a:solidFill>
          <a:srgbClr val="FFFFFF"/>
        </a:solidFill>
        <a:ln w="9360">
          <a:solidFill>
            <a:srgbClr val="BCBCBC"/>
          </a:solidFill>
          <a:miter/>
        </a:ln>
      </xdr:spPr>
      <xdr:txBody>
        <a:bodyPr anchorCtr="1"/>
        <a:lstStyle/>
        <a:p>
          <a:pPr algn="ctr">
            <a:lnSpc>
              <a:spcPct val="100000"/>
            </a:lnSpc>
          </a:pPr>
          <a:r>
            <a:rPr lang="fr-FR" b="1" strike="noStrike">
              <a:solidFill>
                <a:srgbClr val="0070C0"/>
              </a:solidFill>
              <a:latin typeface="Calibri"/>
            </a:rPr>
            <a:t>Analyse de vulnérabilité</a:t>
          </a:r>
          <a:endParaRPr/>
        </a:p>
        <a:p>
          <a:pPr algn="ctr">
            <a:lnSpc>
              <a:spcPct val="100000"/>
            </a:lnSpc>
          </a:pPr>
          <a:r>
            <a:rPr lang="fr-FR" b="1" strike="noStrike">
              <a:solidFill>
                <a:srgbClr val="0070C0"/>
              </a:solidFill>
              <a:latin typeface="Calibri"/>
            </a:rPr>
            <a:t>Phase 12 Réduction et surveillance des vulnérabilités</a:t>
          </a:r>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9:AMK26"/>
  <sheetViews>
    <sheetView zoomScaleNormal="100" zoomScalePageLayoutView="60" workbookViewId="0"/>
  </sheetViews>
  <sheetFormatPr baseColWidth="10" defaultColWidth="9.140625" defaultRowHeight="15" x14ac:dyDescent="0.25"/>
  <cols>
    <col min="1" max="2" width="10.85546875" style="25"/>
    <col min="3" max="3" width="32.140625" style="25"/>
    <col min="4" max="4" width="71.140625" style="25"/>
    <col min="5" max="1025" width="10.85546875" style="25"/>
  </cols>
  <sheetData>
    <row r="9" spans="3:4" x14ac:dyDescent="0.25">
      <c r="C9" s="25" t="s">
        <v>0</v>
      </c>
      <c r="D9" s="25" t="s">
        <v>1</v>
      </c>
    </row>
    <row r="10" spans="3:4" x14ac:dyDescent="0.25">
      <c r="D10" s="25" t="s">
        <v>2</v>
      </c>
    </row>
    <row r="11" spans="3:4" x14ac:dyDescent="0.25">
      <c r="D11" s="25" t="s">
        <v>3</v>
      </c>
    </row>
    <row r="12" spans="3:4" x14ac:dyDescent="0.25">
      <c r="D12" s="25" t="s">
        <v>4</v>
      </c>
    </row>
    <row r="13" spans="3:4" x14ac:dyDescent="0.25">
      <c r="D13" s="25" t="s">
        <v>5</v>
      </c>
    </row>
    <row r="15" spans="3:4" x14ac:dyDescent="0.25">
      <c r="C15" s="25" t="s">
        <v>6</v>
      </c>
      <c r="D15" s="25" t="s">
        <v>7</v>
      </c>
    </row>
    <row r="16" spans="3:4" x14ac:dyDescent="0.25">
      <c r="D16" s="25" t="s">
        <v>8</v>
      </c>
    </row>
    <row r="17" spans="3:4" x14ac:dyDescent="0.25">
      <c r="D17" s="25" t="s">
        <v>9</v>
      </c>
    </row>
    <row r="19" spans="3:4" x14ac:dyDescent="0.25">
      <c r="C19" s="25" t="s">
        <v>10</v>
      </c>
      <c r="D19" s="25" t="s">
        <v>11</v>
      </c>
    </row>
    <row r="21" spans="3:4" x14ac:dyDescent="0.25">
      <c r="C21" s="25" t="s">
        <v>12</v>
      </c>
      <c r="D21" s="25" t="s">
        <v>13</v>
      </c>
    </row>
    <row r="22" spans="3:4" x14ac:dyDescent="0.25">
      <c r="D22" s="25" t="s">
        <v>14</v>
      </c>
    </row>
    <row r="23" spans="3:4" x14ac:dyDescent="0.25">
      <c r="D23" s="25" t="s">
        <v>15</v>
      </c>
    </row>
    <row r="25" spans="3:4" x14ac:dyDescent="0.25">
      <c r="C25" s="25" t="s">
        <v>16</v>
      </c>
      <c r="D25" s="25" t="s">
        <v>17</v>
      </c>
    </row>
    <row r="26" spans="3:4" x14ac:dyDescent="0.25">
      <c r="D26" s="25" t="s">
        <v>18</v>
      </c>
    </row>
  </sheetData>
  <pageMargins left="0.7" right="0.7" top="0.3" bottom="0.3" header="0.3" footer="0.3"/>
  <pageSetup paperSize="0" scale="0" orientation="portrait" usePrinterDefaults="0" useFirstPageNumber="1" horizontalDpi="0" verticalDpi="0" copies="0"/>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MK26"/>
  <sheetViews>
    <sheetView topLeftCell="G1" zoomScaleNormal="100" zoomScalePageLayoutView="60" workbookViewId="0">
      <selection activeCell="E10" sqref="E10"/>
    </sheetView>
  </sheetViews>
  <sheetFormatPr baseColWidth="10" defaultColWidth="9.140625" defaultRowHeight="15" x14ac:dyDescent="0.25"/>
  <cols>
    <col min="1" max="2" width="10.85546875" style="25"/>
    <col min="3" max="3" width="28.28515625" style="25"/>
    <col min="4" max="5" width="10.85546875" style="25"/>
    <col min="6" max="6" width="12.140625" style="25"/>
    <col min="7" max="7" width="10.85546875" style="25"/>
    <col min="8" max="8" width="12.140625" style="25"/>
    <col min="9" max="9" width="13" style="25"/>
    <col min="10" max="11" width="10.85546875" style="25"/>
    <col min="12" max="12" width="22.42578125" style="25"/>
    <col min="13" max="13" width="13.5703125" style="25"/>
    <col min="14" max="14" width="9" style="25"/>
    <col min="15" max="15" width="20.5703125" style="25"/>
    <col min="16" max="16" width="10.85546875" style="25"/>
    <col min="17" max="17" width="13.42578125" style="25"/>
    <col min="18" max="18" width="22.42578125" style="25"/>
    <col min="19" max="19" width="15.7109375" style="25"/>
    <col min="20" max="20" width="20.85546875" style="25"/>
    <col min="21" max="21" width="10.85546875" style="25"/>
    <col min="22" max="22" width="8.85546875" style="25"/>
    <col min="23" max="23" width="0" style="25" hidden="1"/>
    <col min="24" max="1025" width="10.85546875" style="25"/>
  </cols>
  <sheetData>
    <row r="2" spans="3:23" ht="30" x14ac:dyDescent="0.25">
      <c r="D2" s="26" t="s">
        <v>19</v>
      </c>
      <c r="E2" s="26" t="s">
        <v>20</v>
      </c>
      <c r="F2" s="26" t="s">
        <v>21</v>
      </c>
      <c r="G2" s="26" t="s">
        <v>22</v>
      </c>
      <c r="H2" s="26" t="s">
        <v>23</v>
      </c>
      <c r="I2" s="26" t="s">
        <v>24</v>
      </c>
      <c r="J2" s="26" t="s">
        <v>25</v>
      </c>
      <c r="K2" s="26" t="s">
        <v>26</v>
      </c>
      <c r="L2" s="27" t="s">
        <v>27</v>
      </c>
      <c r="M2" s="27" t="s">
        <v>28</v>
      </c>
      <c r="N2" s="27" t="s">
        <v>29</v>
      </c>
      <c r="O2" s="27" t="s">
        <v>30</v>
      </c>
      <c r="P2" s="27" t="s">
        <v>31</v>
      </c>
      <c r="Q2" s="27" t="s">
        <v>32</v>
      </c>
      <c r="R2" s="27" t="s">
        <v>33</v>
      </c>
      <c r="S2" s="27" t="s">
        <v>34</v>
      </c>
      <c r="T2" s="28" t="s">
        <v>35</v>
      </c>
      <c r="W2" s="29" t="s">
        <v>36</v>
      </c>
    </row>
    <row r="3" spans="3:23" ht="15" customHeight="1" x14ac:dyDescent="0.25">
      <c r="C3" s="30" t="s">
        <v>176</v>
      </c>
      <c r="D3" s="31">
        <v>2</v>
      </c>
      <c r="E3" s="31">
        <v>2</v>
      </c>
      <c r="F3" s="31">
        <v>1</v>
      </c>
      <c r="G3" s="31" t="s">
        <v>36</v>
      </c>
      <c r="H3" s="31" t="s">
        <v>36</v>
      </c>
      <c r="I3" s="31" t="s">
        <v>36</v>
      </c>
      <c r="J3" s="31">
        <v>1</v>
      </c>
      <c r="K3" s="31">
        <v>1</v>
      </c>
      <c r="L3" s="31">
        <v>1</v>
      </c>
      <c r="M3" s="31" t="s">
        <v>36</v>
      </c>
      <c r="N3" s="31" t="s">
        <v>36</v>
      </c>
      <c r="O3" s="31" t="s">
        <v>36</v>
      </c>
      <c r="P3" s="31" t="s">
        <v>36</v>
      </c>
      <c r="Q3" s="31">
        <v>1</v>
      </c>
      <c r="R3" s="31">
        <v>4</v>
      </c>
      <c r="S3" s="31" t="s">
        <v>36</v>
      </c>
      <c r="T3" s="31">
        <f t="shared" ref="T3:T23" si="0">AVERAGE(D3:S3)</f>
        <v>1.625</v>
      </c>
      <c r="W3" s="32">
        <v>1</v>
      </c>
    </row>
    <row r="4" spans="3:23" ht="15" customHeight="1" x14ac:dyDescent="0.25">
      <c r="C4" s="30" t="s">
        <v>38</v>
      </c>
      <c r="D4" s="31" t="s">
        <v>36</v>
      </c>
      <c r="E4" s="31" t="s">
        <v>36</v>
      </c>
      <c r="F4" s="31" t="s">
        <v>36</v>
      </c>
      <c r="G4" s="31">
        <v>2</v>
      </c>
      <c r="H4" s="31" t="s">
        <v>36</v>
      </c>
      <c r="I4" s="31" t="s">
        <v>36</v>
      </c>
      <c r="J4" s="31" t="s">
        <v>36</v>
      </c>
      <c r="K4" s="31" t="s">
        <v>36</v>
      </c>
      <c r="L4" s="31">
        <v>3</v>
      </c>
      <c r="M4" s="31" t="s">
        <v>36</v>
      </c>
      <c r="N4" s="31" t="s">
        <v>36</v>
      </c>
      <c r="O4" s="31" t="s">
        <v>36</v>
      </c>
      <c r="P4" s="31" t="s">
        <v>36</v>
      </c>
      <c r="Q4" s="31">
        <v>2</v>
      </c>
      <c r="R4" s="31">
        <v>2</v>
      </c>
      <c r="S4" s="31" t="s">
        <v>36</v>
      </c>
      <c r="T4" s="31">
        <f t="shared" si="0"/>
        <v>2.25</v>
      </c>
      <c r="W4" s="32">
        <v>2</v>
      </c>
    </row>
    <row r="5" spans="3:23" ht="15" customHeight="1" x14ac:dyDescent="0.25">
      <c r="C5" s="30" t="s">
        <v>39</v>
      </c>
      <c r="D5" s="31">
        <v>1</v>
      </c>
      <c r="E5" s="31" t="s">
        <v>36</v>
      </c>
      <c r="F5" s="31">
        <v>1</v>
      </c>
      <c r="G5" s="31">
        <v>2</v>
      </c>
      <c r="H5" s="31" t="s">
        <v>36</v>
      </c>
      <c r="I5" s="31">
        <v>1</v>
      </c>
      <c r="J5" s="31">
        <v>1</v>
      </c>
      <c r="K5" s="31" t="s">
        <v>36</v>
      </c>
      <c r="L5" s="31">
        <v>2</v>
      </c>
      <c r="M5" s="31">
        <v>1</v>
      </c>
      <c r="N5" s="31">
        <v>1</v>
      </c>
      <c r="O5" s="31">
        <v>1</v>
      </c>
      <c r="P5" s="31" t="s">
        <v>36</v>
      </c>
      <c r="Q5" s="31">
        <v>2</v>
      </c>
      <c r="R5" s="31">
        <v>2</v>
      </c>
      <c r="S5" s="31">
        <v>1</v>
      </c>
      <c r="T5" s="31">
        <f t="shared" si="0"/>
        <v>1.3333333333333333</v>
      </c>
      <c r="W5" s="32">
        <v>3</v>
      </c>
    </row>
    <row r="6" spans="3:23" ht="15" customHeight="1" x14ac:dyDescent="0.25">
      <c r="C6" s="30" t="s">
        <v>40</v>
      </c>
      <c r="D6" s="31" t="s">
        <v>36</v>
      </c>
      <c r="E6" s="31" t="s">
        <v>36</v>
      </c>
      <c r="F6" s="31" t="s">
        <v>36</v>
      </c>
      <c r="G6" s="31" t="s">
        <v>36</v>
      </c>
      <c r="H6" s="31">
        <v>1</v>
      </c>
      <c r="I6" s="31">
        <v>1</v>
      </c>
      <c r="J6" s="31">
        <v>1</v>
      </c>
      <c r="K6" s="31">
        <v>1</v>
      </c>
      <c r="L6" s="31">
        <v>1</v>
      </c>
      <c r="M6" s="31" t="s">
        <v>36</v>
      </c>
      <c r="N6" s="31">
        <v>1</v>
      </c>
      <c r="O6" s="31" t="s">
        <v>36</v>
      </c>
      <c r="P6" s="31" t="s">
        <v>36</v>
      </c>
      <c r="Q6" s="31">
        <v>1</v>
      </c>
      <c r="R6" s="31">
        <v>1</v>
      </c>
      <c r="S6" s="31" t="s">
        <v>36</v>
      </c>
      <c r="T6" s="31">
        <f t="shared" si="0"/>
        <v>1</v>
      </c>
      <c r="W6" s="32">
        <v>4</v>
      </c>
    </row>
    <row r="7" spans="3:23" ht="15" customHeight="1" x14ac:dyDescent="0.25">
      <c r="C7" s="30" t="s">
        <v>41</v>
      </c>
      <c r="D7" s="31" t="s">
        <v>36</v>
      </c>
      <c r="E7" s="31" t="s">
        <v>36</v>
      </c>
      <c r="F7" s="31">
        <v>2</v>
      </c>
      <c r="G7" s="31" t="s">
        <v>36</v>
      </c>
      <c r="H7" s="31">
        <v>1</v>
      </c>
      <c r="I7" s="31" t="s">
        <v>36</v>
      </c>
      <c r="J7" s="31" t="s">
        <v>36</v>
      </c>
      <c r="K7" s="31">
        <v>1</v>
      </c>
      <c r="L7" s="31">
        <v>2</v>
      </c>
      <c r="M7" s="31" t="s">
        <v>36</v>
      </c>
      <c r="N7" s="31">
        <v>1</v>
      </c>
      <c r="O7" s="31" t="s">
        <v>36</v>
      </c>
      <c r="P7" s="31">
        <v>1</v>
      </c>
      <c r="Q7" s="31">
        <v>2</v>
      </c>
      <c r="R7" s="31">
        <v>1</v>
      </c>
      <c r="S7" s="31">
        <v>1</v>
      </c>
      <c r="T7" s="31">
        <f t="shared" si="0"/>
        <v>1.3333333333333333</v>
      </c>
    </row>
    <row r="8" spans="3:23" ht="15" customHeight="1" x14ac:dyDescent="0.25">
      <c r="C8" s="30" t="s">
        <v>42</v>
      </c>
      <c r="D8" s="31" t="s">
        <v>36</v>
      </c>
      <c r="E8" s="31" t="s">
        <v>36</v>
      </c>
      <c r="F8" s="31" t="s">
        <v>36</v>
      </c>
      <c r="G8" s="31" t="s">
        <v>36</v>
      </c>
      <c r="H8" s="31" t="s">
        <v>36</v>
      </c>
      <c r="I8" s="31">
        <v>2</v>
      </c>
      <c r="J8" s="31" t="s">
        <v>36</v>
      </c>
      <c r="K8" s="31">
        <v>2</v>
      </c>
      <c r="L8" s="31">
        <v>2</v>
      </c>
      <c r="M8" s="31" t="s">
        <v>36</v>
      </c>
      <c r="N8" s="31" t="s">
        <v>36</v>
      </c>
      <c r="O8" s="31" t="s">
        <v>36</v>
      </c>
      <c r="P8" s="31" t="s">
        <v>36</v>
      </c>
      <c r="Q8" s="31" t="s">
        <v>36</v>
      </c>
      <c r="R8" s="31" t="s">
        <v>36</v>
      </c>
      <c r="S8" s="31" t="s">
        <v>36</v>
      </c>
      <c r="T8" s="31">
        <f t="shared" si="0"/>
        <v>2</v>
      </c>
    </row>
    <row r="9" spans="3:23" ht="15" customHeight="1" x14ac:dyDescent="0.25">
      <c r="C9" s="30" t="s">
        <v>43</v>
      </c>
      <c r="D9" s="31" t="s">
        <v>36</v>
      </c>
      <c r="E9" s="31" t="s">
        <v>36</v>
      </c>
      <c r="F9" s="31" t="s">
        <v>36</v>
      </c>
      <c r="G9" s="31" t="s">
        <v>36</v>
      </c>
      <c r="H9" s="31">
        <v>1</v>
      </c>
      <c r="I9" s="31">
        <v>3</v>
      </c>
      <c r="J9" s="31" t="s">
        <v>36</v>
      </c>
      <c r="K9" s="31">
        <v>3</v>
      </c>
      <c r="L9" s="31">
        <v>2</v>
      </c>
      <c r="M9" s="31" t="s">
        <v>36</v>
      </c>
      <c r="N9" s="31">
        <v>3</v>
      </c>
      <c r="O9" s="31" t="s">
        <v>36</v>
      </c>
      <c r="P9" s="31" t="s">
        <v>36</v>
      </c>
      <c r="Q9" s="31">
        <v>2</v>
      </c>
      <c r="R9" s="31">
        <v>3</v>
      </c>
      <c r="S9" s="31" t="s">
        <v>36</v>
      </c>
      <c r="T9" s="31">
        <f t="shared" si="0"/>
        <v>2.4285714285714284</v>
      </c>
    </row>
    <row r="10" spans="3:23" ht="15" customHeight="1" x14ac:dyDescent="0.25">
      <c r="C10" s="30" t="s">
        <v>44</v>
      </c>
      <c r="D10" s="31" t="s">
        <v>36</v>
      </c>
      <c r="E10" s="31" t="s">
        <v>36</v>
      </c>
      <c r="F10" s="31" t="s">
        <v>36</v>
      </c>
      <c r="G10" s="31" t="s">
        <v>36</v>
      </c>
      <c r="H10" s="31" t="s">
        <v>36</v>
      </c>
      <c r="I10" s="31" t="s">
        <v>36</v>
      </c>
      <c r="J10" s="31" t="s">
        <v>36</v>
      </c>
      <c r="K10" s="31" t="s">
        <v>36</v>
      </c>
      <c r="L10" s="31" t="s">
        <v>36</v>
      </c>
      <c r="M10" s="31" t="s">
        <v>36</v>
      </c>
      <c r="N10" s="31" t="s">
        <v>36</v>
      </c>
      <c r="O10" s="31" t="s">
        <v>36</v>
      </c>
      <c r="P10" s="31" t="s">
        <v>36</v>
      </c>
      <c r="Q10" s="31" t="s">
        <v>36</v>
      </c>
      <c r="R10" s="31">
        <v>2</v>
      </c>
      <c r="S10" s="31" t="s">
        <v>36</v>
      </c>
      <c r="T10" s="31">
        <f t="shared" si="0"/>
        <v>2</v>
      </c>
    </row>
    <row r="11" spans="3:23" ht="15" customHeight="1" x14ac:dyDescent="0.25">
      <c r="C11" s="30" t="s">
        <v>45</v>
      </c>
      <c r="D11" s="31" t="s">
        <v>36</v>
      </c>
      <c r="E11" s="31" t="s">
        <v>36</v>
      </c>
      <c r="F11" s="31" t="s">
        <v>36</v>
      </c>
      <c r="G11" s="31" t="s">
        <v>36</v>
      </c>
      <c r="H11" s="31" t="s">
        <v>36</v>
      </c>
      <c r="I11" s="31" t="s">
        <v>36</v>
      </c>
      <c r="J11" s="31" t="s">
        <v>36</v>
      </c>
      <c r="K11" s="31" t="s">
        <v>36</v>
      </c>
      <c r="L11" s="31" t="s">
        <v>36</v>
      </c>
      <c r="M11" s="31" t="s">
        <v>36</v>
      </c>
      <c r="N11" s="31" t="s">
        <v>36</v>
      </c>
      <c r="O11" s="31" t="s">
        <v>36</v>
      </c>
      <c r="P11" s="31" t="s">
        <v>36</v>
      </c>
      <c r="Q11" s="31" t="s">
        <v>36</v>
      </c>
      <c r="R11" s="31" t="s">
        <v>36</v>
      </c>
      <c r="S11" s="31" t="s">
        <v>36</v>
      </c>
      <c r="T11" s="31" t="e">
        <f t="shared" si="0"/>
        <v>#DIV/0!</v>
      </c>
    </row>
    <row r="12" spans="3:23" ht="15" customHeight="1" x14ac:dyDescent="0.25">
      <c r="C12" s="30" t="s">
        <v>46</v>
      </c>
      <c r="D12" s="31" t="s">
        <v>36</v>
      </c>
      <c r="E12" s="31" t="s">
        <v>36</v>
      </c>
      <c r="F12" s="31" t="s">
        <v>36</v>
      </c>
      <c r="G12" s="31" t="s">
        <v>36</v>
      </c>
      <c r="H12" s="31" t="s">
        <v>36</v>
      </c>
      <c r="I12" s="31" t="s">
        <v>36</v>
      </c>
      <c r="J12" s="31" t="s">
        <v>36</v>
      </c>
      <c r="K12" s="31" t="s">
        <v>36</v>
      </c>
      <c r="L12" s="31" t="s">
        <v>36</v>
      </c>
      <c r="M12" s="31" t="s">
        <v>36</v>
      </c>
      <c r="N12" s="31" t="s">
        <v>36</v>
      </c>
      <c r="O12" s="31" t="s">
        <v>36</v>
      </c>
      <c r="P12" s="31" t="s">
        <v>36</v>
      </c>
      <c r="Q12" s="31" t="s">
        <v>36</v>
      </c>
      <c r="R12" s="31" t="s">
        <v>36</v>
      </c>
      <c r="S12" s="31" t="s">
        <v>36</v>
      </c>
      <c r="T12" s="31" t="e">
        <f t="shared" si="0"/>
        <v>#DIV/0!</v>
      </c>
    </row>
    <row r="13" spans="3:23" ht="15" customHeight="1" x14ac:dyDescent="0.25">
      <c r="C13" s="30" t="s">
        <v>47</v>
      </c>
      <c r="D13" s="31">
        <v>1</v>
      </c>
      <c r="E13" s="31">
        <v>2</v>
      </c>
      <c r="F13" s="31">
        <v>1</v>
      </c>
      <c r="G13" s="31" t="s">
        <v>36</v>
      </c>
      <c r="H13" s="31">
        <v>1</v>
      </c>
      <c r="I13" s="31" t="s">
        <v>36</v>
      </c>
      <c r="J13" s="31" t="s">
        <v>36</v>
      </c>
      <c r="K13" s="31" t="s">
        <v>36</v>
      </c>
      <c r="L13" s="31">
        <v>1</v>
      </c>
      <c r="M13" s="31" t="s">
        <v>36</v>
      </c>
      <c r="N13" s="31" t="s">
        <v>36</v>
      </c>
      <c r="O13" s="31" t="s">
        <v>36</v>
      </c>
      <c r="P13" s="31" t="s">
        <v>36</v>
      </c>
      <c r="Q13" s="31">
        <v>2</v>
      </c>
      <c r="R13" s="31">
        <v>2</v>
      </c>
      <c r="S13" s="31" t="s">
        <v>36</v>
      </c>
      <c r="T13" s="31">
        <f t="shared" si="0"/>
        <v>1.4285714285714286</v>
      </c>
    </row>
    <row r="14" spans="3:23" ht="15" customHeight="1" x14ac:dyDescent="0.25">
      <c r="C14" s="30" t="s">
        <v>48</v>
      </c>
      <c r="D14" s="31" t="s">
        <v>36</v>
      </c>
      <c r="E14" s="31" t="s">
        <v>36</v>
      </c>
      <c r="F14" s="31" t="s">
        <v>36</v>
      </c>
      <c r="G14" s="31" t="s">
        <v>36</v>
      </c>
      <c r="H14" s="31" t="s">
        <v>36</v>
      </c>
      <c r="I14" s="31" t="s">
        <v>36</v>
      </c>
      <c r="J14" s="31" t="s">
        <v>36</v>
      </c>
      <c r="K14" s="31" t="s">
        <v>36</v>
      </c>
      <c r="L14" s="31" t="s">
        <v>36</v>
      </c>
      <c r="M14" s="31" t="s">
        <v>36</v>
      </c>
      <c r="N14" s="31" t="s">
        <v>36</v>
      </c>
      <c r="O14" s="31" t="s">
        <v>36</v>
      </c>
      <c r="P14" s="31" t="s">
        <v>36</v>
      </c>
      <c r="Q14" s="31">
        <v>2</v>
      </c>
      <c r="R14" s="31" t="s">
        <v>36</v>
      </c>
      <c r="S14" s="31" t="s">
        <v>36</v>
      </c>
      <c r="T14" s="31">
        <f t="shared" si="0"/>
        <v>2</v>
      </c>
    </row>
    <row r="15" spans="3:23" ht="15" customHeight="1" x14ac:dyDescent="0.25">
      <c r="C15" s="30" t="s">
        <v>49</v>
      </c>
      <c r="D15" s="31" t="s">
        <v>36</v>
      </c>
      <c r="E15" s="31" t="s">
        <v>36</v>
      </c>
      <c r="F15" s="31">
        <v>3</v>
      </c>
      <c r="G15" s="31" t="s">
        <v>36</v>
      </c>
      <c r="H15" s="31" t="s">
        <v>36</v>
      </c>
      <c r="I15" s="31" t="s">
        <v>36</v>
      </c>
      <c r="J15" s="31" t="s">
        <v>36</v>
      </c>
      <c r="K15" s="31">
        <v>2</v>
      </c>
      <c r="L15" s="31">
        <v>1</v>
      </c>
      <c r="M15" s="31" t="s">
        <v>36</v>
      </c>
      <c r="N15" s="31">
        <v>1</v>
      </c>
      <c r="O15" s="31" t="s">
        <v>36</v>
      </c>
      <c r="P15" s="31" t="s">
        <v>36</v>
      </c>
      <c r="Q15" s="31">
        <v>2</v>
      </c>
      <c r="R15" s="31">
        <v>1</v>
      </c>
      <c r="S15" s="31">
        <v>1</v>
      </c>
      <c r="T15" s="31">
        <f t="shared" si="0"/>
        <v>1.5714285714285714</v>
      </c>
    </row>
    <row r="16" spans="3:23" ht="15" customHeight="1" x14ac:dyDescent="0.25">
      <c r="C16" s="30" t="s">
        <v>50</v>
      </c>
      <c r="D16" s="31" t="s">
        <v>36</v>
      </c>
      <c r="E16" s="31" t="s">
        <v>36</v>
      </c>
      <c r="F16" s="31" t="s">
        <v>36</v>
      </c>
      <c r="G16" s="31" t="s">
        <v>36</v>
      </c>
      <c r="H16" s="31" t="s">
        <v>36</v>
      </c>
      <c r="I16" s="31" t="s">
        <v>36</v>
      </c>
      <c r="J16" s="31" t="s">
        <v>36</v>
      </c>
      <c r="K16" s="31" t="s">
        <v>36</v>
      </c>
      <c r="L16" s="31" t="s">
        <v>36</v>
      </c>
      <c r="M16" s="31" t="s">
        <v>36</v>
      </c>
      <c r="N16" s="31" t="s">
        <v>36</v>
      </c>
      <c r="O16" s="31" t="s">
        <v>36</v>
      </c>
      <c r="P16" s="31" t="s">
        <v>36</v>
      </c>
      <c r="Q16" s="31" t="s">
        <v>36</v>
      </c>
      <c r="R16" s="31" t="s">
        <v>36</v>
      </c>
      <c r="S16" s="31">
        <v>3</v>
      </c>
      <c r="T16" s="31">
        <f t="shared" si="0"/>
        <v>3</v>
      </c>
    </row>
    <row r="17" spans="3:20" ht="15" customHeight="1" x14ac:dyDescent="0.25">
      <c r="C17" s="30" t="s">
        <v>51</v>
      </c>
      <c r="D17" s="31">
        <v>1</v>
      </c>
      <c r="E17" s="31">
        <v>2</v>
      </c>
      <c r="F17" s="31">
        <v>2</v>
      </c>
      <c r="G17" s="31">
        <v>1</v>
      </c>
      <c r="H17" s="31">
        <v>1</v>
      </c>
      <c r="I17" s="31">
        <v>1</v>
      </c>
      <c r="J17" s="31" t="s">
        <v>36</v>
      </c>
      <c r="K17" s="31">
        <v>1</v>
      </c>
      <c r="L17" s="31" t="s">
        <v>36</v>
      </c>
      <c r="M17" s="31">
        <v>1</v>
      </c>
      <c r="N17" s="31">
        <v>2</v>
      </c>
      <c r="O17" s="31">
        <v>1</v>
      </c>
      <c r="P17" s="31">
        <v>2</v>
      </c>
      <c r="Q17" s="31">
        <v>2</v>
      </c>
      <c r="R17" s="31">
        <v>2</v>
      </c>
      <c r="S17" s="31" t="s">
        <v>36</v>
      </c>
      <c r="T17" s="31">
        <f t="shared" si="0"/>
        <v>1.4615384615384615</v>
      </c>
    </row>
    <row r="18" spans="3:20" ht="15" customHeight="1" x14ac:dyDescent="0.25">
      <c r="C18" s="30" t="s">
        <v>52</v>
      </c>
      <c r="D18" s="31">
        <v>1</v>
      </c>
      <c r="E18" s="31" t="s">
        <v>36</v>
      </c>
      <c r="F18" s="31">
        <v>1</v>
      </c>
      <c r="G18" s="31">
        <v>1</v>
      </c>
      <c r="H18" s="31" t="s">
        <v>36</v>
      </c>
      <c r="I18" s="31">
        <v>2</v>
      </c>
      <c r="J18" s="31">
        <v>2</v>
      </c>
      <c r="K18" s="31">
        <v>2</v>
      </c>
      <c r="L18" s="31">
        <v>1</v>
      </c>
      <c r="M18" s="31">
        <v>2</v>
      </c>
      <c r="N18" s="31">
        <v>1</v>
      </c>
      <c r="O18" s="31">
        <v>2</v>
      </c>
      <c r="P18" s="31" t="s">
        <v>36</v>
      </c>
      <c r="Q18" s="31" t="s">
        <v>36</v>
      </c>
      <c r="R18" s="31">
        <v>1</v>
      </c>
      <c r="S18" s="31" t="s">
        <v>36</v>
      </c>
      <c r="T18" s="31">
        <f t="shared" si="0"/>
        <v>1.4545454545454546</v>
      </c>
    </row>
    <row r="19" spans="3:20" ht="15" customHeight="1" x14ac:dyDescent="0.25">
      <c r="C19" s="30" t="s">
        <v>53</v>
      </c>
      <c r="D19" s="31" t="s">
        <v>36</v>
      </c>
      <c r="E19" s="31" t="s">
        <v>36</v>
      </c>
      <c r="F19" s="31" t="s">
        <v>36</v>
      </c>
      <c r="G19" s="31" t="s">
        <v>36</v>
      </c>
      <c r="H19" s="31">
        <v>2</v>
      </c>
      <c r="I19" s="31">
        <v>1</v>
      </c>
      <c r="J19" s="31" t="s">
        <v>36</v>
      </c>
      <c r="K19" s="31">
        <v>2</v>
      </c>
      <c r="L19" s="31">
        <v>2</v>
      </c>
      <c r="M19" s="31" t="s">
        <v>36</v>
      </c>
      <c r="N19" s="31">
        <v>2</v>
      </c>
      <c r="O19" s="31" t="s">
        <v>36</v>
      </c>
      <c r="P19" s="31" t="s">
        <v>36</v>
      </c>
      <c r="Q19" s="31">
        <v>2</v>
      </c>
      <c r="R19" s="31">
        <v>2</v>
      </c>
      <c r="S19" s="31" t="s">
        <v>36</v>
      </c>
      <c r="T19" s="31">
        <f t="shared" si="0"/>
        <v>1.8571428571428572</v>
      </c>
    </row>
    <row r="20" spans="3:20" ht="15" customHeight="1" x14ac:dyDescent="0.25">
      <c r="C20" s="30" t="s">
        <v>54</v>
      </c>
      <c r="D20" s="31" t="s">
        <v>36</v>
      </c>
      <c r="E20" s="31" t="s">
        <v>36</v>
      </c>
      <c r="F20" s="31" t="s">
        <v>36</v>
      </c>
      <c r="G20" s="31" t="s">
        <v>36</v>
      </c>
      <c r="H20" s="31" t="s">
        <v>36</v>
      </c>
      <c r="I20" s="31">
        <v>2</v>
      </c>
      <c r="J20" s="31">
        <v>2</v>
      </c>
      <c r="K20" s="31">
        <v>2</v>
      </c>
      <c r="L20" s="31" t="s">
        <v>36</v>
      </c>
      <c r="M20" s="31">
        <v>1</v>
      </c>
      <c r="N20" s="31" t="s">
        <v>36</v>
      </c>
      <c r="O20" s="31">
        <v>1</v>
      </c>
      <c r="P20" s="31" t="s">
        <v>36</v>
      </c>
      <c r="Q20" s="31" t="s">
        <v>36</v>
      </c>
      <c r="R20" s="31" t="s">
        <v>36</v>
      </c>
      <c r="S20" s="31" t="s">
        <v>36</v>
      </c>
      <c r="T20" s="31">
        <f t="shared" si="0"/>
        <v>1.6</v>
      </c>
    </row>
    <row r="21" spans="3:20" ht="15" customHeight="1" x14ac:dyDescent="0.25">
      <c r="C21" s="30" t="s">
        <v>55</v>
      </c>
      <c r="D21" s="31" t="s">
        <v>36</v>
      </c>
      <c r="E21" s="31" t="s">
        <v>36</v>
      </c>
      <c r="F21" s="31" t="s">
        <v>36</v>
      </c>
      <c r="G21" s="31" t="s">
        <v>36</v>
      </c>
      <c r="H21" s="31" t="s">
        <v>36</v>
      </c>
      <c r="I21" s="31" t="s">
        <v>36</v>
      </c>
      <c r="J21" s="31" t="s">
        <v>36</v>
      </c>
      <c r="K21" s="31" t="s">
        <v>36</v>
      </c>
      <c r="L21" s="31" t="s">
        <v>36</v>
      </c>
      <c r="M21" s="31" t="s">
        <v>36</v>
      </c>
      <c r="N21" s="31" t="s">
        <v>36</v>
      </c>
      <c r="O21" s="31" t="s">
        <v>36</v>
      </c>
      <c r="P21" s="31" t="s">
        <v>36</v>
      </c>
      <c r="Q21" s="31" t="s">
        <v>36</v>
      </c>
      <c r="R21" s="31" t="s">
        <v>36</v>
      </c>
      <c r="S21" s="31" t="s">
        <v>36</v>
      </c>
      <c r="T21" s="31" t="e">
        <f t="shared" si="0"/>
        <v>#DIV/0!</v>
      </c>
    </row>
    <row r="22" spans="3:20" ht="15" customHeight="1" x14ac:dyDescent="0.25">
      <c r="C22" s="30" t="s">
        <v>56</v>
      </c>
      <c r="D22" s="31" t="s">
        <v>36</v>
      </c>
      <c r="E22" s="31" t="s">
        <v>36</v>
      </c>
      <c r="F22" s="31" t="s">
        <v>36</v>
      </c>
      <c r="G22" s="31" t="s">
        <v>36</v>
      </c>
      <c r="H22" s="31" t="s">
        <v>36</v>
      </c>
      <c r="I22" s="31" t="s">
        <v>36</v>
      </c>
      <c r="J22" s="31" t="s">
        <v>36</v>
      </c>
      <c r="K22" s="31" t="s">
        <v>36</v>
      </c>
      <c r="L22" s="31" t="s">
        <v>36</v>
      </c>
      <c r="M22" s="31" t="s">
        <v>36</v>
      </c>
      <c r="N22" s="31" t="s">
        <v>36</v>
      </c>
      <c r="O22" s="31" t="s">
        <v>36</v>
      </c>
      <c r="P22" s="31" t="s">
        <v>36</v>
      </c>
      <c r="Q22" s="31" t="s">
        <v>36</v>
      </c>
      <c r="R22" s="31" t="s">
        <v>36</v>
      </c>
      <c r="S22" s="31" t="s">
        <v>36</v>
      </c>
      <c r="T22" s="31" t="e">
        <f t="shared" si="0"/>
        <v>#DIV/0!</v>
      </c>
    </row>
    <row r="23" spans="3:20" ht="15" customHeight="1" x14ac:dyDescent="0.25">
      <c r="C23" s="30" t="s">
        <v>57</v>
      </c>
      <c r="D23" s="31">
        <v>2</v>
      </c>
      <c r="E23" s="31">
        <v>2</v>
      </c>
      <c r="F23" s="31">
        <v>2</v>
      </c>
      <c r="G23" s="31" t="s">
        <v>36</v>
      </c>
      <c r="H23" s="31" t="s">
        <v>36</v>
      </c>
      <c r="I23" s="31" t="s">
        <v>36</v>
      </c>
      <c r="J23" s="31" t="s">
        <v>36</v>
      </c>
      <c r="K23" s="31" t="s">
        <v>36</v>
      </c>
      <c r="L23" s="31">
        <v>2</v>
      </c>
      <c r="M23" s="31" t="s">
        <v>36</v>
      </c>
      <c r="N23" s="31" t="s">
        <v>36</v>
      </c>
      <c r="O23" s="31" t="s">
        <v>36</v>
      </c>
      <c r="P23" s="31" t="s">
        <v>36</v>
      </c>
      <c r="Q23" s="31">
        <v>2</v>
      </c>
      <c r="R23" s="31" t="s">
        <v>36</v>
      </c>
      <c r="S23" s="31" t="s">
        <v>36</v>
      </c>
      <c r="T23" s="31">
        <f t="shared" si="0"/>
        <v>2</v>
      </c>
    </row>
    <row r="24" spans="3:20" ht="30" customHeight="1" x14ac:dyDescent="0.25">
      <c r="D24" s="32"/>
      <c r="E24" s="32"/>
      <c r="F24" s="32"/>
      <c r="G24" s="32"/>
      <c r="H24" s="32"/>
      <c r="I24" s="32"/>
      <c r="J24" s="32"/>
      <c r="K24" s="32"/>
      <c r="L24" s="32"/>
      <c r="M24" s="32"/>
      <c r="N24" s="32"/>
      <c r="O24" s="32"/>
      <c r="P24" s="32"/>
      <c r="Q24" s="32"/>
      <c r="R24" s="32"/>
      <c r="S24" s="31" t="s">
        <v>58</v>
      </c>
      <c r="T24" s="31" t="e">
        <f>AVERAGE(T3:T23)</f>
        <v>#DIV/0!</v>
      </c>
    </row>
    <row r="26" spans="3:20" x14ac:dyDescent="0.25">
      <c r="C26" s="33" t="s">
        <v>59</v>
      </c>
      <c r="D26" s="33"/>
    </row>
  </sheetData>
  <autoFilter ref="C2:T2"/>
  <dataValidations count="1">
    <dataValidation type="list" operator="equal" allowBlank="1" showInputMessage="1" showErrorMessage="1" sqref="W2 D3:S23">
      <formula1>$W$2:$W$6</formula1>
      <formula2>0</formula2>
    </dataValidation>
  </dataValidations>
  <pageMargins left="0.7" right="0.7" top="0.3" bottom="0.3"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0:AMK38"/>
  <sheetViews>
    <sheetView zoomScaleNormal="100" zoomScalePageLayoutView="60" workbookViewId="0"/>
  </sheetViews>
  <sheetFormatPr baseColWidth="10" defaultColWidth="9.140625" defaultRowHeight="15" x14ac:dyDescent="0.25"/>
  <cols>
    <col min="1" max="2" width="10.85546875" style="25"/>
    <col min="3" max="3" width="20.85546875" style="25"/>
    <col min="4" max="4" width="29" style="25"/>
    <col min="5" max="5" width="37" style="25"/>
    <col min="6" max="1025" width="10.85546875" style="25"/>
  </cols>
  <sheetData>
    <row r="10" spans="3:7" x14ac:dyDescent="0.25">
      <c r="C10" s="25" t="s">
        <v>60</v>
      </c>
    </row>
    <row r="12" spans="3:7" ht="16.5" customHeight="1" x14ac:dyDescent="0.25">
      <c r="D12" s="14" t="s">
        <v>61</v>
      </c>
      <c r="E12" s="14"/>
      <c r="F12" s="14"/>
      <c r="G12" s="14"/>
    </row>
    <row r="13" spans="3:7" x14ac:dyDescent="0.25">
      <c r="D13" s="13" t="s">
        <v>62</v>
      </c>
      <c r="E13" s="13"/>
      <c r="F13" s="34" t="s">
        <v>63</v>
      </c>
      <c r="G13" s="35" t="s">
        <v>64</v>
      </c>
    </row>
    <row r="14" spans="3:7" ht="15.75" customHeight="1" x14ac:dyDescent="0.25">
      <c r="C14" s="12" t="s">
        <v>65</v>
      </c>
      <c r="D14" s="11" t="s">
        <v>66</v>
      </c>
      <c r="E14" s="11"/>
      <c r="F14" s="36">
        <v>2</v>
      </c>
      <c r="G14" s="10">
        <f>AVERAGE(F14:F15)</f>
        <v>2</v>
      </c>
    </row>
    <row r="15" spans="3:7" x14ac:dyDescent="0.25">
      <c r="C15" s="12"/>
      <c r="D15" s="9" t="s">
        <v>67</v>
      </c>
      <c r="E15" s="9"/>
      <c r="F15" s="37">
        <v>2</v>
      </c>
      <c r="G15" s="10"/>
    </row>
    <row r="16" spans="3:7" ht="15.75" customHeight="1" x14ac:dyDescent="0.25">
      <c r="C16" s="12" t="s">
        <v>68</v>
      </c>
      <c r="D16" s="11" t="s">
        <v>69</v>
      </c>
      <c r="E16" s="11"/>
      <c r="F16" s="36">
        <v>2</v>
      </c>
      <c r="G16" s="10">
        <f>AVERAGE(F16:F19)</f>
        <v>2.5</v>
      </c>
    </row>
    <row r="17" spans="3:7" x14ac:dyDescent="0.25">
      <c r="C17" s="12"/>
      <c r="D17" s="8" t="s">
        <v>70</v>
      </c>
      <c r="E17" s="8"/>
      <c r="F17" s="38">
        <v>2</v>
      </c>
      <c r="G17" s="10"/>
    </row>
    <row r="18" spans="3:7" x14ac:dyDescent="0.25">
      <c r="C18" s="12"/>
      <c r="D18" s="7" t="s">
        <v>71</v>
      </c>
      <c r="E18" s="7"/>
      <c r="F18" s="38">
        <v>3</v>
      </c>
      <c r="G18" s="10"/>
    </row>
    <row r="19" spans="3:7" x14ac:dyDescent="0.25">
      <c r="C19" s="12"/>
      <c r="D19" s="6" t="s">
        <v>72</v>
      </c>
      <c r="E19" s="6"/>
      <c r="F19" s="37">
        <v>3</v>
      </c>
      <c r="G19" s="10"/>
    </row>
    <row r="20" spans="3:7" ht="15.75" customHeight="1" x14ac:dyDescent="0.25">
      <c r="C20" s="12" t="s">
        <v>73</v>
      </c>
      <c r="D20" s="11" t="s">
        <v>74</v>
      </c>
      <c r="E20" s="11"/>
      <c r="F20" s="36">
        <v>2</v>
      </c>
      <c r="G20" s="10">
        <f>AVERAGE(F20:F21)</f>
        <v>2</v>
      </c>
    </row>
    <row r="21" spans="3:7" ht="15.75" customHeight="1" x14ac:dyDescent="0.25">
      <c r="C21" s="12"/>
      <c r="D21" s="5" t="s">
        <v>75</v>
      </c>
      <c r="E21" s="5"/>
      <c r="F21" s="39">
        <v>2</v>
      </c>
      <c r="G21" s="10"/>
    </row>
    <row r="22" spans="3:7" ht="15.75" customHeight="1" x14ac:dyDescent="0.25">
      <c r="C22" s="4" t="s">
        <v>76</v>
      </c>
      <c r="D22" s="11" t="s">
        <v>77</v>
      </c>
      <c r="E22" s="11"/>
      <c r="F22" s="36">
        <v>1</v>
      </c>
      <c r="G22" s="10">
        <f>AVERAGE(F22:F24)</f>
        <v>2.3333333333333335</v>
      </c>
    </row>
    <row r="23" spans="3:7" x14ac:dyDescent="0.25">
      <c r="C23" s="4"/>
      <c r="D23" s="7" t="s">
        <v>78</v>
      </c>
      <c r="E23" s="7"/>
      <c r="F23" s="39">
        <v>2</v>
      </c>
      <c r="G23" s="10"/>
    </row>
    <row r="24" spans="3:7" ht="15.75" customHeight="1" x14ac:dyDescent="0.25">
      <c r="C24" s="4"/>
      <c r="D24" s="5" t="s">
        <v>79</v>
      </c>
      <c r="E24" s="5"/>
      <c r="F24" s="37">
        <v>4</v>
      </c>
      <c r="G24" s="10"/>
    </row>
    <row r="25" spans="3:7" ht="15.75" customHeight="1" x14ac:dyDescent="0.25">
      <c r="C25" s="12" t="s">
        <v>80</v>
      </c>
      <c r="D25" s="11" t="s">
        <v>81</v>
      </c>
      <c r="E25" s="11"/>
      <c r="F25" s="36">
        <v>2</v>
      </c>
      <c r="G25" s="10">
        <f>AVERAGE(F25:F27)</f>
        <v>2</v>
      </c>
    </row>
    <row r="26" spans="3:7" x14ac:dyDescent="0.25">
      <c r="C26" s="12"/>
      <c r="D26" s="7" t="s">
        <v>82</v>
      </c>
      <c r="E26" s="7"/>
      <c r="F26" s="38">
        <v>2</v>
      </c>
      <c r="G26" s="10"/>
    </row>
    <row r="27" spans="3:7" x14ac:dyDescent="0.25">
      <c r="C27" s="12"/>
      <c r="D27" s="9" t="s">
        <v>83</v>
      </c>
      <c r="E27" s="9"/>
      <c r="F27" s="37">
        <v>2</v>
      </c>
      <c r="G27" s="10"/>
    </row>
    <row r="28" spans="3:7" ht="15.75" customHeight="1" x14ac:dyDescent="0.25">
      <c r="C28" s="4" t="s">
        <v>84</v>
      </c>
      <c r="D28" s="11" t="s">
        <v>85</v>
      </c>
      <c r="E28" s="11"/>
      <c r="F28" s="36">
        <v>4</v>
      </c>
      <c r="G28" s="10">
        <f>AVERAGE(F28:F30)</f>
        <v>2.6666666666666665</v>
      </c>
    </row>
    <row r="29" spans="3:7" x14ac:dyDescent="0.25">
      <c r="C29" s="4"/>
      <c r="D29" s="7" t="s">
        <v>86</v>
      </c>
      <c r="E29" s="7"/>
      <c r="F29" s="39">
        <v>2</v>
      </c>
      <c r="G29" s="10"/>
    </row>
    <row r="30" spans="3:7" x14ac:dyDescent="0.25">
      <c r="C30" s="4"/>
      <c r="D30" s="9" t="s">
        <v>87</v>
      </c>
      <c r="E30" s="9"/>
      <c r="F30" s="37">
        <v>2</v>
      </c>
      <c r="G30" s="10"/>
    </row>
    <row r="31" spans="3:7" ht="15.75" customHeight="1" x14ac:dyDescent="0.25">
      <c r="C31" s="12" t="s">
        <v>88</v>
      </c>
      <c r="D31" s="11" t="s">
        <v>89</v>
      </c>
      <c r="E31" s="11"/>
      <c r="F31" s="36">
        <v>1</v>
      </c>
      <c r="G31" s="10">
        <f>AVERAGE(F31:F35)</f>
        <v>1.8</v>
      </c>
    </row>
    <row r="32" spans="3:7" x14ac:dyDescent="0.25">
      <c r="C32" s="12"/>
      <c r="D32" s="7" t="s">
        <v>90</v>
      </c>
      <c r="E32" s="7"/>
      <c r="F32" s="39">
        <v>1</v>
      </c>
      <c r="G32" s="10"/>
    </row>
    <row r="33" spans="3:7" x14ac:dyDescent="0.25">
      <c r="C33" s="12"/>
      <c r="D33" s="7" t="s">
        <v>91</v>
      </c>
      <c r="E33" s="7"/>
      <c r="F33" s="39">
        <v>2</v>
      </c>
      <c r="G33" s="10"/>
    </row>
    <row r="34" spans="3:7" x14ac:dyDescent="0.25">
      <c r="C34" s="12"/>
      <c r="D34" s="8" t="s">
        <v>92</v>
      </c>
      <c r="E34" s="8"/>
      <c r="F34" s="38">
        <v>2</v>
      </c>
      <c r="G34" s="10"/>
    </row>
    <row r="35" spans="3:7" x14ac:dyDescent="0.25">
      <c r="C35" s="12"/>
      <c r="D35" s="3" t="s">
        <v>93</v>
      </c>
      <c r="E35" s="3"/>
      <c r="F35" s="38">
        <v>3</v>
      </c>
      <c r="G35" s="10"/>
    </row>
    <row r="36" spans="3:7" ht="15.75" customHeight="1" x14ac:dyDescent="0.25">
      <c r="C36" s="4" t="s">
        <v>94</v>
      </c>
      <c r="D36" s="2" t="s">
        <v>95</v>
      </c>
      <c r="E36" s="2"/>
      <c r="F36" s="40">
        <v>3</v>
      </c>
      <c r="G36" s="10">
        <f>AVERAGE(F36:F38)</f>
        <v>3</v>
      </c>
    </row>
    <row r="37" spans="3:7" x14ac:dyDescent="0.25">
      <c r="C37" s="4"/>
      <c r="D37" s="1" t="s">
        <v>96</v>
      </c>
      <c r="E37" s="1"/>
      <c r="F37" s="40">
        <v>3</v>
      </c>
      <c r="G37" s="10"/>
    </row>
    <row r="38" spans="3:7" x14ac:dyDescent="0.25">
      <c r="C38" s="4"/>
      <c r="D38" s="3" t="s">
        <v>97</v>
      </c>
      <c r="E38" s="3"/>
      <c r="F38" s="41">
        <v>3</v>
      </c>
      <c r="G38" s="10"/>
    </row>
  </sheetData>
  <mergeCells count="43">
    <mergeCell ref="C36:C38"/>
    <mergeCell ref="D36:E36"/>
    <mergeCell ref="G36:G38"/>
    <mergeCell ref="D37:E37"/>
    <mergeCell ref="D38:E38"/>
    <mergeCell ref="C31:C35"/>
    <mergeCell ref="D31:E31"/>
    <mergeCell ref="G31:G35"/>
    <mergeCell ref="D32:E32"/>
    <mergeCell ref="D33:E33"/>
    <mergeCell ref="D34:E34"/>
    <mergeCell ref="D35:E35"/>
    <mergeCell ref="C28:C30"/>
    <mergeCell ref="D28:E28"/>
    <mergeCell ref="G28:G30"/>
    <mergeCell ref="D29:E29"/>
    <mergeCell ref="D30:E30"/>
    <mergeCell ref="C25:C27"/>
    <mergeCell ref="D25:E25"/>
    <mergeCell ref="G25:G27"/>
    <mergeCell ref="D26:E26"/>
    <mergeCell ref="D27:E27"/>
    <mergeCell ref="C20:C21"/>
    <mergeCell ref="D20:E20"/>
    <mergeCell ref="G20:G21"/>
    <mergeCell ref="D21:E21"/>
    <mergeCell ref="C22:C24"/>
    <mergeCell ref="D22:E22"/>
    <mergeCell ref="G22:G24"/>
    <mergeCell ref="D23:E23"/>
    <mergeCell ref="D24:E24"/>
    <mergeCell ref="C16:C19"/>
    <mergeCell ref="D16:E16"/>
    <mergeCell ref="G16:G19"/>
    <mergeCell ref="D17:E17"/>
    <mergeCell ref="D18:E18"/>
    <mergeCell ref="D19:E19"/>
    <mergeCell ref="D12:G12"/>
    <mergeCell ref="D13:E13"/>
    <mergeCell ref="C14:C15"/>
    <mergeCell ref="D14:E14"/>
    <mergeCell ref="G14:G15"/>
    <mergeCell ref="D15:E15"/>
  </mergeCells>
  <dataValidations count="1">
    <dataValidation type="list" operator="equal" allowBlank="1" showInputMessage="1" showErrorMessage="1" sqref="F14:F38">
      <formula1>"1,2,3,4"</formula1>
      <formula2>0</formula2>
    </dataValidation>
  </dataValidations>
  <pageMargins left="0.7" right="0.7" top="0.3" bottom="0.3" header="0.3" footer="0.3"/>
  <drawing r:id="rId1"/>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7:AMK50"/>
  <sheetViews>
    <sheetView topLeftCell="A6" zoomScaleNormal="100" zoomScalePageLayoutView="60" workbookViewId="0"/>
  </sheetViews>
  <sheetFormatPr baseColWidth="10" defaultColWidth="9.140625" defaultRowHeight="15" x14ac:dyDescent="0.25"/>
  <cols>
    <col min="1" max="2" width="10.85546875" style="25"/>
    <col min="3" max="3" width="21.5703125" style="25"/>
    <col min="4" max="4" width="39.7109375" style="25"/>
    <col min="5" max="5" width="18.5703125" style="25"/>
    <col min="6" max="6" width="10.85546875" style="25"/>
    <col min="7" max="7" width="8.85546875" style="25"/>
    <col min="8" max="8" width="10.42578125" style="25"/>
    <col min="9" max="1025" width="10.85546875" style="25"/>
  </cols>
  <sheetData>
    <row r="7" spans="3:8" x14ac:dyDescent="0.25">
      <c r="C7" s="42" t="b">
        <v>1</v>
      </c>
    </row>
    <row r="8" spans="3:8" x14ac:dyDescent="0.25">
      <c r="C8" s="42" t="b">
        <v>0</v>
      </c>
    </row>
    <row r="9" spans="3:8" x14ac:dyDescent="0.25">
      <c r="C9" s="25" t="s">
        <v>98</v>
      </c>
    </row>
    <row r="11" spans="3:8" ht="15.75" customHeight="1" x14ac:dyDescent="0.25">
      <c r="C11" s="24" t="s">
        <v>99</v>
      </c>
      <c r="D11" s="24" t="s">
        <v>100</v>
      </c>
      <c r="E11" s="23" t="s">
        <v>101</v>
      </c>
      <c r="F11" s="22" t="s">
        <v>102</v>
      </c>
      <c r="G11" s="24" t="s">
        <v>103</v>
      </c>
    </row>
    <row r="12" spans="3:8" x14ac:dyDescent="0.25">
      <c r="C12" s="24"/>
      <c r="D12" s="24"/>
      <c r="E12" s="24"/>
      <c r="F12" s="24"/>
      <c r="G12" s="24"/>
    </row>
    <row r="13" spans="3:8" x14ac:dyDescent="0.25">
      <c r="C13" s="21" t="s">
        <v>19</v>
      </c>
      <c r="D13" s="43" t="s">
        <v>104</v>
      </c>
      <c r="E13" s="44" t="b">
        <v>1</v>
      </c>
      <c r="F13" s="45" t="str">
        <f t="shared" ref="F13:F31" si="0">IF(E13=1,D13,"A")</f>
        <v>A</v>
      </c>
      <c r="G13" s="46">
        <v>1</v>
      </c>
      <c r="H13" s="20">
        <f>MAX(G$7:G$9)</f>
        <v>0</v>
      </c>
    </row>
    <row r="14" spans="3:8" ht="33.75" customHeight="1" x14ac:dyDescent="0.25">
      <c r="C14" s="21"/>
      <c r="D14" s="47" t="s">
        <v>105</v>
      </c>
      <c r="E14" s="48" t="b">
        <v>1</v>
      </c>
      <c r="F14" s="49" t="str">
        <f t="shared" si="0"/>
        <v>A</v>
      </c>
      <c r="G14" s="50">
        <v>1</v>
      </c>
      <c r="H14" s="20"/>
    </row>
    <row r="15" spans="3:8" ht="24" x14ac:dyDescent="0.25">
      <c r="C15" s="21"/>
      <c r="D15" s="51" t="s">
        <v>106</v>
      </c>
      <c r="E15" s="52" t="b">
        <v>1</v>
      </c>
      <c r="F15" s="53" t="str">
        <f t="shared" si="0"/>
        <v>A</v>
      </c>
      <c r="G15" s="54">
        <v>1</v>
      </c>
      <c r="H15" s="20"/>
    </row>
    <row r="16" spans="3:8" ht="24" x14ac:dyDescent="0.25">
      <c r="C16" s="21" t="s">
        <v>107</v>
      </c>
      <c r="D16" s="43" t="s">
        <v>108</v>
      </c>
      <c r="E16" s="44" t="b">
        <v>1</v>
      </c>
      <c r="F16" s="45" t="str">
        <f t="shared" si="0"/>
        <v>A</v>
      </c>
      <c r="G16" s="46">
        <v>1</v>
      </c>
      <c r="H16" s="19">
        <f>MAX(G16:G21)</f>
        <v>2</v>
      </c>
    </row>
    <row r="17" spans="3:8" ht="24" x14ac:dyDescent="0.25">
      <c r="C17" s="21"/>
      <c r="D17" s="47" t="s">
        <v>109</v>
      </c>
      <c r="E17" s="48" t="b">
        <v>1</v>
      </c>
      <c r="F17" s="49" t="str">
        <f t="shared" si="0"/>
        <v>A</v>
      </c>
      <c r="G17" s="50">
        <v>2</v>
      </c>
      <c r="H17" s="19"/>
    </row>
    <row r="18" spans="3:8" x14ac:dyDescent="0.25">
      <c r="C18" s="21"/>
      <c r="D18" s="47" t="s">
        <v>110</v>
      </c>
      <c r="E18" s="48" t="b">
        <v>1</v>
      </c>
      <c r="F18" s="49" t="str">
        <f t="shared" si="0"/>
        <v>A</v>
      </c>
      <c r="G18" s="50">
        <v>2</v>
      </c>
      <c r="H18" s="19"/>
    </row>
    <row r="19" spans="3:8" x14ac:dyDescent="0.25">
      <c r="C19" s="21"/>
      <c r="D19" s="47" t="s">
        <v>111</v>
      </c>
      <c r="E19" s="48" t="b">
        <v>1</v>
      </c>
      <c r="F19" s="49" t="str">
        <f t="shared" si="0"/>
        <v>A</v>
      </c>
      <c r="G19" s="50">
        <v>1</v>
      </c>
      <c r="H19" s="19"/>
    </row>
    <row r="20" spans="3:8" x14ac:dyDescent="0.25">
      <c r="C20" s="21"/>
      <c r="D20" s="47" t="s">
        <v>112</v>
      </c>
      <c r="E20" s="48" t="b">
        <v>1</v>
      </c>
      <c r="F20" s="49" t="str">
        <f t="shared" si="0"/>
        <v>A</v>
      </c>
      <c r="G20" s="50">
        <v>2</v>
      </c>
      <c r="H20" s="19"/>
    </row>
    <row r="21" spans="3:8" x14ac:dyDescent="0.25">
      <c r="C21" s="21"/>
      <c r="D21" s="55" t="s">
        <v>113</v>
      </c>
      <c r="E21" s="56" t="b">
        <v>1</v>
      </c>
      <c r="F21" s="57" t="str">
        <f t="shared" si="0"/>
        <v>A</v>
      </c>
      <c r="G21" s="50">
        <v>1</v>
      </c>
      <c r="H21" s="19"/>
    </row>
    <row r="22" spans="3:8" ht="24" x14ac:dyDescent="0.25">
      <c r="C22" s="21" t="s">
        <v>21</v>
      </c>
      <c r="D22" s="43" t="s">
        <v>114</v>
      </c>
      <c r="E22" s="44" t="b">
        <v>1</v>
      </c>
      <c r="F22" s="45" t="str">
        <f t="shared" si="0"/>
        <v>A</v>
      </c>
      <c r="G22" s="50">
        <v>2</v>
      </c>
      <c r="H22" s="20">
        <f>MAX(G23:G27)</f>
        <v>3</v>
      </c>
    </row>
    <row r="23" spans="3:8" ht="48" x14ac:dyDescent="0.25">
      <c r="C23" s="21"/>
      <c r="D23" s="58" t="s">
        <v>115</v>
      </c>
      <c r="E23" s="44" t="b">
        <v>1</v>
      </c>
      <c r="F23" s="45" t="str">
        <f t="shared" si="0"/>
        <v>A</v>
      </c>
      <c r="G23" s="46">
        <v>3</v>
      </c>
      <c r="H23" s="20"/>
    </row>
    <row r="24" spans="3:8" ht="72" x14ac:dyDescent="0.25">
      <c r="C24" s="21"/>
      <c r="D24" s="58" t="s">
        <v>116</v>
      </c>
      <c r="E24" s="44" t="b">
        <v>1</v>
      </c>
      <c r="F24" s="45" t="str">
        <f t="shared" si="0"/>
        <v>A</v>
      </c>
      <c r="G24" s="46">
        <v>2</v>
      </c>
      <c r="H24" s="20"/>
    </row>
    <row r="25" spans="3:8" ht="60" x14ac:dyDescent="0.25">
      <c r="C25" s="21"/>
      <c r="D25" s="58" t="s">
        <v>117</v>
      </c>
      <c r="E25" s="44" t="b">
        <v>1</v>
      </c>
      <c r="F25" s="45" t="str">
        <f t="shared" si="0"/>
        <v>A</v>
      </c>
      <c r="G25" s="46">
        <v>1</v>
      </c>
      <c r="H25" s="20"/>
    </row>
    <row r="26" spans="3:8" ht="24" x14ac:dyDescent="0.25">
      <c r="C26" s="21"/>
      <c r="D26" s="47" t="s">
        <v>118</v>
      </c>
      <c r="E26" s="48" t="b">
        <v>1</v>
      </c>
      <c r="F26" s="49" t="str">
        <f t="shared" si="0"/>
        <v>A</v>
      </c>
      <c r="G26" s="46">
        <v>2</v>
      </c>
      <c r="H26" s="20"/>
    </row>
    <row r="27" spans="3:8" ht="60" x14ac:dyDescent="0.25">
      <c r="C27" s="21"/>
      <c r="D27" s="55" t="s">
        <v>119</v>
      </c>
      <c r="E27" s="56" t="b">
        <v>1</v>
      </c>
      <c r="F27" s="57" t="str">
        <f t="shared" si="0"/>
        <v>A</v>
      </c>
      <c r="G27" s="46">
        <v>2</v>
      </c>
      <c r="H27" s="20"/>
    </row>
    <row r="28" spans="3:8" ht="48" x14ac:dyDescent="0.25">
      <c r="C28" s="21" t="s">
        <v>120</v>
      </c>
      <c r="D28" s="59" t="s">
        <v>121</v>
      </c>
      <c r="E28" s="60" t="b">
        <v>1</v>
      </c>
      <c r="F28" s="61" t="str">
        <f t="shared" si="0"/>
        <v>A</v>
      </c>
      <c r="G28" s="46">
        <v>1</v>
      </c>
      <c r="H28" s="19">
        <f>MAX(G28:G30)</f>
        <v>2</v>
      </c>
    </row>
    <row r="29" spans="3:8" ht="36" x14ac:dyDescent="0.25">
      <c r="C29" s="21"/>
      <c r="D29" s="62" t="s">
        <v>122</v>
      </c>
      <c r="E29" s="48" t="b">
        <v>1</v>
      </c>
      <c r="F29" s="49" t="str">
        <f t="shared" si="0"/>
        <v>A</v>
      </c>
      <c r="G29" s="46">
        <v>2</v>
      </c>
      <c r="H29" s="19"/>
    </row>
    <row r="30" spans="3:8" ht="36" x14ac:dyDescent="0.25">
      <c r="C30" s="21"/>
      <c r="D30" s="62" t="s">
        <v>123</v>
      </c>
      <c r="E30" s="48" t="b">
        <v>1</v>
      </c>
      <c r="F30" s="49" t="str">
        <f t="shared" si="0"/>
        <v>A</v>
      </c>
      <c r="G30" s="46">
        <v>2</v>
      </c>
      <c r="H30" s="19"/>
    </row>
    <row r="31" spans="3:8" x14ac:dyDescent="0.25">
      <c r="C31" s="21"/>
      <c r="D31" s="63" t="s">
        <v>124</v>
      </c>
      <c r="E31" s="64"/>
      <c r="F31" s="57" t="str">
        <f t="shared" si="0"/>
        <v>A</v>
      </c>
      <c r="G31" s="54" t="s">
        <v>125</v>
      </c>
      <c r="H31" s="65"/>
    </row>
    <row r="32" spans="3:8" x14ac:dyDescent="0.25">
      <c r="C32" s="66"/>
      <c r="D32" s="67"/>
      <c r="E32" s="68"/>
      <c r="F32" s="69"/>
      <c r="G32" s="70"/>
      <c r="H32" s="65"/>
    </row>
    <row r="33" spans="3:8" x14ac:dyDescent="0.25">
      <c r="C33" s="66"/>
      <c r="D33" s="67"/>
      <c r="E33" s="68"/>
      <c r="F33" s="69"/>
      <c r="G33" s="70"/>
      <c r="H33" s="65"/>
    </row>
    <row r="34" spans="3:8" ht="15.75" customHeight="1" x14ac:dyDescent="0.25">
      <c r="C34" s="18" t="s">
        <v>99</v>
      </c>
      <c r="D34" s="18" t="s">
        <v>100</v>
      </c>
      <c r="E34" s="17" t="s">
        <v>101</v>
      </c>
      <c r="F34" s="16" t="s">
        <v>102</v>
      </c>
      <c r="G34" s="15" t="s">
        <v>103</v>
      </c>
      <c r="H34" s="65"/>
    </row>
    <row r="35" spans="3:8" x14ac:dyDescent="0.25">
      <c r="C35" s="18"/>
      <c r="D35" s="18"/>
      <c r="E35" s="18"/>
      <c r="F35" s="18"/>
      <c r="G35" s="18"/>
      <c r="H35" s="65"/>
    </row>
    <row r="36" spans="3:8" ht="36.75" customHeight="1" x14ac:dyDescent="0.25">
      <c r="C36" s="119" t="s">
        <v>126</v>
      </c>
      <c r="D36" s="71" t="s">
        <v>127</v>
      </c>
      <c r="E36" s="44" t="b">
        <v>1</v>
      </c>
      <c r="F36" s="45" t="str">
        <f t="shared" ref="F36:F50" si="1">IF(E36=1,D36,"A")</f>
        <v>A</v>
      </c>
      <c r="G36" s="46">
        <v>1</v>
      </c>
      <c r="H36" s="20">
        <f>MAX(G36:G38)</f>
        <v>1</v>
      </c>
    </row>
    <row r="37" spans="3:8" ht="36" x14ac:dyDescent="0.25">
      <c r="C37" s="119"/>
      <c r="D37" s="62" t="s">
        <v>128</v>
      </c>
      <c r="E37" s="48" t="b">
        <v>1</v>
      </c>
      <c r="F37" s="49" t="str">
        <f t="shared" si="1"/>
        <v>A</v>
      </c>
      <c r="G37" s="46">
        <v>1</v>
      </c>
      <c r="H37" s="20"/>
    </row>
    <row r="38" spans="3:8" ht="72" x14ac:dyDescent="0.25">
      <c r="C38" s="119"/>
      <c r="D38" s="72" t="s">
        <v>129</v>
      </c>
      <c r="E38" s="56" t="b">
        <v>1</v>
      </c>
      <c r="F38" s="57" t="str">
        <f t="shared" si="1"/>
        <v>A</v>
      </c>
      <c r="G38" s="46">
        <v>1</v>
      </c>
      <c r="H38" s="20"/>
    </row>
    <row r="39" spans="3:8" ht="24" x14ac:dyDescent="0.25">
      <c r="C39" s="21" t="s">
        <v>24</v>
      </c>
      <c r="D39" s="71" t="s">
        <v>130</v>
      </c>
      <c r="E39" s="44" t="b">
        <v>1</v>
      </c>
      <c r="F39" s="45" t="str">
        <f t="shared" si="1"/>
        <v>A</v>
      </c>
      <c r="G39" s="46">
        <v>1</v>
      </c>
      <c r="H39" s="19">
        <f>MAX(G39:G43)</f>
        <v>3</v>
      </c>
    </row>
    <row r="40" spans="3:8" ht="36" x14ac:dyDescent="0.25">
      <c r="C40" s="21"/>
      <c r="D40" s="73" t="s">
        <v>131</v>
      </c>
      <c r="E40" s="48" t="b">
        <v>1</v>
      </c>
      <c r="F40" s="49" t="str">
        <f t="shared" si="1"/>
        <v>A</v>
      </c>
      <c r="G40" s="46">
        <v>2</v>
      </c>
      <c r="H40" s="19"/>
    </row>
    <row r="41" spans="3:8" ht="24" x14ac:dyDescent="0.25">
      <c r="C41" s="21"/>
      <c r="D41" s="73" t="s">
        <v>132</v>
      </c>
      <c r="E41" s="48" t="b">
        <v>1</v>
      </c>
      <c r="F41" s="49" t="str">
        <f t="shared" si="1"/>
        <v>A</v>
      </c>
      <c r="G41" s="46">
        <v>1</v>
      </c>
      <c r="H41" s="19"/>
    </row>
    <row r="42" spans="3:8" ht="24" x14ac:dyDescent="0.25">
      <c r="C42" s="21"/>
      <c r="D42" s="73" t="s">
        <v>133</v>
      </c>
      <c r="E42" s="48" t="b">
        <v>1</v>
      </c>
      <c r="F42" s="49" t="str">
        <f t="shared" si="1"/>
        <v>A</v>
      </c>
      <c r="G42" s="46">
        <v>2</v>
      </c>
      <c r="H42" s="19"/>
    </row>
    <row r="43" spans="3:8" ht="24" x14ac:dyDescent="0.25">
      <c r="C43" s="21"/>
      <c r="D43" s="74" t="s">
        <v>134</v>
      </c>
      <c r="E43" s="56" t="b">
        <v>1</v>
      </c>
      <c r="F43" s="57" t="str">
        <f t="shared" si="1"/>
        <v>A</v>
      </c>
      <c r="G43" s="46">
        <v>3</v>
      </c>
      <c r="H43" s="19"/>
    </row>
    <row r="44" spans="3:8" ht="15.75" customHeight="1" x14ac:dyDescent="0.25">
      <c r="C44" s="119" t="s">
        <v>135</v>
      </c>
      <c r="D44" s="75" t="s">
        <v>136</v>
      </c>
      <c r="E44" s="76"/>
      <c r="F44" s="45" t="str">
        <f t="shared" si="1"/>
        <v>A</v>
      </c>
      <c r="G44" s="46" t="s">
        <v>125</v>
      </c>
      <c r="H44" s="65">
        <f>MAX(G44:G46)</f>
        <v>0</v>
      </c>
    </row>
    <row r="45" spans="3:8" x14ac:dyDescent="0.25">
      <c r="C45" s="119"/>
      <c r="D45" s="77" t="s">
        <v>137</v>
      </c>
      <c r="E45" s="78"/>
      <c r="F45" s="49" t="str">
        <f t="shared" si="1"/>
        <v>A</v>
      </c>
      <c r="G45" s="46" t="s">
        <v>125</v>
      </c>
      <c r="H45" s="79" t="str">
        <f>IF(AND(F44="A",F45="A",F46="A"),"1",H44)</f>
        <v>1</v>
      </c>
    </row>
    <row r="46" spans="3:8" x14ac:dyDescent="0.25">
      <c r="C46" s="119"/>
      <c r="D46" s="63" t="s">
        <v>138</v>
      </c>
      <c r="E46" s="64"/>
      <c r="F46" s="57" t="str">
        <f t="shared" si="1"/>
        <v>A</v>
      </c>
      <c r="G46" s="46" t="s">
        <v>125</v>
      </c>
      <c r="H46" s="65"/>
    </row>
    <row r="47" spans="3:8" ht="60" x14ac:dyDescent="0.25">
      <c r="C47" s="21" t="s">
        <v>26</v>
      </c>
      <c r="D47" s="80" t="s">
        <v>139</v>
      </c>
      <c r="E47" s="44" t="b">
        <v>1</v>
      </c>
      <c r="F47" s="45" t="str">
        <f t="shared" si="1"/>
        <v>A</v>
      </c>
      <c r="G47" s="46">
        <v>2</v>
      </c>
      <c r="H47" s="19">
        <f>MAX(G47:G50)</f>
        <v>3</v>
      </c>
    </row>
    <row r="48" spans="3:8" ht="72" x14ac:dyDescent="0.25">
      <c r="C48" s="21"/>
      <c r="D48" s="81" t="s">
        <v>140</v>
      </c>
      <c r="E48" s="48" t="b">
        <v>1</v>
      </c>
      <c r="F48" s="49" t="str">
        <f t="shared" si="1"/>
        <v>A</v>
      </c>
      <c r="G48" s="46">
        <v>3</v>
      </c>
      <c r="H48" s="19"/>
    </row>
    <row r="49" spans="3:8" ht="48" x14ac:dyDescent="0.25">
      <c r="C49" s="21"/>
      <c r="D49" s="81" t="s">
        <v>141</v>
      </c>
      <c r="E49" s="48" t="b">
        <v>1</v>
      </c>
      <c r="F49" s="49" t="str">
        <f t="shared" si="1"/>
        <v>A</v>
      </c>
      <c r="G49" s="46">
        <v>2</v>
      </c>
      <c r="H49" s="19"/>
    </row>
    <row r="50" spans="3:8" ht="24" x14ac:dyDescent="0.25">
      <c r="C50" s="21"/>
      <c r="D50" s="82" t="s">
        <v>142</v>
      </c>
      <c r="E50" s="56" t="b">
        <v>1</v>
      </c>
      <c r="F50" s="57" t="str">
        <f t="shared" si="1"/>
        <v>A</v>
      </c>
      <c r="G50" s="46">
        <v>2</v>
      </c>
      <c r="H50" s="19"/>
    </row>
  </sheetData>
  <mergeCells count="25">
    <mergeCell ref="C47:C50"/>
    <mergeCell ref="H47:H50"/>
    <mergeCell ref="C36:C38"/>
    <mergeCell ref="H36:H38"/>
    <mergeCell ref="C39:C43"/>
    <mergeCell ref="H39:H43"/>
    <mergeCell ref="C44:C46"/>
    <mergeCell ref="C28:C31"/>
    <mergeCell ref="H28:H30"/>
    <mergeCell ref="C34:C35"/>
    <mergeCell ref="D34:D35"/>
    <mergeCell ref="E34:E35"/>
    <mergeCell ref="F34:F35"/>
    <mergeCell ref="G34:G35"/>
    <mergeCell ref="C13:C15"/>
    <mergeCell ref="H13:H15"/>
    <mergeCell ref="C16:C21"/>
    <mergeCell ref="H16:H21"/>
    <mergeCell ref="C22:C27"/>
    <mergeCell ref="H22:H27"/>
    <mergeCell ref="C11:C12"/>
    <mergeCell ref="D11:D12"/>
    <mergeCell ref="E11:E12"/>
    <mergeCell ref="F11:F12"/>
    <mergeCell ref="G11:G12"/>
  </mergeCells>
  <dataValidations count="1">
    <dataValidation type="list" operator="equal" allowBlank="1" showInputMessage="1" showErrorMessage="1" promptTitle="Attractivité cible" prompt="Attractivité faible: 1_x000a_Attractivité moyenne: 2_x000a_Attractivité élevée: 3_x000a_Attractivité très élevée: 4_x000a_Cible absente: A " sqref="G13:G31 G36:G50">
      <formula1>IF(F13="A",$G$6,$G$7:$G$10)</formula1>
      <formula2>0</formula2>
    </dataValidation>
  </dataValidations>
  <pageMargins left="0.7" right="0.7" top="0.3" bottom="0.3"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AMK27"/>
  <sheetViews>
    <sheetView zoomScaleNormal="100" zoomScalePageLayoutView="60" workbookViewId="0">
      <selection activeCell="G4" sqref="G4"/>
    </sheetView>
  </sheetViews>
  <sheetFormatPr baseColWidth="10" defaultColWidth="9.140625" defaultRowHeight="15" x14ac:dyDescent="0.25"/>
  <cols>
    <col min="1" max="2" width="10.85546875" style="25"/>
    <col min="3" max="3" width="28.28515625" style="25"/>
    <col min="4" max="5" width="10.85546875" style="25"/>
    <col min="6" max="6" width="13" style="25"/>
    <col min="7" max="7" width="10.85546875" style="25"/>
    <col min="8" max="8" width="12.140625" style="25"/>
    <col min="9" max="9" width="13.7109375" style="25"/>
    <col min="10" max="1025" width="10.85546875" style="25"/>
  </cols>
  <sheetData>
    <row r="3" spans="3:14" ht="30" x14ac:dyDescent="0.25">
      <c r="D3" s="26" t="s">
        <v>19</v>
      </c>
      <c r="E3" s="26" t="s">
        <v>20</v>
      </c>
      <c r="F3" s="26" t="s">
        <v>21</v>
      </c>
      <c r="G3" s="26" t="s">
        <v>22</v>
      </c>
      <c r="H3" s="26" t="s">
        <v>23</v>
      </c>
      <c r="I3" s="26" t="s">
        <v>24</v>
      </c>
      <c r="J3" s="26" t="s">
        <v>25</v>
      </c>
      <c r="K3" s="83" t="s">
        <v>26</v>
      </c>
      <c r="L3" s="84" t="s">
        <v>143</v>
      </c>
      <c r="N3" s="85" t="s">
        <v>36</v>
      </c>
    </row>
    <row r="4" spans="3:14" x14ac:dyDescent="0.25">
      <c r="C4" s="30" t="s">
        <v>37</v>
      </c>
      <c r="D4" s="31">
        <v>1</v>
      </c>
      <c r="E4" s="31" t="s">
        <v>36</v>
      </c>
      <c r="F4" s="31">
        <v>2</v>
      </c>
      <c r="G4" s="31">
        <v>3</v>
      </c>
      <c r="H4" s="31" t="s">
        <v>36</v>
      </c>
      <c r="I4" s="31" t="s">
        <v>36</v>
      </c>
      <c r="J4" s="31" t="s">
        <v>36</v>
      </c>
      <c r="K4" s="31" t="s">
        <v>36</v>
      </c>
      <c r="L4" s="86">
        <f t="shared" ref="L4:L24" si="0">MAX(D4:K4)</f>
        <v>3</v>
      </c>
      <c r="N4" s="87">
        <v>1</v>
      </c>
    </row>
    <row r="5" spans="3:14" x14ac:dyDescent="0.25">
      <c r="C5" s="30" t="s">
        <v>38</v>
      </c>
      <c r="D5" s="31">
        <v>1</v>
      </c>
      <c r="E5" s="31" t="s">
        <v>36</v>
      </c>
      <c r="F5" s="31" t="s">
        <v>36</v>
      </c>
      <c r="G5" s="31" t="s">
        <v>36</v>
      </c>
      <c r="H5" s="31" t="s">
        <v>36</v>
      </c>
      <c r="I5" s="31" t="s">
        <v>36</v>
      </c>
      <c r="J5" s="31" t="s">
        <v>36</v>
      </c>
      <c r="K5" s="31" t="s">
        <v>36</v>
      </c>
      <c r="L5" s="86">
        <f t="shared" si="0"/>
        <v>1</v>
      </c>
      <c r="N5" s="87">
        <v>2</v>
      </c>
    </row>
    <row r="6" spans="3:14" x14ac:dyDescent="0.25">
      <c r="C6" s="30" t="s">
        <v>39</v>
      </c>
      <c r="D6" s="31">
        <v>1</v>
      </c>
      <c r="E6" s="31" t="s">
        <v>36</v>
      </c>
      <c r="F6" s="31" t="s">
        <v>36</v>
      </c>
      <c r="G6" s="31" t="s">
        <v>36</v>
      </c>
      <c r="H6" s="31" t="s">
        <v>36</v>
      </c>
      <c r="I6" s="31" t="s">
        <v>36</v>
      </c>
      <c r="J6" s="31" t="s">
        <v>36</v>
      </c>
      <c r="K6" s="31" t="s">
        <v>36</v>
      </c>
      <c r="L6" s="86">
        <f t="shared" si="0"/>
        <v>1</v>
      </c>
      <c r="N6" s="87">
        <v>3</v>
      </c>
    </row>
    <row r="7" spans="3:14" x14ac:dyDescent="0.25">
      <c r="C7" s="30" t="s">
        <v>40</v>
      </c>
      <c r="D7" s="31">
        <v>1</v>
      </c>
      <c r="E7" s="31" t="s">
        <v>36</v>
      </c>
      <c r="F7" s="31" t="s">
        <v>36</v>
      </c>
      <c r="G7" s="31" t="s">
        <v>36</v>
      </c>
      <c r="H7" s="31" t="s">
        <v>36</v>
      </c>
      <c r="I7" s="31" t="s">
        <v>36</v>
      </c>
      <c r="J7" s="31" t="s">
        <v>36</v>
      </c>
      <c r="K7" s="31" t="s">
        <v>36</v>
      </c>
      <c r="L7" s="86">
        <f t="shared" si="0"/>
        <v>1</v>
      </c>
      <c r="N7" s="87">
        <v>4</v>
      </c>
    </row>
    <row r="8" spans="3:14" x14ac:dyDescent="0.25">
      <c r="C8" s="30" t="s">
        <v>41</v>
      </c>
      <c r="D8" s="31">
        <v>1</v>
      </c>
      <c r="E8" s="31" t="s">
        <v>36</v>
      </c>
      <c r="F8" s="31" t="s">
        <v>36</v>
      </c>
      <c r="G8" s="31" t="s">
        <v>36</v>
      </c>
      <c r="H8" s="31" t="s">
        <v>36</v>
      </c>
      <c r="I8" s="31" t="s">
        <v>36</v>
      </c>
      <c r="J8" s="31" t="s">
        <v>36</v>
      </c>
      <c r="K8" s="31" t="s">
        <v>36</v>
      </c>
      <c r="L8" s="86">
        <f t="shared" si="0"/>
        <v>1</v>
      </c>
    </row>
    <row r="9" spans="3:14" x14ac:dyDescent="0.25">
      <c r="C9" s="30" t="s">
        <v>42</v>
      </c>
      <c r="D9" s="31">
        <v>1</v>
      </c>
      <c r="E9" s="31" t="s">
        <v>36</v>
      </c>
      <c r="F9" s="31">
        <v>3</v>
      </c>
      <c r="G9" s="31" t="s">
        <v>36</v>
      </c>
      <c r="H9" s="31" t="s">
        <v>36</v>
      </c>
      <c r="I9" s="31" t="s">
        <v>36</v>
      </c>
      <c r="J9" s="31" t="s">
        <v>36</v>
      </c>
      <c r="K9" s="31" t="s">
        <v>36</v>
      </c>
      <c r="L9" s="86">
        <f t="shared" si="0"/>
        <v>3</v>
      </c>
    </row>
    <row r="10" spans="3:14" x14ac:dyDescent="0.25">
      <c r="C10" s="30" t="s">
        <v>43</v>
      </c>
      <c r="D10" s="31">
        <v>1</v>
      </c>
      <c r="E10" s="31" t="s">
        <v>36</v>
      </c>
      <c r="F10" s="31" t="s">
        <v>36</v>
      </c>
      <c r="G10" s="31">
        <v>3</v>
      </c>
      <c r="H10" s="31" t="s">
        <v>36</v>
      </c>
      <c r="I10" s="31">
        <v>4</v>
      </c>
      <c r="J10" s="31" t="s">
        <v>36</v>
      </c>
      <c r="K10" s="31" t="s">
        <v>36</v>
      </c>
      <c r="L10" s="86">
        <f t="shared" si="0"/>
        <v>4</v>
      </c>
    </row>
    <row r="11" spans="3:14" x14ac:dyDescent="0.25">
      <c r="C11" s="30" t="s">
        <v>44</v>
      </c>
      <c r="D11" s="31">
        <v>1</v>
      </c>
      <c r="E11" s="31" t="s">
        <v>36</v>
      </c>
      <c r="F11" s="31" t="s">
        <v>36</v>
      </c>
      <c r="G11" s="31" t="s">
        <v>36</v>
      </c>
      <c r="H11" s="31" t="s">
        <v>36</v>
      </c>
      <c r="I11" s="31" t="s">
        <v>36</v>
      </c>
      <c r="J11" s="31" t="s">
        <v>36</v>
      </c>
      <c r="K11" s="31" t="s">
        <v>36</v>
      </c>
      <c r="L11" s="86">
        <f t="shared" si="0"/>
        <v>1</v>
      </c>
    </row>
    <row r="12" spans="3:14" x14ac:dyDescent="0.25">
      <c r="C12" s="30" t="s">
        <v>45</v>
      </c>
      <c r="D12" s="31">
        <v>1</v>
      </c>
      <c r="E12" s="31" t="s">
        <v>36</v>
      </c>
      <c r="F12" s="31" t="s">
        <v>36</v>
      </c>
      <c r="G12" s="31" t="s">
        <v>36</v>
      </c>
      <c r="H12" s="31" t="s">
        <v>36</v>
      </c>
      <c r="I12" s="31" t="s">
        <v>36</v>
      </c>
      <c r="J12" s="31" t="s">
        <v>36</v>
      </c>
      <c r="K12" s="31">
        <v>3</v>
      </c>
      <c r="L12" s="86">
        <f t="shared" si="0"/>
        <v>3</v>
      </c>
    </row>
    <row r="13" spans="3:14" x14ac:dyDescent="0.25">
      <c r="C13" s="30" t="s">
        <v>46</v>
      </c>
      <c r="D13" s="31">
        <v>1</v>
      </c>
      <c r="E13" s="31" t="s">
        <v>36</v>
      </c>
      <c r="F13" s="31" t="s">
        <v>36</v>
      </c>
      <c r="G13" s="31">
        <v>3</v>
      </c>
      <c r="H13" s="31" t="s">
        <v>36</v>
      </c>
      <c r="I13" s="31" t="s">
        <v>36</v>
      </c>
      <c r="J13" s="31" t="s">
        <v>36</v>
      </c>
      <c r="K13" s="31" t="s">
        <v>36</v>
      </c>
      <c r="L13" s="86">
        <f t="shared" si="0"/>
        <v>3</v>
      </c>
    </row>
    <row r="14" spans="3:14" x14ac:dyDescent="0.25">
      <c r="C14" s="30" t="s">
        <v>47</v>
      </c>
      <c r="D14" s="31">
        <v>1</v>
      </c>
      <c r="E14" s="31" t="s">
        <v>36</v>
      </c>
      <c r="F14" s="31" t="s">
        <v>36</v>
      </c>
      <c r="G14" s="31" t="s">
        <v>36</v>
      </c>
      <c r="H14" s="31" t="s">
        <v>36</v>
      </c>
      <c r="I14" s="31" t="s">
        <v>36</v>
      </c>
      <c r="J14" s="31" t="s">
        <v>36</v>
      </c>
      <c r="K14" s="31" t="s">
        <v>36</v>
      </c>
      <c r="L14" s="86">
        <f t="shared" si="0"/>
        <v>1</v>
      </c>
    </row>
    <row r="15" spans="3:14" x14ac:dyDescent="0.25">
      <c r="C15" s="30" t="s">
        <v>48</v>
      </c>
      <c r="D15" s="31">
        <v>1</v>
      </c>
      <c r="E15" s="31" t="s">
        <v>36</v>
      </c>
      <c r="F15" s="31" t="s">
        <v>36</v>
      </c>
      <c r="G15" s="31" t="s">
        <v>36</v>
      </c>
      <c r="H15" s="31" t="s">
        <v>36</v>
      </c>
      <c r="I15" s="31" t="s">
        <v>36</v>
      </c>
      <c r="J15" s="31">
        <v>2</v>
      </c>
      <c r="K15" s="31" t="s">
        <v>36</v>
      </c>
      <c r="L15" s="86">
        <f t="shared" si="0"/>
        <v>2</v>
      </c>
    </row>
    <row r="16" spans="3:14" x14ac:dyDescent="0.25">
      <c r="C16" s="30" t="s">
        <v>49</v>
      </c>
      <c r="D16" s="31">
        <v>1</v>
      </c>
      <c r="E16" s="31" t="s">
        <v>36</v>
      </c>
      <c r="F16" s="31">
        <v>2</v>
      </c>
      <c r="G16" s="31" t="s">
        <v>36</v>
      </c>
      <c r="H16" s="31" t="s">
        <v>36</v>
      </c>
      <c r="I16" s="31" t="s">
        <v>36</v>
      </c>
      <c r="J16" s="31" t="s">
        <v>36</v>
      </c>
      <c r="K16" s="31" t="s">
        <v>36</v>
      </c>
      <c r="L16" s="86">
        <f t="shared" si="0"/>
        <v>2</v>
      </c>
    </row>
    <row r="17" spans="3:12" x14ac:dyDescent="0.25">
      <c r="C17" s="30" t="s">
        <v>50</v>
      </c>
      <c r="D17" s="31">
        <v>1</v>
      </c>
      <c r="E17" s="31" t="s">
        <v>36</v>
      </c>
      <c r="F17" s="31" t="s">
        <v>36</v>
      </c>
      <c r="G17" s="31" t="s">
        <v>36</v>
      </c>
      <c r="H17" s="31" t="s">
        <v>36</v>
      </c>
      <c r="I17" s="31" t="s">
        <v>36</v>
      </c>
      <c r="J17" s="31" t="s">
        <v>36</v>
      </c>
      <c r="K17" s="31" t="s">
        <v>36</v>
      </c>
      <c r="L17" s="86">
        <f t="shared" si="0"/>
        <v>1</v>
      </c>
    </row>
    <row r="18" spans="3:12" x14ac:dyDescent="0.25">
      <c r="C18" s="30" t="s">
        <v>51</v>
      </c>
      <c r="D18" s="31">
        <v>1</v>
      </c>
      <c r="E18" s="31" t="s">
        <v>36</v>
      </c>
      <c r="F18" s="31" t="s">
        <v>36</v>
      </c>
      <c r="G18" s="31" t="s">
        <v>36</v>
      </c>
      <c r="H18" s="31" t="s">
        <v>36</v>
      </c>
      <c r="I18" s="31" t="s">
        <v>36</v>
      </c>
      <c r="J18" s="31" t="s">
        <v>36</v>
      </c>
      <c r="K18" s="31" t="s">
        <v>36</v>
      </c>
      <c r="L18" s="86">
        <f t="shared" si="0"/>
        <v>1</v>
      </c>
    </row>
    <row r="19" spans="3:12" x14ac:dyDescent="0.25">
      <c r="C19" s="30" t="s">
        <v>52</v>
      </c>
      <c r="D19" s="31">
        <v>1</v>
      </c>
      <c r="E19" s="31" t="s">
        <v>36</v>
      </c>
      <c r="F19" s="31" t="s">
        <v>36</v>
      </c>
      <c r="G19" s="31" t="s">
        <v>36</v>
      </c>
      <c r="H19" s="31" t="s">
        <v>36</v>
      </c>
      <c r="I19" s="31" t="s">
        <v>36</v>
      </c>
      <c r="J19" s="31" t="s">
        <v>36</v>
      </c>
      <c r="K19" s="31" t="s">
        <v>36</v>
      </c>
      <c r="L19" s="86">
        <f t="shared" si="0"/>
        <v>1</v>
      </c>
    </row>
    <row r="20" spans="3:12" x14ac:dyDescent="0.25">
      <c r="C20" s="30" t="s">
        <v>53</v>
      </c>
      <c r="D20" s="31">
        <v>1</v>
      </c>
      <c r="E20" s="31" t="s">
        <v>36</v>
      </c>
      <c r="F20" s="31" t="s">
        <v>36</v>
      </c>
      <c r="G20" s="31" t="s">
        <v>36</v>
      </c>
      <c r="H20" s="31" t="s">
        <v>36</v>
      </c>
      <c r="I20" s="31" t="s">
        <v>36</v>
      </c>
      <c r="J20" s="31" t="s">
        <v>36</v>
      </c>
      <c r="K20" s="31" t="s">
        <v>36</v>
      </c>
      <c r="L20" s="86">
        <f t="shared" si="0"/>
        <v>1</v>
      </c>
    </row>
    <row r="21" spans="3:12" x14ac:dyDescent="0.25">
      <c r="C21" s="30" t="s">
        <v>54</v>
      </c>
      <c r="D21" s="31">
        <v>1</v>
      </c>
      <c r="E21" s="31" t="s">
        <v>36</v>
      </c>
      <c r="F21" s="31" t="s">
        <v>36</v>
      </c>
      <c r="G21" s="31" t="s">
        <v>36</v>
      </c>
      <c r="H21" s="31" t="s">
        <v>36</v>
      </c>
      <c r="I21" s="31" t="s">
        <v>36</v>
      </c>
      <c r="J21" s="31" t="s">
        <v>36</v>
      </c>
      <c r="K21" s="31" t="s">
        <v>36</v>
      </c>
      <c r="L21" s="86">
        <f t="shared" si="0"/>
        <v>1</v>
      </c>
    </row>
    <row r="22" spans="3:12" x14ac:dyDescent="0.25">
      <c r="C22" s="30" t="s">
        <v>55</v>
      </c>
      <c r="D22" s="31">
        <v>1</v>
      </c>
      <c r="E22" s="31" t="s">
        <v>36</v>
      </c>
      <c r="F22" s="31" t="s">
        <v>36</v>
      </c>
      <c r="G22" s="31" t="s">
        <v>36</v>
      </c>
      <c r="H22" s="31" t="s">
        <v>36</v>
      </c>
      <c r="I22" s="31" t="s">
        <v>36</v>
      </c>
      <c r="J22" s="31" t="s">
        <v>36</v>
      </c>
      <c r="K22" s="31" t="s">
        <v>36</v>
      </c>
      <c r="L22" s="86">
        <f t="shared" si="0"/>
        <v>1</v>
      </c>
    </row>
    <row r="23" spans="3:12" x14ac:dyDescent="0.25">
      <c r="C23" s="30" t="s">
        <v>56</v>
      </c>
      <c r="D23" s="31">
        <v>1</v>
      </c>
      <c r="E23" s="31" t="s">
        <v>36</v>
      </c>
      <c r="F23" s="31" t="s">
        <v>36</v>
      </c>
      <c r="G23" s="31" t="s">
        <v>36</v>
      </c>
      <c r="H23" s="31" t="s">
        <v>36</v>
      </c>
      <c r="I23" s="31" t="s">
        <v>36</v>
      </c>
      <c r="J23" s="31" t="s">
        <v>36</v>
      </c>
      <c r="K23" s="31" t="s">
        <v>36</v>
      </c>
      <c r="L23" s="86">
        <f t="shared" si="0"/>
        <v>1</v>
      </c>
    </row>
    <row r="24" spans="3:12" x14ac:dyDescent="0.25">
      <c r="C24" s="30" t="s">
        <v>57</v>
      </c>
      <c r="D24" s="31">
        <v>1</v>
      </c>
      <c r="E24" s="31" t="s">
        <v>36</v>
      </c>
      <c r="F24" s="31" t="s">
        <v>36</v>
      </c>
      <c r="G24" s="31" t="s">
        <v>36</v>
      </c>
      <c r="H24" s="31" t="s">
        <v>36</v>
      </c>
      <c r="I24" s="31">
        <v>4</v>
      </c>
      <c r="J24" s="31" t="s">
        <v>36</v>
      </c>
      <c r="K24" s="31" t="s">
        <v>36</v>
      </c>
      <c r="L24" s="86">
        <f t="shared" si="0"/>
        <v>4</v>
      </c>
    </row>
    <row r="27" spans="3:12" x14ac:dyDescent="0.25">
      <c r="C27" s="88" t="s">
        <v>144</v>
      </c>
      <c r="D27" s="88"/>
    </row>
  </sheetData>
  <autoFilter ref="C3:L3"/>
  <dataValidations count="1">
    <dataValidation type="list" operator="equal" allowBlank="1" showInputMessage="1" showErrorMessage="1" sqref="N3:N7 D4:K24">
      <formula1>$N$3:$N$7</formula1>
      <formula2>0</formula2>
    </dataValidation>
  </dataValidations>
  <pageMargins left="0.7" right="0.7" top="0.3" bottom="0.3"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9:AMK71"/>
  <sheetViews>
    <sheetView topLeftCell="A16" zoomScaleNormal="100" zoomScalePageLayoutView="60" workbookViewId="0">
      <selection activeCell="A16" sqref="A16"/>
    </sheetView>
  </sheetViews>
  <sheetFormatPr baseColWidth="10" defaultColWidth="9.140625" defaultRowHeight="15" x14ac:dyDescent="0.25"/>
  <cols>
    <col min="1" max="1" width="10.85546875" style="25"/>
    <col min="2" max="2" width="11.42578125" style="25"/>
    <col min="3" max="4" width="28.28515625" style="25"/>
    <col min="5" max="5" width="10.85546875" style="25"/>
    <col min="6" max="6" width="18" style="25"/>
    <col min="7" max="1025" width="10.85546875" style="25"/>
  </cols>
  <sheetData>
    <row r="9" spans="3:9" ht="39.950000000000003" customHeight="1" x14ac:dyDescent="0.25">
      <c r="C9" s="89" t="s">
        <v>145</v>
      </c>
      <c r="D9" s="90" t="s">
        <v>146</v>
      </c>
      <c r="E9" s="91" t="s">
        <v>147</v>
      </c>
      <c r="F9" s="92" t="s">
        <v>148</v>
      </c>
      <c r="G9" s="93" t="s">
        <v>149</v>
      </c>
      <c r="H9" s="94" t="s">
        <v>150</v>
      </c>
      <c r="I9" s="95" t="s">
        <v>151</v>
      </c>
    </row>
    <row r="10" spans="3:9" ht="39.950000000000003" customHeight="1" x14ac:dyDescent="0.25">
      <c r="C10" s="96" t="s">
        <v>37</v>
      </c>
      <c r="D10" s="96" t="s">
        <v>152</v>
      </c>
      <c r="E10" s="31">
        <f>SUM(Scénarios_probablité!T3)</f>
        <v>1.625</v>
      </c>
      <c r="F10" s="31">
        <v>2</v>
      </c>
      <c r="G10" s="31">
        <v>4</v>
      </c>
      <c r="H10" s="97">
        <f t="shared" ref="H10:H30" si="0">SUM(E10*G10)</f>
        <v>6.5</v>
      </c>
      <c r="I10" s="31">
        <f t="shared" ref="I10:I30" si="1">SUM(F10*G10)</f>
        <v>8</v>
      </c>
    </row>
    <row r="11" spans="3:9" ht="39.950000000000003" customHeight="1" x14ac:dyDescent="0.25">
      <c r="C11" s="96" t="s">
        <v>38</v>
      </c>
      <c r="D11" s="96" t="s">
        <v>153</v>
      </c>
      <c r="E11" s="31">
        <f>SUM(Scénarios_probablité!T4)</f>
        <v>2.25</v>
      </c>
      <c r="F11" s="31">
        <f t="shared" ref="F11:F30" si="2">ROUND(E11,0)</f>
        <v>2</v>
      </c>
      <c r="G11" s="31">
        <f>SUM(Gravité!L5)</f>
        <v>1</v>
      </c>
      <c r="H11" s="97">
        <f t="shared" si="0"/>
        <v>2.25</v>
      </c>
      <c r="I11" s="31">
        <f t="shared" si="1"/>
        <v>2</v>
      </c>
    </row>
    <row r="12" spans="3:9" ht="39.950000000000003" customHeight="1" x14ac:dyDescent="0.25">
      <c r="C12" s="96" t="s">
        <v>39</v>
      </c>
      <c r="D12" s="96" t="s">
        <v>154</v>
      </c>
      <c r="E12" s="31">
        <f>SUM(Scénarios_probablité!T5)</f>
        <v>1.3333333333333333</v>
      </c>
      <c r="F12" s="31">
        <f t="shared" si="2"/>
        <v>1</v>
      </c>
      <c r="G12" s="31">
        <f>SUM(Gravité!L6)</f>
        <v>1</v>
      </c>
      <c r="H12" s="97">
        <f t="shared" si="0"/>
        <v>1.3333333333333333</v>
      </c>
      <c r="I12" s="31">
        <f t="shared" si="1"/>
        <v>1</v>
      </c>
    </row>
    <row r="13" spans="3:9" ht="39.950000000000003" customHeight="1" x14ac:dyDescent="0.25">
      <c r="C13" s="96" t="s">
        <v>40</v>
      </c>
      <c r="D13" s="96" t="s">
        <v>155</v>
      </c>
      <c r="E13" s="31">
        <f>SUM(Scénarios_probablité!T6)</f>
        <v>1</v>
      </c>
      <c r="F13" s="31">
        <f t="shared" si="2"/>
        <v>1</v>
      </c>
      <c r="G13" s="31">
        <f>SUM(Gravité!L7)</f>
        <v>1</v>
      </c>
      <c r="H13" s="97">
        <f t="shared" si="0"/>
        <v>1</v>
      </c>
      <c r="I13" s="31">
        <f t="shared" si="1"/>
        <v>1</v>
      </c>
    </row>
    <row r="14" spans="3:9" ht="39.950000000000003" customHeight="1" x14ac:dyDescent="0.25">
      <c r="C14" s="96" t="s">
        <v>41</v>
      </c>
      <c r="D14" s="96" t="s">
        <v>156</v>
      </c>
      <c r="E14" s="31">
        <f>SUM(Scénarios_probablité!T7)</f>
        <v>1.3333333333333333</v>
      </c>
      <c r="F14" s="31">
        <f t="shared" si="2"/>
        <v>1</v>
      </c>
      <c r="G14" s="31">
        <f>SUM(Gravité!L8)</f>
        <v>1</v>
      </c>
      <c r="H14" s="97">
        <f t="shared" si="0"/>
        <v>1.3333333333333333</v>
      </c>
      <c r="I14" s="31">
        <f t="shared" si="1"/>
        <v>1</v>
      </c>
    </row>
    <row r="15" spans="3:9" ht="39.950000000000003" customHeight="1" x14ac:dyDescent="0.25">
      <c r="C15" s="96" t="s">
        <v>42</v>
      </c>
      <c r="D15" s="96" t="s">
        <v>157</v>
      </c>
      <c r="E15" s="31">
        <f>SUM(Scénarios_probablité!T8)</f>
        <v>2</v>
      </c>
      <c r="F15" s="31">
        <f t="shared" si="2"/>
        <v>2</v>
      </c>
      <c r="G15" s="31">
        <f>SUM(Gravité!L9)</f>
        <v>3</v>
      </c>
      <c r="H15" s="97">
        <f t="shared" si="0"/>
        <v>6</v>
      </c>
      <c r="I15" s="31">
        <f t="shared" si="1"/>
        <v>6</v>
      </c>
    </row>
    <row r="16" spans="3:9" ht="39.950000000000003" customHeight="1" x14ac:dyDescent="0.25">
      <c r="C16" s="96" t="s">
        <v>43</v>
      </c>
      <c r="D16" s="96" t="s">
        <v>158</v>
      </c>
      <c r="E16" s="31">
        <f>SUM(Scénarios_probablité!T9)</f>
        <v>2.4285714285714284</v>
      </c>
      <c r="F16" s="31">
        <f t="shared" si="2"/>
        <v>2</v>
      </c>
      <c r="G16" s="31">
        <f>SUM(Gravité!L10)</f>
        <v>4</v>
      </c>
      <c r="H16" s="97">
        <f t="shared" si="0"/>
        <v>9.7142857142857135</v>
      </c>
      <c r="I16" s="31">
        <f t="shared" si="1"/>
        <v>8</v>
      </c>
    </row>
    <row r="17" spans="3:9" ht="39.950000000000003" customHeight="1" x14ac:dyDescent="0.25">
      <c r="C17" s="96" t="s">
        <v>44</v>
      </c>
      <c r="D17" s="96" t="s">
        <v>159</v>
      </c>
      <c r="E17" s="31">
        <f>SUM(Scénarios_probablité!T10)</f>
        <v>2</v>
      </c>
      <c r="F17" s="31">
        <f t="shared" si="2"/>
        <v>2</v>
      </c>
      <c r="G17" s="31">
        <f>SUM(Gravité!L11)</f>
        <v>1</v>
      </c>
      <c r="H17" s="97">
        <f t="shared" si="0"/>
        <v>2</v>
      </c>
      <c r="I17" s="31">
        <f t="shared" si="1"/>
        <v>2</v>
      </c>
    </row>
    <row r="18" spans="3:9" ht="39.950000000000003" customHeight="1" x14ac:dyDescent="0.25">
      <c r="C18" s="96" t="s">
        <v>45</v>
      </c>
      <c r="D18" s="96" t="s">
        <v>160</v>
      </c>
      <c r="E18" s="31" t="e">
        <f>SUM(Scénarios_probablité!T11)</f>
        <v>#DIV/0!</v>
      </c>
      <c r="F18" s="31" t="e">
        <f t="shared" si="2"/>
        <v>#DIV/0!</v>
      </c>
      <c r="G18" s="31">
        <f>SUM(Gravité!L12)</f>
        <v>3</v>
      </c>
      <c r="H18" s="97" t="e">
        <f t="shared" si="0"/>
        <v>#DIV/0!</v>
      </c>
      <c r="I18" s="31" t="e">
        <f t="shared" si="1"/>
        <v>#DIV/0!</v>
      </c>
    </row>
    <row r="19" spans="3:9" ht="39.950000000000003" customHeight="1" x14ac:dyDescent="0.25">
      <c r="C19" s="96" t="s">
        <v>46</v>
      </c>
      <c r="D19" s="96" t="s">
        <v>161</v>
      </c>
      <c r="E19" s="31" t="e">
        <f>SUM(Scénarios_probablité!T12)</f>
        <v>#DIV/0!</v>
      </c>
      <c r="F19" s="31" t="e">
        <f t="shared" si="2"/>
        <v>#DIV/0!</v>
      </c>
      <c r="G19" s="31">
        <f>SUM(Gravité!L13)</f>
        <v>3</v>
      </c>
      <c r="H19" s="97" t="e">
        <f t="shared" si="0"/>
        <v>#DIV/0!</v>
      </c>
      <c r="I19" s="31" t="e">
        <f t="shared" si="1"/>
        <v>#DIV/0!</v>
      </c>
    </row>
    <row r="20" spans="3:9" ht="39.950000000000003" customHeight="1" x14ac:dyDescent="0.25">
      <c r="C20" s="96" t="s">
        <v>47</v>
      </c>
      <c r="D20" s="96" t="s">
        <v>162</v>
      </c>
      <c r="E20" s="31">
        <f>SUM(Scénarios_probablité!T13)</f>
        <v>1.4285714285714286</v>
      </c>
      <c r="F20" s="31">
        <f t="shared" si="2"/>
        <v>1</v>
      </c>
      <c r="G20" s="31">
        <f>SUM(Gravité!L14)</f>
        <v>1</v>
      </c>
      <c r="H20" s="97">
        <f t="shared" si="0"/>
        <v>1.4285714285714286</v>
      </c>
      <c r="I20" s="31">
        <f t="shared" si="1"/>
        <v>1</v>
      </c>
    </row>
    <row r="21" spans="3:9" ht="39.950000000000003" customHeight="1" x14ac:dyDescent="0.25">
      <c r="C21" s="96" t="s">
        <v>48</v>
      </c>
      <c r="D21" s="96" t="s">
        <v>163</v>
      </c>
      <c r="E21" s="31">
        <f>SUM(Scénarios_probablité!T14)</f>
        <v>2</v>
      </c>
      <c r="F21" s="31">
        <f t="shared" si="2"/>
        <v>2</v>
      </c>
      <c r="G21" s="31">
        <f>SUM(Gravité!L15)</f>
        <v>2</v>
      </c>
      <c r="H21" s="97">
        <f t="shared" si="0"/>
        <v>4</v>
      </c>
      <c r="I21" s="31">
        <f t="shared" si="1"/>
        <v>4</v>
      </c>
    </row>
    <row r="22" spans="3:9" ht="39.950000000000003" customHeight="1" x14ac:dyDescent="0.25">
      <c r="C22" s="96" t="s">
        <v>49</v>
      </c>
      <c r="D22" s="96" t="s">
        <v>164</v>
      </c>
      <c r="E22" s="31">
        <f>SUM(Scénarios_probablité!T15)</f>
        <v>1.5714285714285714</v>
      </c>
      <c r="F22" s="31">
        <f t="shared" si="2"/>
        <v>2</v>
      </c>
      <c r="G22" s="31">
        <f>SUM(Gravité!L16)</f>
        <v>2</v>
      </c>
      <c r="H22" s="97">
        <f t="shared" si="0"/>
        <v>3.1428571428571428</v>
      </c>
      <c r="I22" s="31">
        <f t="shared" si="1"/>
        <v>4</v>
      </c>
    </row>
    <row r="23" spans="3:9" ht="39.950000000000003" customHeight="1" x14ac:dyDescent="0.25">
      <c r="C23" s="96" t="s">
        <v>50</v>
      </c>
      <c r="D23" s="96" t="s">
        <v>165</v>
      </c>
      <c r="E23" s="31">
        <f>SUM(Scénarios_probablité!T16)</f>
        <v>3</v>
      </c>
      <c r="F23" s="31">
        <f t="shared" si="2"/>
        <v>3</v>
      </c>
      <c r="G23" s="31">
        <f>SUM(Gravité!L17)</f>
        <v>1</v>
      </c>
      <c r="H23" s="97">
        <f t="shared" si="0"/>
        <v>3</v>
      </c>
      <c r="I23" s="31">
        <f t="shared" si="1"/>
        <v>3</v>
      </c>
    </row>
    <row r="24" spans="3:9" ht="39.950000000000003" customHeight="1" x14ac:dyDescent="0.25">
      <c r="C24" s="96" t="s">
        <v>51</v>
      </c>
      <c r="D24" s="96" t="s">
        <v>166</v>
      </c>
      <c r="E24" s="31">
        <f>SUM(Scénarios_probablité!T17)</f>
        <v>1.4615384615384615</v>
      </c>
      <c r="F24" s="31">
        <f t="shared" si="2"/>
        <v>1</v>
      </c>
      <c r="G24" s="31">
        <f>SUM(Gravité!L18)</f>
        <v>1</v>
      </c>
      <c r="H24" s="97">
        <f t="shared" si="0"/>
        <v>1.4615384615384615</v>
      </c>
      <c r="I24" s="31">
        <f t="shared" si="1"/>
        <v>1</v>
      </c>
    </row>
    <row r="25" spans="3:9" ht="39.950000000000003" customHeight="1" x14ac:dyDescent="0.25">
      <c r="C25" s="96" t="s">
        <v>52</v>
      </c>
      <c r="D25" s="96" t="s">
        <v>167</v>
      </c>
      <c r="E25" s="31">
        <f>SUM(Scénarios_probablité!T18)</f>
        <v>1.4545454545454546</v>
      </c>
      <c r="F25" s="31">
        <f t="shared" si="2"/>
        <v>1</v>
      </c>
      <c r="G25" s="31">
        <f>SUM(Gravité!L19)</f>
        <v>1</v>
      </c>
      <c r="H25" s="97">
        <f t="shared" si="0"/>
        <v>1.4545454545454546</v>
      </c>
      <c r="I25" s="31">
        <f t="shared" si="1"/>
        <v>1</v>
      </c>
    </row>
    <row r="26" spans="3:9" ht="39.950000000000003" customHeight="1" x14ac:dyDescent="0.25">
      <c r="C26" s="96" t="s">
        <v>53</v>
      </c>
      <c r="D26" s="96" t="s">
        <v>168</v>
      </c>
      <c r="E26" s="31">
        <f>SUM(Scénarios_probablité!T19)</f>
        <v>1.8571428571428572</v>
      </c>
      <c r="F26" s="31">
        <f t="shared" si="2"/>
        <v>2</v>
      </c>
      <c r="G26" s="31">
        <f>SUM(Gravité!L20)</f>
        <v>1</v>
      </c>
      <c r="H26" s="97">
        <f t="shared" si="0"/>
        <v>1.8571428571428572</v>
      </c>
      <c r="I26" s="31">
        <f t="shared" si="1"/>
        <v>2</v>
      </c>
    </row>
    <row r="27" spans="3:9" ht="39.950000000000003" customHeight="1" x14ac:dyDescent="0.25">
      <c r="C27" s="96" t="s">
        <v>54</v>
      </c>
      <c r="D27" s="96" t="s">
        <v>169</v>
      </c>
      <c r="E27" s="31">
        <f>SUM(Scénarios_probablité!T20)</f>
        <v>1.6</v>
      </c>
      <c r="F27" s="31">
        <f t="shared" si="2"/>
        <v>2</v>
      </c>
      <c r="G27" s="31">
        <f>SUM(Gravité!L21)</f>
        <v>1</v>
      </c>
      <c r="H27" s="97">
        <f t="shared" si="0"/>
        <v>1.6</v>
      </c>
      <c r="I27" s="31">
        <f t="shared" si="1"/>
        <v>2</v>
      </c>
    </row>
    <row r="28" spans="3:9" ht="39.950000000000003" customHeight="1" x14ac:dyDescent="0.25">
      <c r="C28" s="96" t="s">
        <v>55</v>
      </c>
      <c r="D28" s="96" t="s">
        <v>170</v>
      </c>
      <c r="E28" s="98" t="e">
        <f>SUM(Scénarios_probablité!T21)</f>
        <v>#DIV/0!</v>
      </c>
      <c r="F28" s="31" t="e">
        <f t="shared" si="2"/>
        <v>#DIV/0!</v>
      </c>
      <c r="G28" s="31">
        <f>SUM(Gravité!L22)</f>
        <v>1</v>
      </c>
      <c r="H28" s="97" t="e">
        <f t="shared" si="0"/>
        <v>#DIV/0!</v>
      </c>
      <c r="I28" s="31" t="e">
        <f t="shared" si="1"/>
        <v>#DIV/0!</v>
      </c>
    </row>
    <row r="29" spans="3:9" ht="39.950000000000003" customHeight="1" x14ac:dyDescent="0.25">
      <c r="C29" s="96" t="s">
        <v>56</v>
      </c>
      <c r="D29" s="96" t="s">
        <v>171</v>
      </c>
      <c r="E29" s="31" t="e">
        <f>SUM(Scénarios_probablité!T22)</f>
        <v>#DIV/0!</v>
      </c>
      <c r="F29" s="31" t="e">
        <f t="shared" si="2"/>
        <v>#DIV/0!</v>
      </c>
      <c r="G29" s="31">
        <f>SUM(Gravité!L23)</f>
        <v>1</v>
      </c>
      <c r="H29" s="97" t="e">
        <f t="shared" si="0"/>
        <v>#DIV/0!</v>
      </c>
      <c r="I29" s="31" t="e">
        <f t="shared" si="1"/>
        <v>#DIV/0!</v>
      </c>
    </row>
    <row r="30" spans="3:9" ht="39.950000000000003" customHeight="1" x14ac:dyDescent="0.25">
      <c r="C30" s="96" t="s">
        <v>57</v>
      </c>
      <c r="D30" s="96" t="s">
        <v>172</v>
      </c>
      <c r="E30" s="31">
        <f>SUM(Scénarios_probablité!T23)</f>
        <v>2</v>
      </c>
      <c r="F30" s="31">
        <f t="shared" si="2"/>
        <v>2</v>
      </c>
      <c r="G30" s="31">
        <f>SUM(Gravité!L24)</f>
        <v>4</v>
      </c>
      <c r="H30" s="97">
        <f t="shared" si="0"/>
        <v>8</v>
      </c>
      <c r="I30" s="31">
        <f t="shared" si="1"/>
        <v>8</v>
      </c>
    </row>
    <row r="31" spans="3:9" ht="50.1" customHeight="1" x14ac:dyDescent="0.25"/>
    <row r="32" spans="3:9" ht="18.75" customHeight="1" x14ac:dyDescent="0.25"/>
    <row r="35" ht="50.1" customHeight="1" x14ac:dyDescent="0.25"/>
    <row r="36" ht="50.1" customHeight="1" x14ac:dyDescent="0.25"/>
    <row r="37" ht="50.1" customHeight="1" x14ac:dyDescent="0.25"/>
    <row r="38" ht="50.1" customHeight="1" x14ac:dyDescent="0.25"/>
    <row r="39" ht="50.1" customHeight="1" x14ac:dyDescent="0.25"/>
    <row r="43" ht="50.1" customHeight="1" x14ac:dyDescent="0.25"/>
    <row r="44" ht="50.1" customHeight="1" x14ac:dyDescent="0.25"/>
    <row r="45" ht="50.1" customHeight="1" x14ac:dyDescent="0.25"/>
    <row r="46" ht="50.1" customHeight="1" x14ac:dyDescent="0.25"/>
    <row r="47" ht="50.1" customHeight="1" x14ac:dyDescent="0.25"/>
    <row r="51" ht="50.1" customHeight="1" x14ac:dyDescent="0.25"/>
    <row r="52" ht="50.1" customHeight="1" x14ac:dyDescent="0.25"/>
    <row r="53" ht="50.1" customHeight="1" x14ac:dyDescent="0.25"/>
    <row r="54" ht="50.1" customHeight="1" x14ac:dyDescent="0.25"/>
    <row r="55" ht="50.1" customHeight="1" x14ac:dyDescent="0.25"/>
    <row r="59" ht="50.1" customHeight="1" x14ac:dyDescent="0.25"/>
    <row r="60" ht="50.1" customHeight="1" x14ac:dyDescent="0.25"/>
    <row r="61" ht="50.1" customHeight="1" x14ac:dyDescent="0.25"/>
    <row r="62" ht="50.1" customHeight="1" x14ac:dyDescent="0.25"/>
    <row r="63" ht="50.1" customHeight="1" x14ac:dyDescent="0.25"/>
    <row r="67" ht="50.1" customHeight="1" x14ac:dyDescent="0.25"/>
    <row r="68" ht="50.1" customHeight="1" x14ac:dyDescent="0.25"/>
    <row r="69" ht="50.1" customHeight="1" x14ac:dyDescent="0.25"/>
    <row r="70" ht="50.1" customHeight="1" x14ac:dyDescent="0.25"/>
    <row r="71" ht="50.1" customHeight="1" x14ac:dyDescent="0.25"/>
  </sheetData>
  <autoFilter ref="C9:I30"/>
  <pageMargins left="0.7" right="0.7" top="0.3" bottom="0.3" header="0.3" footer="0.3"/>
  <pageSetup paperSize="0" scale="0" firstPageNumber="0" orientation="portrait" usePrinterDefaults="0" horizontalDpi="0" verticalDpi="0" copies="0"/>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0:AMK15"/>
  <sheetViews>
    <sheetView tabSelected="1" zoomScaleNormal="100" zoomScalePageLayoutView="60" workbookViewId="0">
      <selection activeCell="D10" sqref="D10:I15"/>
    </sheetView>
  </sheetViews>
  <sheetFormatPr baseColWidth="10" defaultColWidth="9.140625" defaultRowHeight="15" x14ac:dyDescent="0.25"/>
  <cols>
    <col min="1" max="1025" width="10.85546875" style="25"/>
  </cols>
  <sheetData>
    <row r="10" spans="4:17" ht="54.95" customHeight="1" x14ac:dyDescent="0.25">
      <c r="D10" s="120" t="s">
        <v>173</v>
      </c>
      <c r="E10" s="99">
        <v>4</v>
      </c>
      <c r="F10" s="100">
        <v>4</v>
      </c>
      <c r="G10" s="101">
        <v>8</v>
      </c>
      <c r="H10" s="101">
        <v>12</v>
      </c>
      <c r="I10" s="102">
        <v>16</v>
      </c>
      <c r="L10" s="120" t="s">
        <v>173</v>
      </c>
      <c r="M10" s="99">
        <v>4</v>
      </c>
      <c r="N10" s="100"/>
      <c r="O10" s="101"/>
      <c r="P10" s="101"/>
      <c r="Q10" s="102"/>
    </row>
    <row r="11" spans="4:17" ht="54.95" customHeight="1" x14ac:dyDescent="0.25">
      <c r="D11" s="120"/>
      <c r="E11" s="99">
        <v>3</v>
      </c>
      <c r="F11" s="103">
        <v>3</v>
      </c>
      <c r="G11" s="104">
        <v>6</v>
      </c>
      <c r="H11" s="105">
        <v>9</v>
      </c>
      <c r="I11" s="106">
        <v>12</v>
      </c>
      <c r="L11" s="120"/>
      <c r="M11" s="99">
        <v>3</v>
      </c>
      <c r="N11" s="103"/>
      <c r="O11" s="104"/>
      <c r="P11" s="105"/>
      <c r="Q11" s="106"/>
    </row>
    <row r="12" spans="4:17" ht="54.95" customHeight="1" x14ac:dyDescent="0.25">
      <c r="D12" s="120"/>
      <c r="E12" s="107">
        <v>2</v>
      </c>
      <c r="F12" s="108">
        <v>2</v>
      </c>
      <c r="G12" s="109">
        <v>4</v>
      </c>
      <c r="H12" s="109">
        <v>6</v>
      </c>
      <c r="I12" s="110">
        <v>8</v>
      </c>
      <c r="L12" s="120"/>
      <c r="M12" s="107">
        <v>2</v>
      </c>
      <c r="N12" s="108"/>
      <c r="O12" s="109"/>
      <c r="P12" s="109"/>
      <c r="Q12" s="110"/>
    </row>
    <row r="13" spans="4:17" ht="54.95" customHeight="1" x14ac:dyDescent="0.25">
      <c r="D13" s="120"/>
      <c r="E13" s="99">
        <v>1</v>
      </c>
      <c r="F13" s="111">
        <v>1</v>
      </c>
      <c r="G13" s="112">
        <v>2</v>
      </c>
      <c r="H13" s="113">
        <v>3</v>
      </c>
      <c r="I13" s="114">
        <v>4</v>
      </c>
      <c r="L13" s="120"/>
      <c r="M13" s="99">
        <v>1</v>
      </c>
      <c r="N13" s="111"/>
      <c r="O13" s="112"/>
      <c r="P13" s="113"/>
      <c r="Q13" s="114"/>
    </row>
    <row r="14" spans="4:17" x14ac:dyDescent="0.25">
      <c r="E14" s="32"/>
      <c r="F14" s="115">
        <v>1</v>
      </c>
      <c r="G14" s="115">
        <v>2</v>
      </c>
      <c r="H14" s="115">
        <v>3</v>
      </c>
      <c r="I14" s="115">
        <v>4</v>
      </c>
      <c r="M14" s="32"/>
      <c r="N14" s="115">
        <v>1</v>
      </c>
      <c r="O14" s="115">
        <v>4</v>
      </c>
      <c r="P14" s="115">
        <v>9</v>
      </c>
      <c r="Q14" s="115">
        <v>16</v>
      </c>
    </row>
    <row r="15" spans="4:17" ht="21" x14ac:dyDescent="0.35">
      <c r="F15" s="116" t="s">
        <v>174</v>
      </c>
      <c r="G15" s="117"/>
      <c r="H15" s="117"/>
      <c r="I15" s="118"/>
      <c r="N15" s="116" t="s">
        <v>174</v>
      </c>
      <c r="O15" s="117"/>
      <c r="P15" s="117"/>
      <c r="Q15" s="118"/>
    </row>
  </sheetData>
  <mergeCells count="2">
    <mergeCell ref="D10:D13"/>
    <mergeCell ref="L10:L13"/>
  </mergeCells>
  <pageMargins left="0.7" right="0.7" top="0.3" bottom="0.3" header="0.3" footer="0.3"/>
  <pageSetup paperSize="0" scale="0" firstPageNumber="0" orientation="portrait" usePrinterDefaults="0" horizontalDpi="0" verticalDpi="0" copies="0"/>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MK1"/>
  <sheetViews>
    <sheetView zoomScaleNormal="100" zoomScalePageLayoutView="60" workbookViewId="0"/>
  </sheetViews>
  <sheetFormatPr baseColWidth="10" defaultColWidth="9.140625" defaultRowHeight="15" x14ac:dyDescent="0.25"/>
  <cols>
    <col min="1" max="1025" width="10.85546875" style="25"/>
  </cols>
  <sheetData/>
  <pageMargins left="0.7" right="0.7" top="0.3" bottom="0.3" header="0.3" footer="0.3"/>
  <pageSetup paperSize="0" scale="0" orientation="portrait" usePrinterDefaults="0" useFirstPageNumber="1" horizontalDpi="0" verticalDpi="0" copies="0"/>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0:AMK10"/>
  <sheetViews>
    <sheetView zoomScaleNormal="100" zoomScalePageLayoutView="60" workbookViewId="0"/>
  </sheetViews>
  <sheetFormatPr baseColWidth="10" defaultColWidth="9.140625" defaultRowHeight="15" x14ac:dyDescent="0.25"/>
  <cols>
    <col min="1" max="2" width="10.85546875" style="25"/>
    <col min="3" max="3" width="64.85546875" style="25"/>
    <col min="4" max="1025" width="10.85546875" style="25"/>
  </cols>
  <sheetData>
    <row r="10" spans="3:3" x14ac:dyDescent="0.25">
      <c r="C10" s="25" t="s">
        <v>175</v>
      </c>
    </row>
  </sheetData>
  <pageMargins left="0.7" right="0.7" top="0.3" bottom="0.3"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MK1"/>
  <sheetViews>
    <sheetView zoomScaleNormal="100" zoomScalePageLayoutView="60" workbookViewId="0"/>
  </sheetViews>
  <sheetFormatPr baseColWidth="10" defaultColWidth="9.140625" defaultRowHeight="15" x14ac:dyDescent="0.25"/>
  <cols>
    <col min="1" max="1025" width="10.85546875" style="25"/>
  </cols>
  <sheetData/>
  <pageMargins left="0.7" right="0.7" top="0.3" bottom="0.3"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MK1"/>
  <sheetViews>
    <sheetView zoomScaleNormal="100" zoomScalePageLayoutView="60" workbookViewId="0"/>
  </sheetViews>
  <sheetFormatPr baseColWidth="10" defaultColWidth="9.140625" defaultRowHeight="15" x14ac:dyDescent="0.25"/>
  <cols>
    <col min="1" max="1025" width="10.85546875" style="25"/>
  </cols>
  <sheetData/>
  <pageMargins left="0.7" right="0.7" top="0.3" bottom="0.3"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MK1"/>
  <sheetViews>
    <sheetView zoomScaleNormal="100" zoomScalePageLayoutView="60" workbookViewId="0"/>
  </sheetViews>
  <sheetFormatPr baseColWidth="10" defaultColWidth="9.140625" defaultRowHeight="15" x14ac:dyDescent="0.25"/>
  <cols>
    <col min="1" max="1025" width="10.85546875" style="25"/>
  </cols>
  <sheetData/>
  <pageMargins left="0.7" right="0.7" top="0.3" bottom="0.3"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Recueil_info</vt:lpstr>
      <vt:lpstr>Scénarios_probablité</vt:lpstr>
      <vt:lpstr>Contexte</vt:lpstr>
      <vt:lpstr>Attractivité</vt:lpstr>
      <vt:lpstr>Gravité</vt:lpstr>
      <vt:lpstr>Risque_brut</vt:lpstr>
      <vt:lpstr>Feuil6</vt:lpstr>
      <vt:lpstr>Feuil7</vt:lpstr>
      <vt:lpstr>Feuil8</vt:lpstr>
      <vt:lpstr>Feuil9</vt:lpstr>
      <vt:lpstr>Feuil10</vt:lpstr>
      <vt:lpstr>Feuil11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Hélène et Johann</cp:lastModifiedBy>
  <dcterms:modified xsi:type="dcterms:W3CDTF">2017-06-12T17:16:05Z</dcterms:modified>
</cp:coreProperties>
</file>

<file path=docProps/core0.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2017-06-10T14:27:48Z</dcterms:created>
  <dc:language>en-US</dc:language>
  <dcterms:modified xsi:type="dcterms:W3CDTF">2017-06-12T14:36:16Z</dcterms:modified>
  <cp:revision>0</cp:revision>
</cp:coreProperties>
</file>