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unir.zitouni\OneDrive - Lhoist\Documents\999 - Perso\"/>
    </mc:Choice>
  </mc:AlternateContent>
  <xr:revisionPtr revIDLastSave="0" documentId="13_ncr:1_{C6F022EF-5D6F-4785-833E-7836127D2AF0}" xr6:coauthVersionLast="47" xr6:coauthVersionMax="47" xr10:uidLastSave="{00000000-0000-0000-0000-000000000000}"/>
  <bookViews>
    <workbookView xWindow="-120" yWindow="-120" windowWidth="29040" windowHeight="16440" activeTab="2" xr2:uid="{4890E4C6-F000-4E66-912E-A18C05D0CC8A}"/>
  </bookViews>
  <sheets>
    <sheet name="Ventes" sheetId="1" r:id="rId1"/>
    <sheet name="Trajets" sheetId="3" r:id="rId2"/>
    <sheet name="Bilan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4" l="1" a="1"/>
  <c r="D7" i="4" s="1"/>
  <c r="E7" i="4" a="1"/>
  <c r="E7" i="4" s="1"/>
  <c r="F7" i="4" a="1"/>
  <c r="F7" i="4" s="1"/>
  <c r="G7" i="4" a="1"/>
  <c r="G7" i="4"/>
  <c r="H7" i="4" a="1"/>
  <c r="H7" i="4" s="1"/>
  <c r="I7" i="4" a="1"/>
  <c r="I7" i="4" s="1"/>
  <c r="J7" i="4" a="1"/>
  <c r="J7" i="4" s="1"/>
  <c r="K7" i="4" a="1"/>
  <c r="K7" i="4" s="1"/>
  <c r="L7" i="4" a="1"/>
  <c r="L7" i="4" s="1"/>
  <c r="M7" i="4" a="1"/>
  <c r="M7" i="4" s="1"/>
  <c r="N7" i="4" a="1"/>
  <c r="N7" i="4" s="1"/>
  <c r="D6" i="4" a="1"/>
  <c r="D6" i="4"/>
  <c r="E6" i="4" a="1"/>
  <c r="E6" i="4"/>
  <c r="F6" i="4" a="1"/>
  <c r="F6" i="4" s="1"/>
  <c r="G6" i="4" a="1"/>
  <c r="G6" i="4"/>
  <c r="H6" i="4" a="1"/>
  <c r="H6" i="4"/>
  <c r="I6" i="4" a="1"/>
  <c r="I6" i="4"/>
  <c r="J6" i="4" a="1"/>
  <c r="J6" i="4" s="1"/>
  <c r="K6" i="4" a="1"/>
  <c r="K6" i="4"/>
  <c r="L6" i="4" a="1"/>
  <c r="L6" i="4" s="1"/>
  <c r="M6" i="4" a="1"/>
  <c r="M6" i="4"/>
  <c r="N6" i="4" a="1"/>
  <c r="N6" i="4" s="1"/>
  <c r="C6" i="4" a="1"/>
  <c r="C6" i="4" s="1"/>
  <c r="C7" i="4" a="1"/>
  <c r="C7" i="4" s="1"/>
  <c r="C5" i="4" a="1"/>
  <c r="C5" i="4" s="1"/>
  <c r="D5" i="4" a="1"/>
  <c r="D5" i="4"/>
  <c r="E5" i="4" a="1"/>
  <c r="E5" i="4" s="1"/>
  <c r="F5" i="4" a="1"/>
  <c r="F5" i="4" s="1"/>
  <c r="G5" i="4" a="1"/>
  <c r="G5" i="4" s="1"/>
  <c r="H5" i="4" a="1"/>
  <c r="H5" i="4" s="1"/>
  <c r="I5" i="4" a="1"/>
  <c r="I5" i="4" s="1"/>
  <c r="J5" i="4" a="1"/>
  <c r="J5" i="4" s="1"/>
  <c r="K5" i="4" a="1"/>
  <c r="K5" i="4" s="1"/>
  <c r="L5" i="4" a="1"/>
  <c r="L5" i="4" s="1"/>
  <c r="M5" i="4" a="1"/>
  <c r="M5" i="4" s="1"/>
  <c r="N5" i="4" a="1"/>
  <c r="N5" i="4" s="1"/>
  <c r="D4" i="4" a="1"/>
  <c r="D4" i="4"/>
  <c r="E4" i="4" a="1"/>
  <c r="E4" i="4"/>
  <c r="F4" i="4" a="1"/>
  <c r="F4" i="4" s="1"/>
  <c r="G4" i="4" a="1"/>
  <c r="G4" i="4"/>
  <c r="H4" i="4" a="1"/>
  <c r="H4" i="4"/>
  <c r="I4" i="4" a="1"/>
  <c r="I4" i="4"/>
  <c r="J4" i="4" a="1"/>
  <c r="J4" i="4" s="1"/>
  <c r="K4" i="4" a="1"/>
  <c r="K4" i="4"/>
  <c r="L4" i="4" a="1"/>
  <c r="L4" i="4" s="1"/>
  <c r="M4" i="4" a="1"/>
  <c r="M4" i="4" s="1"/>
  <c r="N4" i="4" a="1"/>
  <c r="N4" i="4" s="1"/>
  <c r="C4" i="4" a="1"/>
  <c r="C4" i="4" s="1"/>
  <c r="D3" i="4" a="1"/>
  <c r="D3" i="4"/>
  <c r="E3" i="4" a="1"/>
  <c r="E3" i="4" s="1"/>
  <c r="F3" i="4" a="1"/>
  <c r="F3" i="4" s="1"/>
  <c r="G3" i="4" a="1"/>
  <c r="G3" i="4"/>
  <c r="H3" i="4" a="1"/>
  <c r="H3" i="4"/>
  <c r="I3" i="4" a="1"/>
  <c r="I3" i="4" s="1"/>
  <c r="J3" i="4" a="1"/>
  <c r="J3" i="4" s="1"/>
  <c r="K3" i="4" a="1"/>
  <c r="K3" i="4"/>
  <c r="L3" i="4" a="1"/>
  <c r="L3" i="4" s="1"/>
  <c r="M3" i="4" a="1"/>
  <c r="M3" i="4" s="1"/>
  <c r="N3" i="4" a="1"/>
  <c r="N3" i="4" s="1"/>
  <c r="C3" i="4" a="1"/>
  <c r="C3" i="4" s="1"/>
  <c r="D2" i="4" a="1"/>
  <c r="D2" i="4"/>
  <c r="E2" i="4" a="1"/>
  <c r="E2" i="4" s="1"/>
  <c r="F2" i="4" a="1"/>
  <c r="F2" i="4" s="1"/>
  <c r="G2" i="4" a="1"/>
  <c r="G2" i="4" s="1"/>
  <c r="H2" i="4" a="1"/>
  <c r="H2" i="4"/>
  <c r="I2" i="4" a="1"/>
  <c r="I2" i="4" s="1"/>
  <c r="J2" i="4" a="1"/>
  <c r="J2" i="4" s="1"/>
  <c r="K2" i="4" a="1"/>
  <c r="K2" i="4" s="1"/>
  <c r="L2" i="4" a="1"/>
  <c r="L2" i="4" s="1"/>
  <c r="M2" i="4" a="1"/>
  <c r="M2" i="4" s="1"/>
  <c r="N2" i="4" a="1"/>
  <c r="N2" i="4" s="1"/>
  <c r="C2" i="4" a="1"/>
  <c r="C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<sst xmlns="http://schemas.openxmlformats.org/spreadsheetml/2006/main" count="71" uniqueCount="34">
  <si>
    <t>Colonne1</t>
  </si>
  <si>
    <t>Site</t>
  </si>
  <si>
    <t>Site A</t>
  </si>
  <si>
    <t>Date</t>
  </si>
  <si>
    <t>Type de vente</t>
  </si>
  <si>
    <t>A distance</t>
  </si>
  <si>
    <t>Guichet</t>
  </si>
  <si>
    <t>Montant</t>
  </si>
  <si>
    <t>Statut</t>
  </si>
  <si>
    <t>Terminé</t>
  </si>
  <si>
    <t>A relancer</t>
  </si>
  <si>
    <t>Abandonné</t>
  </si>
  <si>
    <t>Type de RDV</t>
  </si>
  <si>
    <t>Client</t>
  </si>
  <si>
    <t>Fournisseur</t>
  </si>
  <si>
    <t>Mode transport</t>
  </si>
  <si>
    <t>Avion</t>
  </si>
  <si>
    <t>Train</t>
  </si>
  <si>
    <t>VL</t>
  </si>
  <si>
    <t>Total</t>
  </si>
  <si>
    <t>Nombre de ventes</t>
  </si>
  <si>
    <t>Nombre de trajets</t>
  </si>
  <si>
    <t>janv-22</t>
  </si>
  <si>
    <t>févr-22</t>
  </si>
  <si>
    <t>mars-22</t>
  </si>
  <si>
    <t>avr-22</t>
  </si>
  <si>
    <t>mai-22</t>
  </si>
  <si>
    <t>juin-22</t>
  </si>
  <si>
    <t>juil-22</t>
  </si>
  <si>
    <t>août-22</t>
  </si>
  <si>
    <t>sept-22</t>
  </si>
  <si>
    <t>oct-22</t>
  </si>
  <si>
    <t>nov-22</t>
  </si>
  <si>
    <t>déc-22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</si>
</sst>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16">
    <dxf>
      <numFmt numFmtId="22" formatCode="mmm\-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4A5D7-2067-46D6-8CF3-9E7E83034718}" name="Tableau1" displayName="Tableau1" ref="A1:E8" totalsRowShown="0">
  <autoFilter ref="A1:E8" xr:uid="{01F4A5D7-2067-46D6-8CF3-9E7E83034718}"/>
  <tableColumns count="5">
    <tableColumn id="1" xr3:uid="{71503442-211A-4195-B3E0-CCB52E8797D3}" name="Site"/>
    <tableColumn id="2" xr3:uid="{B3FD837F-74F6-4FA7-B555-7E02EC6956AD}" name="Date"/>
    <tableColumn id="3" xr3:uid="{6886E1EA-B89E-45A5-AAEF-C6238D8CDDD9}" name="Type de vente"/>
    <tableColumn id="4" xr3:uid="{C60C1FA2-D2A0-4F02-B3B7-0E69454952F7}" name="Montant"/>
    <tableColumn id="5" xr3:uid="{6343F4BD-135E-4411-9D76-187276334318}" name="Statu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A0F51E-AB3C-4B4B-9BA5-68570649E1B2}" name="Tableau14" displayName="Tableau14" ref="A1:D8" totalsRowShown="0">
  <autoFilter ref="A1:D8" xr:uid="{01F4A5D7-2067-46D6-8CF3-9E7E83034718}"/>
  <tableColumns count="4">
    <tableColumn id="1" xr3:uid="{35ADBA8E-0E9A-458E-AFBD-D15025C91054}" name="Site"/>
    <tableColumn id="2" xr3:uid="{A043AD7D-786A-4E2C-9A77-F2DDF5046D10}" name="Date"/>
    <tableColumn id="3" xr3:uid="{6CDF9AE5-2778-47C3-9070-F01048460906}" name="Type de RDV"/>
    <tableColumn id="4" xr3:uid="{C1115CF5-4B9E-4065-8632-8276A93F2768}" name="Mode transpor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73F7D85-3347-42CA-B190-DB08481FB341}" name="Tableau4" displayName="Tableau4" ref="A1:N7" totalsRowShown="0" headerRowDxfId="0" dataDxfId="1">
  <autoFilter ref="A1:N7" xr:uid="{E73F7D85-3347-42CA-B190-DB08481FB341}"/>
  <tableColumns count="14">
    <tableColumn id="1" xr3:uid="{438D97DD-D9CD-42A3-A64B-6FD9D2E7A8F4}" name="Colonne1" dataDxfId="15"/>
    <tableColumn id="2" xr3:uid="{4D33FAE1-ED9D-4106-85D7-D972531F5DF9}" name="Total" dataDxfId="14"/>
    <tableColumn id="3" xr3:uid="{94106DA8-2F53-4AF3-9C9D-68F40D84B480}" name="janv-22" dataDxfId="13"/>
    <tableColumn id="4" xr3:uid="{D30A66E8-89BE-48FC-86EF-ED881E7FA45B}" name="févr-22" dataDxfId="12"/>
    <tableColumn id="5" xr3:uid="{48167F7F-232A-406B-9D9B-79CBA96DC3EB}" name="mars-22" dataDxfId="11"/>
    <tableColumn id="6" xr3:uid="{650D0012-B4A5-487F-829D-A7FAB22503F5}" name="avr-22" dataDxfId="10"/>
    <tableColumn id="7" xr3:uid="{E438EEBD-355E-46ED-A2AA-0C6B72D3E61C}" name="mai-22" dataDxfId="9"/>
    <tableColumn id="8" xr3:uid="{67CF074D-F58A-4219-841F-AAAA411C7507}" name="juin-22" dataDxfId="8"/>
    <tableColumn id="9" xr3:uid="{7BBDCA69-B703-418D-A907-A274A6302FEC}" name="juil-22" dataDxfId="7"/>
    <tableColumn id="10" xr3:uid="{08CC7E49-D02F-479D-9BAC-4E5174D5AA7F}" name="août-22" dataDxfId="6"/>
    <tableColumn id="11" xr3:uid="{E7782E8B-2592-43AE-B319-D4470A1E6055}" name="sept-22" dataDxfId="5"/>
    <tableColumn id="12" xr3:uid="{9DA25CE3-9BA5-4D12-A70C-D28CC9A1DAF9}" name="oct-22" dataDxfId="4"/>
    <tableColumn id="13" xr3:uid="{B00EDB19-D1F9-4AAE-AE2C-A08EC57B34F1}" name="nov-22" dataDxfId="3"/>
    <tableColumn id="14" xr3:uid="{15F3378A-4147-494D-B59D-A6E2F25BD874}" name="déc-22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81D8D-B022-4D00-806F-3A8F1FEEB0F3}">
  <dimension ref="A1:E8"/>
  <sheetViews>
    <sheetView workbookViewId="0">
      <selection activeCell="D2" sqref="D2:D8"/>
    </sheetView>
  </sheetViews>
  <sheetFormatPr baseColWidth="10" defaultRowHeight="15" x14ac:dyDescent="0.25"/>
  <cols>
    <col min="1" max="1" width="11.5703125" customWidth="1"/>
    <col min="2" max="2" width="10.7109375" bestFit="1" customWidth="1"/>
    <col min="3" max="3" width="15.85546875" bestFit="1" customWidth="1"/>
    <col min="4" max="4" width="11" bestFit="1" customWidth="1"/>
    <col min="5" max="5" width="11.28515625" bestFit="1" customWidth="1"/>
  </cols>
  <sheetData>
    <row r="1" spans="1:5" x14ac:dyDescent="0.25">
      <c r="A1" t="s">
        <v>1</v>
      </c>
      <c r="B1" t="s">
        <v>3</v>
      </c>
      <c r="C1" t="s">
        <v>4</v>
      </c>
      <c r="D1" t="s">
        <v>7</v>
      </c>
      <c r="E1" t="s">
        <v>8</v>
      </c>
    </row>
    <row r="2" spans="1:5" x14ac:dyDescent="0.25">
      <c r="A2" t="s">
        <v>2</v>
      </c>
      <c r="B2" s="1">
        <v>44607</v>
      </c>
      <c r="C2" t="s">
        <v>5</v>
      </c>
      <c r="D2" s="2">
        <v>1500</v>
      </c>
      <c r="E2" t="s">
        <v>9</v>
      </c>
    </row>
    <row r="3" spans="1:5" x14ac:dyDescent="0.25">
      <c r="A3" t="s">
        <v>2</v>
      </c>
      <c r="B3" s="1">
        <v>44625</v>
      </c>
      <c r="C3" t="s">
        <v>6</v>
      </c>
      <c r="D3" s="2">
        <v>500</v>
      </c>
      <c r="E3" t="s">
        <v>10</v>
      </c>
    </row>
    <row r="4" spans="1:5" x14ac:dyDescent="0.25">
      <c r="A4" t="s">
        <v>2</v>
      </c>
      <c r="B4" s="1">
        <v>44626</v>
      </c>
      <c r="C4" t="s">
        <v>6</v>
      </c>
      <c r="D4" s="2">
        <v>350</v>
      </c>
      <c r="E4" t="s">
        <v>10</v>
      </c>
    </row>
    <row r="5" spans="1:5" x14ac:dyDescent="0.25">
      <c r="A5" t="s">
        <v>2</v>
      </c>
      <c r="B5" s="1">
        <v>44658</v>
      </c>
      <c r="C5" t="s">
        <v>5</v>
      </c>
      <c r="D5" s="2">
        <v>1500</v>
      </c>
      <c r="E5" t="s">
        <v>10</v>
      </c>
    </row>
    <row r="6" spans="1:5" x14ac:dyDescent="0.25">
      <c r="A6" t="s">
        <v>2</v>
      </c>
      <c r="B6" s="1">
        <v>44737</v>
      </c>
      <c r="C6" t="s">
        <v>5</v>
      </c>
      <c r="D6" s="2">
        <v>2500</v>
      </c>
      <c r="E6" t="s">
        <v>9</v>
      </c>
    </row>
    <row r="7" spans="1:5" x14ac:dyDescent="0.25">
      <c r="A7" t="s">
        <v>2</v>
      </c>
      <c r="B7" s="1">
        <v>44738</v>
      </c>
      <c r="C7" t="s">
        <v>6</v>
      </c>
      <c r="D7" s="2">
        <v>5000</v>
      </c>
      <c r="E7" t="s">
        <v>11</v>
      </c>
    </row>
    <row r="8" spans="1:5" x14ac:dyDescent="0.25">
      <c r="A8" t="s">
        <v>2</v>
      </c>
      <c r="B8" s="1">
        <v>44743</v>
      </c>
      <c r="C8" t="s">
        <v>6</v>
      </c>
      <c r="D8" s="2">
        <v>250</v>
      </c>
      <c r="E8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CBFD1-567E-4EA4-8D80-16F6312CDC00}">
  <dimension ref="A1:D8"/>
  <sheetViews>
    <sheetView workbookViewId="0">
      <selection activeCell="D20" sqref="D20"/>
    </sheetView>
  </sheetViews>
  <sheetFormatPr baseColWidth="10" defaultRowHeight="15" x14ac:dyDescent="0.25"/>
  <cols>
    <col min="1" max="1" width="11.5703125" customWidth="1"/>
    <col min="2" max="2" width="15.140625" customWidth="1"/>
    <col min="3" max="3" width="18.42578125" customWidth="1"/>
    <col min="4" max="4" width="14" customWidth="1"/>
  </cols>
  <sheetData>
    <row r="1" spans="1:4" x14ac:dyDescent="0.25">
      <c r="A1" t="s">
        <v>1</v>
      </c>
      <c r="B1" t="s">
        <v>3</v>
      </c>
      <c r="C1" t="s">
        <v>12</v>
      </c>
      <c r="D1" t="s">
        <v>15</v>
      </c>
    </row>
    <row r="2" spans="1:4" x14ac:dyDescent="0.25">
      <c r="A2" t="s">
        <v>2</v>
      </c>
      <c r="B2" s="1">
        <v>44562</v>
      </c>
      <c r="C2" t="s">
        <v>13</v>
      </c>
      <c r="D2" s="2" t="s">
        <v>16</v>
      </c>
    </row>
    <row r="3" spans="1:4" x14ac:dyDescent="0.25">
      <c r="A3" t="s">
        <v>2</v>
      </c>
      <c r="B3" s="1">
        <v>44622</v>
      </c>
      <c r="C3" t="s">
        <v>14</v>
      </c>
      <c r="D3" s="2" t="s">
        <v>16</v>
      </c>
    </row>
    <row r="4" spans="1:4" x14ac:dyDescent="0.25">
      <c r="A4" t="s">
        <v>2</v>
      </c>
      <c r="B4" s="1">
        <v>44622</v>
      </c>
      <c r="C4" t="s">
        <v>13</v>
      </c>
      <c r="D4" s="2" t="s">
        <v>16</v>
      </c>
    </row>
    <row r="5" spans="1:4" x14ac:dyDescent="0.25">
      <c r="A5" t="s">
        <v>2</v>
      </c>
      <c r="B5" s="1">
        <v>44657</v>
      </c>
      <c r="C5" t="s">
        <v>13</v>
      </c>
      <c r="D5" s="2" t="s">
        <v>17</v>
      </c>
    </row>
    <row r="6" spans="1:4" x14ac:dyDescent="0.25">
      <c r="A6" t="s">
        <v>2</v>
      </c>
      <c r="B6" s="1">
        <v>44711</v>
      </c>
      <c r="C6" t="s">
        <v>14</v>
      </c>
      <c r="D6" s="2" t="s">
        <v>18</v>
      </c>
    </row>
    <row r="7" spans="1:4" x14ac:dyDescent="0.25">
      <c r="A7" t="s">
        <v>2</v>
      </c>
      <c r="B7" s="1">
        <v>44727</v>
      </c>
      <c r="C7" t="s">
        <v>13</v>
      </c>
      <c r="D7" s="2" t="s">
        <v>18</v>
      </c>
    </row>
    <row r="8" spans="1:4" x14ac:dyDescent="0.25">
      <c r="A8" t="s">
        <v>2</v>
      </c>
      <c r="B8" s="1">
        <v>44740</v>
      </c>
      <c r="C8" t="s">
        <v>14</v>
      </c>
      <c r="D8" s="2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E7598-5DDF-41A8-842A-D8F0DBF9B0E0}">
  <dimension ref="A1:N7"/>
  <sheetViews>
    <sheetView tabSelected="1" workbookViewId="0">
      <selection activeCell="E13" sqref="E13"/>
    </sheetView>
  </sheetViews>
  <sheetFormatPr baseColWidth="10" defaultRowHeight="15" x14ac:dyDescent="0.25"/>
  <cols>
    <col min="1" max="1" width="19.140625" customWidth="1"/>
  </cols>
  <sheetData>
    <row r="1" spans="1:14" x14ac:dyDescent="0.25">
      <c r="A1" s="3" t="s">
        <v>0</v>
      </c>
      <c r="B1" s="3" t="s">
        <v>19</v>
      </c>
      <c r="C1" s="4" t="s">
        <v>22</v>
      </c>
      <c r="D1" s="4" t="s">
        <v>23</v>
      </c>
      <c r="E1" s="4" t="s">
        <v>24</v>
      </c>
      <c r="F1" s="4" t="s">
        <v>25</v>
      </c>
      <c r="G1" s="4" t="s">
        <v>26</v>
      </c>
      <c r="H1" s="4" t="s">
        <v>27</v>
      </c>
      <c r="I1" s="4" t="s">
        <v>28</v>
      </c>
      <c r="J1" s="4" t="s">
        <v>29</v>
      </c>
      <c r="K1" s="4" t="s">
        <v>30</v>
      </c>
      <c r="L1" s="4" t="s">
        <v>31</v>
      </c>
      <c r="M1" s="4" t="s">
        <v>32</v>
      </c>
      <c r="N1" s="4" t="s">
        <v>33</v>
      </c>
    </row>
    <row r="2" spans="1:14" x14ac:dyDescent="0.25">
      <c r="A2" s="3" t="s">
        <v>20</v>
      </c>
      <c r="B2" s="3"/>
      <c r="C2" s="3" cm="1">
        <f t="array" ref="C2">SUMPRODUCT((MONTH(Ventes!$B$2:$B$8)=MONTH(C$1))*1)</f>
        <v>0</v>
      </c>
      <c r="D2" s="3" cm="1">
        <f t="array" ref="D2">SUMPRODUCT((MONTH(Ventes!$B$2:$B$8)=MONTH(D$1))*1)</f>
        <v>1</v>
      </c>
      <c r="E2" s="3" cm="1">
        <f t="array" ref="E2">SUMPRODUCT((MONTH(Ventes!$B$2:$B$8)=MONTH(E$1))*1)</f>
        <v>2</v>
      </c>
      <c r="F2" s="3" cm="1">
        <f t="array" ref="F2">SUMPRODUCT((MONTH(Ventes!$B$2:$B$8)=MONTH(F$1))*1)</f>
        <v>1</v>
      </c>
      <c r="G2" s="3" cm="1">
        <f t="array" ref="G2">SUMPRODUCT((MONTH(Ventes!$B$2:$B$8)=MONTH(G$1))*1)</f>
        <v>0</v>
      </c>
      <c r="H2" s="3" cm="1">
        <f t="array" ref="H2">SUMPRODUCT((MONTH(Ventes!$B$2:$B$8)=MONTH(H$1))*1)</f>
        <v>2</v>
      </c>
      <c r="I2" s="3" cm="1">
        <f t="array" ref="I2">SUMPRODUCT((MONTH(Ventes!$B$2:$B$8)=MONTH(I$1))*1)</f>
        <v>1</v>
      </c>
      <c r="J2" s="3" cm="1">
        <f t="array" ref="J2">SUMPRODUCT((MONTH(Ventes!$B$2:$B$8)=MONTH(J$1))*1)</f>
        <v>0</v>
      </c>
      <c r="K2" s="3" cm="1">
        <f t="array" ref="K2">SUMPRODUCT((MONTH(Ventes!$B$2:$B$8)=MONTH(K$1))*1)</f>
        <v>0</v>
      </c>
      <c r="L2" s="3" cm="1">
        <f t="array" ref="L2">SUMPRODUCT((MONTH(Ventes!$B$2:$B$8)=MONTH(L$1))*1)</f>
        <v>0</v>
      </c>
      <c r="M2" s="3" cm="1">
        <f t="array" ref="M2">SUMPRODUCT((MONTH(Ventes!$B$2:$B$8)=MONTH(M$1))*1)</f>
        <v>0</v>
      </c>
      <c r="N2" s="3" cm="1">
        <f t="array" ref="N2">SUMPRODUCT((MONTH(Ventes!$B$2:$B$8)=MONTH(N$1))*1)</f>
        <v>0</v>
      </c>
    </row>
    <row r="3" spans="1:14" x14ac:dyDescent="0.25">
      <c r="A3" s="3" t="s">
        <v>7</v>
      </c>
      <c r="B3" s="3"/>
      <c r="C3" s="3" cm="1">
        <f t="array" ref="C3">SUMPRODUCT((MONTH(Ventes!$B$2:$B$8)=MONTH(C$1))*(Ventes!$D$2:$D$8))</f>
        <v>0</v>
      </c>
      <c r="D3" s="3" cm="1">
        <f t="array" ref="D3">SUMPRODUCT((MONTH(Ventes!$B$2:$B$8)=MONTH(D$1))*(Ventes!$D$2:$D$8))</f>
        <v>1500</v>
      </c>
      <c r="E3" s="3" cm="1">
        <f t="array" ref="E3">SUMPRODUCT((MONTH(Ventes!$B$2:$B$8)=MONTH(E$1))*(Ventes!$D$2:$D$8))</f>
        <v>850</v>
      </c>
      <c r="F3" s="3" cm="1">
        <f t="array" ref="F3">SUMPRODUCT((MONTH(Ventes!$B$2:$B$8)=MONTH(F$1))*(Ventes!$D$2:$D$8))</f>
        <v>1500</v>
      </c>
      <c r="G3" s="3" cm="1">
        <f t="array" ref="G3">SUMPRODUCT((MONTH(Ventes!$B$2:$B$8)=MONTH(G$1))*(Ventes!$D$2:$D$8))</f>
        <v>0</v>
      </c>
      <c r="H3" s="3" cm="1">
        <f t="array" ref="H3">SUMPRODUCT((MONTH(Ventes!$B$2:$B$8)=MONTH(H$1))*(Ventes!$D$2:$D$8))</f>
        <v>7500</v>
      </c>
      <c r="I3" s="3" cm="1">
        <f t="array" ref="I3">SUMPRODUCT((MONTH(Ventes!$B$2:$B$8)=MONTH(I$1))*(Ventes!$D$2:$D$8))</f>
        <v>250</v>
      </c>
      <c r="J3" s="3" cm="1">
        <f t="array" ref="J3">SUMPRODUCT((MONTH(Ventes!$B$2:$B$8)=MONTH(J$1))*(Ventes!$D$2:$D$8))</f>
        <v>0</v>
      </c>
      <c r="K3" s="3" cm="1">
        <f t="array" ref="K3">SUMPRODUCT((MONTH(Ventes!$B$2:$B$8)=MONTH(K$1))*(Ventes!$D$2:$D$8))</f>
        <v>0</v>
      </c>
      <c r="L3" s="3" cm="1">
        <f t="array" ref="L3">SUMPRODUCT((MONTH(Ventes!$B$2:$B$8)=MONTH(L$1))*(Ventes!$D$2:$D$8))</f>
        <v>0</v>
      </c>
      <c r="M3" s="3" cm="1">
        <f t="array" ref="M3">SUMPRODUCT((MONTH(Ventes!$B$2:$B$8)=MONTH(M$1))*(Ventes!$D$2:$D$8))</f>
        <v>0</v>
      </c>
      <c r="N3" s="3" cm="1">
        <f t="array" ref="N3">SUMPRODUCT((MONTH(Ventes!$B$2:$B$8)=MONTH(N$1))*(Ventes!$D$2:$D$8))</f>
        <v>0</v>
      </c>
    </row>
    <row r="4" spans="1:14" x14ac:dyDescent="0.25">
      <c r="A4" s="3" t="s">
        <v>21</v>
      </c>
      <c r="B4" s="3"/>
      <c r="C4" s="3" cm="1">
        <f t="array" ref="C4">SUMPRODUCT((MONTH(Trajets!$B$2:$B$8)=MONTH(C$1))*1)</f>
        <v>1</v>
      </c>
      <c r="D4" s="3" cm="1">
        <f t="array" ref="D4">SUMPRODUCT((MONTH(Trajets!$B$2:$B$8)=MONTH(D$1))*1)</f>
        <v>0</v>
      </c>
      <c r="E4" s="3" cm="1">
        <f t="array" ref="E4">SUMPRODUCT((MONTH(Trajets!$B$2:$B$8)=MONTH(E$1))*1)</f>
        <v>2</v>
      </c>
      <c r="F4" s="3" cm="1">
        <f t="array" ref="F4">SUMPRODUCT((MONTH(Trajets!$B$2:$B$8)=MONTH(F$1))*1)</f>
        <v>1</v>
      </c>
      <c r="G4" s="3" cm="1">
        <f t="array" ref="G4">SUMPRODUCT((MONTH(Trajets!$B$2:$B$8)=MONTH(G$1))*1)</f>
        <v>1</v>
      </c>
      <c r="H4" s="3" cm="1">
        <f t="array" ref="H4">SUMPRODUCT((MONTH(Trajets!$B$2:$B$8)=MONTH(H$1))*1)</f>
        <v>2</v>
      </c>
      <c r="I4" s="3" cm="1">
        <f t="array" ref="I4">SUMPRODUCT((MONTH(Trajets!$B$2:$B$8)=MONTH(I$1))*1)</f>
        <v>0</v>
      </c>
      <c r="J4" s="3" cm="1">
        <f t="array" ref="J4">SUMPRODUCT((MONTH(Trajets!$B$2:$B$8)=MONTH(J$1))*1)</f>
        <v>0</v>
      </c>
      <c r="K4" s="3" cm="1">
        <f t="array" ref="K4">SUMPRODUCT((MONTH(Trajets!$B$2:$B$8)=MONTH(K$1))*1)</f>
        <v>0</v>
      </c>
      <c r="L4" s="3" cm="1">
        <f t="array" ref="L4">SUMPRODUCT((MONTH(Trajets!$B$2:$B$8)=MONTH(L$1))*1)</f>
        <v>0</v>
      </c>
      <c r="M4" s="3" cm="1">
        <f t="array" ref="M4">SUMPRODUCT((MONTH(Trajets!$B$2:$B$8)=MONTH(M$1))*1)</f>
        <v>0</v>
      </c>
      <c r="N4" s="3" cm="1">
        <f t="array" ref="N4">SUMPRODUCT((MONTH(Trajets!$B$2:$B$8)=MONTH(N$1))*1)</f>
        <v>0</v>
      </c>
    </row>
    <row r="5" spans="1:14" x14ac:dyDescent="0.25">
      <c r="A5" s="3" t="s">
        <v>17</v>
      </c>
      <c r="B5" s="3"/>
      <c r="C5" s="3" cm="1">
        <f t="array" ref="C5">SUMPRODUCT((MONTH(Trajets!$B$2:$B$8)=MONTH(C$1))*(Trajets!$D$2:$D$8="Train"))</f>
        <v>0</v>
      </c>
      <c r="D5" s="3" cm="1">
        <f t="array" ref="D5">SUMPRODUCT((MONTH(Trajets!$B$2:$B$8)=MONTH(D$1))*(Trajets!$D$2:$D$8="Train"))</f>
        <v>0</v>
      </c>
      <c r="E5" s="3" cm="1">
        <f t="array" ref="E5">SUMPRODUCT((MONTH(Trajets!$B$2:$B$8)=MONTH(E$1))*(Trajets!$D$2:$D$8="Train"))</f>
        <v>0</v>
      </c>
      <c r="F5" s="3" cm="1">
        <f t="array" ref="F5">SUMPRODUCT((MONTH(Trajets!$B$2:$B$8)=MONTH(F$1))*(Trajets!$D$2:$D$8="Train"))</f>
        <v>1</v>
      </c>
      <c r="G5" s="3" cm="1">
        <f t="array" ref="G5">SUMPRODUCT((MONTH(Trajets!$B$2:$B$8)=MONTH(G$1))*(Trajets!$D$2:$D$8="Train"))</f>
        <v>0</v>
      </c>
      <c r="H5" s="3" cm="1">
        <f t="array" ref="H5">SUMPRODUCT((MONTH(Trajets!$B$2:$B$8)=MONTH(H$1))*(Trajets!$D$2:$D$8="Train"))</f>
        <v>0</v>
      </c>
      <c r="I5" s="3" cm="1">
        <f t="array" ref="I5">SUMPRODUCT((MONTH(Trajets!$B$2:$B$8)=MONTH(I$1))*(Trajets!$D$2:$D$8="Train"))</f>
        <v>0</v>
      </c>
      <c r="J5" s="3" cm="1">
        <f t="array" ref="J5">SUMPRODUCT((MONTH(Trajets!$B$2:$B$8)=MONTH(J$1))*(Trajets!$D$2:$D$8="Train"))</f>
        <v>0</v>
      </c>
      <c r="K5" s="3" cm="1">
        <f t="array" ref="K5">SUMPRODUCT((MONTH(Trajets!$B$2:$B$8)=MONTH(K$1))*(Trajets!$D$2:$D$8="Train"))</f>
        <v>0</v>
      </c>
      <c r="L5" s="3" cm="1">
        <f t="array" ref="L5">SUMPRODUCT((MONTH(Trajets!$B$2:$B$8)=MONTH(L$1))*(Trajets!$D$2:$D$8="Train"))</f>
        <v>0</v>
      </c>
      <c r="M5" s="3" cm="1">
        <f t="array" ref="M5">SUMPRODUCT((MONTH(Trajets!$B$2:$B$8)=MONTH(M$1))*(Trajets!$D$2:$D$8="Train"))</f>
        <v>0</v>
      </c>
      <c r="N5" s="3" cm="1">
        <f t="array" ref="N5">SUMPRODUCT((MONTH(Trajets!$B$2:$B$8)=MONTH(N$1))*(Trajets!$D$2:$D$8="Train"))</f>
        <v>0</v>
      </c>
    </row>
    <row r="6" spans="1:14" x14ac:dyDescent="0.25">
      <c r="A6" s="3" t="s">
        <v>18</v>
      </c>
      <c r="B6" s="3"/>
      <c r="C6" s="3" cm="1">
        <f t="array" ref="C6">SUMPRODUCT((MONTH(Trajets!$B$2:$B$8)=MONTH(C$1))*(Trajets!$D$2:$D$8="VL"))</f>
        <v>0</v>
      </c>
      <c r="D6" s="3" cm="1">
        <f t="array" ref="D6">SUMPRODUCT((MONTH(Trajets!$B$2:$B$8)=MONTH(D$1))*(Trajets!$D$2:$D$8="VL"))</f>
        <v>0</v>
      </c>
      <c r="E6" s="3" cm="1">
        <f t="array" ref="E6">SUMPRODUCT((MONTH(Trajets!$B$2:$B$8)=MONTH(E$1))*(Trajets!$D$2:$D$8="VL"))</f>
        <v>0</v>
      </c>
      <c r="F6" s="3" cm="1">
        <f t="array" ref="F6">SUMPRODUCT((MONTH(Trajets!$B$2:$B$8)=MONTH(F$1))*(Trajets!$D$2:$D$8="VL"))</f>
        <v>0</v>
      </c>
      <c r="G6" s="3" cm="1">
        <f t="array" ref="G6">SUMPRODUCT((MONTH(Trajets!$B$2:$B$8)=MONTH(G$1))*(Trajets!$D$2:$D$8="VL"))</f>
        <v>1</v>
      </c>
      <c r="H6" s="3" cm="1">
        <f t="array" ref="H6">SUMPRODUCT((MONTH(Trajets!$B$2:$B$8)=MONTH(H$1))*(Trajets!$D$2:$D$8="VL"))</f>
        <v>2</v>
      </c>
      <c r="I6" s="3" cm="1">
        <f t="array" ref="I6">SUMPRODUCT((MONTH(Trajets!$B$2:$B$8)=MONTH(I$1))*(Trajets!$D$2:$D$8="VL"))</f>
        <v>0</v>
      </c>
      <c r="J6" s="3" cm="1">
        <f t="array" ref="J6">SUMPRODUCT((MONTH(Trajets!$B$2:$B$8)=MONTH(J$1))*(Trajets!$D$2:$D$8="VL"))</f>
        <v>0</v>
      </c>
      <c r="K6" s="3" cm="1">
        <f t="array" ref="K6">SUMPRODUCT((MONTH(Trajets!$B$2:$B$8)=MONTH(K$1))*(Trajets!$D$2:$D$8="VL"))</f>
        <v>0</v>
      </c>
      <c r="L6" s="3" cm="1">
        <f t="array" ref="L6">SUMPRODUCT((MONTH(Trajets!$B$2:$B$8)=MONTH(L$1))*(Trajets!$D$2:$D$8="VL"))</f>
        <v>0</v>
      </c>
      <c r="M6" s="3" cm="1">
        <f t="array" ref="M6">SUMPRODUCT((MONTH(Trajets!$B$2:$B$8)=MONTH(M$1))*(Trajets!$D$2:$D$8="VL"))</f>
        <v>0</v>
      </c>
      <c r="N6" s="3" cm="1">
        <f t="array" ref="N6">SUMPRODUCT((MONTH(Trajets!$B$2:$B$8)=MONTH(N$1))*(Trajets!$D$2:$D$8="VL"))</f>
        <v>0</v>
      </c>
    </row>
    <row r="7" spans="1:14" x14ac:dyDescent="0.25">
      <c r="A7" s="3" t="s">
        <v>16</v>
      </c>
      <c r="B7" s="3"/>
      <c r="C7" s="3" cm="1">
        <f t="array" ref="C7">SUMPRODUCT((MONTH(Trajets!$B$2:$B$8)=MONTH(C$1))*(Trajets!$D$2:$D$8="Avion"))</f>
        <v>1</v>
      </c>
      <c r="D7" s="3" cm="1">
        <f t="array" ref="D7">SUMPRODUCT((MONTH(Trajets!$B$2:$B$8)=MONTH(D$1))*(Trajets!$D$2:$D$8="Avion"))</f>
        <v>0</v>
      </c>
      <c r="E7" s="3" cm="1">
        <f t="array" ref="E7">SUMPRODUCT((MONTH(Trajets!$B$2:$B$8)=MONTH(E$1))*(Trajets!$D$2:$D$8="Avion"))</f>
        <v>2</v>
      </c>
      <c r="F7" s="3" cm="1">
        <f t="array" ref="F7">SUMPRODUCT((MONTH(Trajets!$B$2:$B$8)=MONTH(F$1))*(Trajets!$D$2:$D$8="Avion"))</f>
        <v>0</v>
      </c>
      <c r="G7" s="3" cm="1">
        <f t="array" ref="G7">SUMPRODUCT((MONTH(Trajets!$B$2:$B$8)=MONTH(G$1))*(Trajets!$D$2:$D$8="Avion"))</f>
        <v>0</v>
      </c>
      <c r="H7" s="3" cm="1">
        <f t="array" ref="H7">SUMPRODUCT((MONTH(Trajets!$B$2:$B$8)=MONTH(H$1))*(Trajets!$D$2:$D$8="Avion"))</f>
        <v>0</v>
      </c>
      <c r="I7" s="3" cm="1">
        <f t="array" ref="I7">SUMPRODUCT((MONTH(Trajets!$B$2:$B$8)=MONTH(I$1))*(Trajets!$D$2:$D$8="Avion"))</f>
        <v>0</v>
      </c>
      <c r="J7" s="3" cm="1">
        <f t="array" ref="J7">SUMPRODUCT((MONTH(Trajets!$B$2:$B$8)=MONTH(J$1))*(Trajets!$D$2:$D$8="Avion"))</f>
        <v>0</v>
      </c>
      <c r="K7" s="3" cm="1">
        <f t="array" ref="K7">SUMPRODUCT((MONTH(Trajets!$B$2:$B$8)=MONTH(K$1))*(Trajets!$D$2:$D$8="Avion"))</f>
        <v>0</v>
      </c>
      <c r="L7" s="3" cm="1">
        <f t="array" ref="L7">SUMPRODUCT((MONTH(Trajets!$B$2:$B$8)=MONTH(L$1))*(Trajets!$D$2:$D$8="Avion"))</f>
        <v>0</v>
      </c>
      <c r="M7" s="3" cm="1">
        <f t="array" ref="M7">SUMPRODUCT((MONTH(Trajets!$B$2:$B$8)=MONTH(M$1))*(Trajets!$D$2:$D$8="Avion"))</f>
        <v>0</v>
      </c>
      <c r="N7" s="3" cm="1">
        <f t="array" ref="N7">SUMPRODUCT((MONTH(Trajets!$B$2:$B$8)=MONTH(N$1))*(Trajets!$D$2:$D$8="Avion"))</f>
        <v>0</v>
      </c>
    </row>
  </sheetData>
  <pageMargins left="0.7" right="0.7" top="0.75" bottom="0.75" header="0.3" footer="0.3"/>
  <ignoredErrors>
    <ignoredError sqref="C3" formula="1"/>
  </ignoredErrors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85A65C19B3344790128894C77DD28D" ma:contentTypeVersion="14" ma:contentTypeDescription="Create a new document." ma:contentTypeScope="" ma:versionID="59ab82ef13f8e7ca869889a93523ee3d">
  <xsd:schema xmlns:xsd="http://www.w3.org/2001/XMLSchema" xmlns:xs="http://www.w3.org/2001/XMLSchema" xmlns:p="http://schemas.microsoft.com/office/2006/metadata/properties" xmlns:ns3="c222ca92-63a2-4aae-a1fc-5fca8356d14d" xmlns:ns4="c2fbc866-4477-43e4-8ccf-092567135133" targetNamespace="http://schemas.microsoft.com/office/2006/metadata/properties" ma:root="true" ma:fieldsID="153e0319140e9d04c3b016011805d259" ns3:_="" ns4:_="">
    <xsd:import namespace="c222ca92-63a2-4aae-a1fc-5fca8356d14d"/>
    <xsd:import namespace="c2fbc866-4477-43e4-8ccf-09256713513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LengthInSeconds" minOccurs="0"/>
                <xsd:element ref="ns4:MediaServiceAutoKeyPoints" minOccurs="0"/>
                <xsd:element ref="ns4:MediaServiceKeyPoints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22ca92-63a2-4aae-a1fc-5fca8356d14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fbc866-4477-43e4-8ccf-09256713513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7" nillable="true" ma:displayName="Tags" ma:internalName="MediaServiceAutoTags" ma:readOnly="true">
      <xsd:simpleType>
        <xsd:restriction base="dms:Text"/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A415AA0-52EF-4284-8B17-0FD31FE646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222ca92-63a2-4aae-a1fc-5fca8356d14d"/>
    <ds:schemaRef ds:uri="c2fbc866-4477-43e4-8ccf-09256713513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AE57DD7-FF1E-4B83-BC5D-9FA4E55740B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3AE91E0-964D-4C4A-B23E-1839E69BB8A1}">
  <ds:schemaRefs>
    <ds:schemaRef ds:uri="http://purl.org/dc/elements/1.1/"/>
    <ds:schemaRef ds:uri="http://schemas.microsoft.com/office/2006/metadata/properties"/>
    <ds:schemaRef ds:uri="http://purl.org/dc/terms/"/>
    <ds:schemaRef ds:uri="c2fbc866-4477-43e4-8ccf-092567135133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c222ca92-63a2-4aae-a1fc-5fca8356d14d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Trajets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Mounir</dc:creator>
  <cp:lastModifiedBy>ZITOUNI Mounir</cp:lastModifiedBy>
  <dcterms:created xsi:type="dcterms:W3CDTF">2022-07-02T20:31:08Z</dcterms:created>
  <dcterms:modified xsi:type="dcterms:W3CDTF">2022-07-02T21:07:09Z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0x010100A785A65C19B3344790128894C77DD28D</vt:lpwstr>
  </property>
</Properties>
</file>