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2955" windowWidth="9300" windowHeight="8130"/>
  </bookViews>
  <sheets>
    <sheet name="Rapport" sheetId="9" r:id="rId1"/>
    <sheet name="Spec" sheetId="15" r:id="rId2"/>
    <sheet name="Traduction" sheetId="14" r:id="rId3"/>
  </sheets>
  <externalReferences>
    <externalReference r:id="rId4"/>
  </externalReferences>
  <definedNames>
    <definedName name="_xlnm._FilterDatabase" localSheetId="0" hidden="1">Rapport!#REF!</definedName>
    <definedName name="_xlnm.Print_Titles" localSheetId="0">Rapport!$1:$4</definedName>
    <definedName name="Z_4CC904AB_B035_41E2_B939_AB6D0F19848C_.wvu.PrintTitles" localSheetId="0" hidden="1">Rapport!$1:$4</definedName>
    <definedName name="Z_60A70949_C5DF_4D44_9F46_2BB00D128D7B_.wvu.PrintTitles" localSheetId="0" hidden="1">Rapport!$1:$4</definedName>
    <definedName name="Z_6AD1477D_24C3_42D5_9221_0CA5BFED9AF0_.wvu.PrintTitles" localSheetId="0" hidden="1">Rapport!$1:$4</definedName>
    <definedName name="Z_D5E5E294_622F_420C_9BBF_F6BD365C51D0_.wvu.PrintTitles" localSheetId="0" hidden="1">Rapport!$1:$4</definedName>
  </definedNames>
  <calcPr calcId="145621"/>
  <customWorkbookViews>
    <customWorkbookView name="Marco Wichtermann - Persönliche Ansicht" guid="{FB5E1903-66FB-49D3-857B-4BE547037E1A}" mergeInterval="0" personalView="1" maximized="1" windowWidth="1276" windowHeight="782" tabRatio="844" activeSheetId="2"/>
    <customWorkbookView name="Urs Schneider - Persönliche Ansicht" guid="{4CC904AB-B035-41E2-B939-AB6D0F19848C}" mergeInterval="0" personalView="1" maximized="1" windowWidth="1276" windowHeight="809" tabRatio="844" activeSheetId="1"/>
    <customWorkbookView name="Peter Hoefer - Persönliche Ansicht" guid="{03BC70A9-1F14-4591-922E-82CFE9DDEACF}" mergeInterval="0" personalView="1" maximized="1" windowWidth="1276" windowHeight="861" tabRatio="914" activeSheetId="1"/>
    <customWorkbookView name="Peter Schmutz - Persönliche Ansicht" guid="{D5E5E294-622F-420C-9BBF-F6BD365C51D0}" mergeInterval="0" personalView="1" maximized="1" windowWidth="1276" windowHeight="835" tabRatio="844" activeSheetId="2"/>
    <customWorkbookView name="Reto Cometta - Persönliche Ansicht" guid="{24306DFC-5CF4-4F64-BD0E-B826E8EF1870}" mergeInterval="0" personalView="1" maximized="1" windowWidth="1020" windowHeight="605" tabRatio="914" activeSheetId="1"/>
    <customWorkbookView name="Marc Luder - Personal View" guid="{60A70949-C5DF-4D44-9F46-2BB00D128D7B}" mergeInterval="0" personalView="1" maximized="1" windowWidth="1276" windowHeight="885" tabRatio="844" activeSheetId="1"/>
    <customWorkbookView name="Andreas Greber - Persönliche Ansicht" guid="{088F1071-2D3E-40F3-8B43-015F17487A3A}" mergeInterval="0" personalView="1" maximized="1" windowWidth="1276" windowHeight="862" tabRatio="914" activeSheetId="2"/>
    <customWorkbookView name="Jürgen Bennewitz - Persönliche Ansicht" guid="{44C941A0-D903-4C44-A3AA-062B3982A7AE}" mergeInterval="0" personalView="1" maximized="1" xWindow="2" yWindow="105" windowWidth="1276" windowHeight="834" tabRatio="601" activeSheetId="1"/>
    <customWorkbookView name="Juergen Bennewitz - Persönliche Ansicht" guid="{2053AD74-3FC2-44D7-8ED1-9615097470AD}" mergeInterval="0" personalView="1" maximized="1" windowWidth="1276" windowHeight="810" tabRatio="619" activeSheetId="1"/>
    <customWorkbookView name="Rahmatollah Batur - Persönliche Ansicht" guid="{F6109CFD-1640-4115-B7E4-EBBC11F82FBC}" mergeInterval="0" personalView="1" maximized="1" windowWidth="1148" windowHeight="676" tabRatio="503" activeSheetId="1"/>
    <customWorkbookView name="Rudolf Kloetzli - Persönliche Ansicht" guid="{867C7F7B-684E-4592-B556-7D0353CCD40E}" mergeInterval="0" personalView="1" maximized="1" xWindow="2" yWindow="93" windowWidth="1148" windowHeight="702" tabRatio="914" activeSheetId="1"/>
    <customWorkbookView name="Julio Rio - Persönliche Ansicht" guid="{9FC45F4D-6A79-4D04-BD8A-3C76528DF1EE}" mergeInterval="0" personalView="1" maximized="1" windowWidth="1140" windowHeight="773" tabRatio="914" activeSheetId="2"/>
    <customWorkbookView name="Cometta - Persönliche Ansicht" guid="{8A0961E2-9109-4AE0-86C7-8518BAF96E0C}" mergeInterval="0" personalView="1" maximized="1" windowWidth="1276" windowHeight="861" tabRatio="711" activeSheetId="6"/>
    <customWorkbookView name="bieri - Persönliche Ansicht" guid="{5CC83DB2-672A-4630-A5FC-234B8F106FE3}" mergeInterval="0" personalView="1" maximized="1" windowWidth="1276" windowHeight="888" activeSheetId="1"/>
    <customWorkbookView name="greber - Persönliche Ansicht" guid="{8DA9CA0B-CEC4-42AD-BE43-89AA9E2B1EDA}" mergeInterval="0" personalView="1" maximized="1" windowWidth="1276" windowHeight="888" tabRatio="914" activeSheetId="1"/>
    <customWorkbookView name="Rene Stöckli - Persönliche Ansicht" guid="{339FABC8-BFB3-44DF-8B34-9C563C35BF73}" mergeInterval="0" personalView="1" maximized="1" windowWidth="1148" windowHeight="728" activeSheetId="7"/>
    <customWorkbookView name="Moser - Persönliche Ansicht" guid="{C2FF886E-582C-4310-9E1B-1D156057106C}" mergeInterval="0" personalView="1" maximized="1" windowWidth="1276" windowHeight="862" activeSheetId="1"/>
    <customWorkbookView name="rio - Persönliche Ansicht" guid="{61F1C654-C846-4A75-A10D-51BFC0CBAB98}" mergeInterval="0" personalView="1" maximized="1" windowWidth="1219" windowHeight="819" tabRatio="711" activeSheetId="7"/>
    <customWorkbookView name="luder - Persönliche Ansicht" guid="{D1BE384C-843B-430D-93BB-DA99C2CF98A3}" mergeInterval="0" personalView="1" maximized="1" windowWidth="1276" windowHeight="888" tabRatio="769" activeSheetId="3"/>
    <customWorkbookView name="Fuchs - Persönliche Ansicht" guid="{6DC656FA-C674-4023-B55B-A25D9D8DB972}" mergeInterval="0" personalView="1" maximized="1" windowWidth="1276" windowHeight="861" activeSheetId="13"/>
    <customWorkbookView name="Thomas Bieri - Persönliche Ansicht" guid="{289A4A5E-FA44-446A-B9EE-DDB48FAFF235}" mergeInterval="0" personalView="1" maximized="1" windowWidth="1276" windowHeight="862" activeSheetId="3"/>
    <customWorkbookView name="Urs Ramseier - Persönliche Ansicht" guid="{1C88F5D1-2CFC-4236-9742-D18B33B3C798}" mergeInterval="0" personalView="1" maximized="1" windowWidth="1276" windowHeight="835" tabRatio="677" activeSheetId="2"/>
    <customWorkbookView name="Stefan Zwahlen - Persönliche Ansicht" guid="{188789C2-2C92-46DE-864E-73CE3050D1B6}" mergeInterval="0" personalView="1" maximized="1" xWindow="274" yWindow="93" windowWidth="876" windowHeight="702" tabRatio="769" activeSheetId="1"/>
    <customWorkbookView name="P5039115 - Persönliche Ansicht" guid="{6AD1477D-24C3-42D5-9221-0CA5BFED9AF0}" mergeInterval="0" personalView="1" maximized="1" windowWidth="1276" windowHeight="888" tabRatio="844" activeSheetId="2"/>
    <customWorkbookView name="Marc Luder - Persönliche Ansicht" guid="{850672EC-640B-462E-A7E2-779A5308C719}" mergeInterval="0" personalView="1" maximized="1" windowWidth="1276" windowHeight="888" tabRatio="601" activeSheetId="2"/>
  </customWorkbookViews>
</workbook>
</file>

<file path=xl/calcChain.xml><?xml version="1.0" encoding="utf-8"?>
<calcChain xmlns="http://schemas.openxmlformats.org/spreadsheetml/2006/main">
  <c r="R4" i="9" l="1"/>
  <c r="Y4" i="9"/>
  <c r="Q43" i="9" l="1"/>
  <c r="P43" i="9"/>
  <c r="O43" i="9"/>
  <c r="N43" i="9"/>
  <c r="M43" i="9"/>
  <c r="L43" i="9"/>
  <c r="K43" i="9"/>
  <c r="J43" i="9"/>
  <c r="I43" i="9"/>
  <c r="H43" i="9"/>
  <c r="G43" i="9"/>
  <c r="F43" i="9"/>
  <c r="V43" i="9" l="1"/>
  <c r="X43" i="9"/>
  <c r="Z43" i="9"/>
  <c r="AA43" i="9"/>
  <c r="AB43" i="9"/>
  <c r="AC43" i="9"/>
  <c r="AD43" i="9"/>
  <c r="AE43" i="9"/>
  <c r="U43" i="9"/>
  <c r="U23" i="9"/>
  <c r="AE23" i="9"/>
  <c r="AD23" i="9"/>
  <c r="AC23" i="9"/>
  <c r="AB23" i="9"/>
  <c r="AA23" i="9"/>
  <c r="Z23" i="9"/>
  <c r="X23" i="9"/>
  <c r="V23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N5" i="9"/>
  <c r="N25" i="9"/>
  <c r="O25" i="9"/>
  <c r="O28" i="9"/>
  <c r="N28" i="9"/>
  <c r="N31" i="9"/>
  <c r="O31" i="9"/>
  <c r="O32" i="9"/>
  <c r="N32" i="9"/>
  <c r="O33" i="9"/>
  <c r="AE4" i="9"/>
  <c r="AD4" i="9"/>
  <c r="AC4" i="9"/>
  <c r="AB4" i="9"/>
  <c r="AA4" i="9"/>
  <c r="Z4" i="9"/>
  <c r="X4" i="9"/>
  <c r="U4" i="9"/>
  <c r="V4" i="9"/>
  <c r="P23" i="9"/>
  <c r="Q23" i="9"/>
  <c r="G23" i="9"/>
  <c r="H23" i="9"/>
  <c r="I23" i="9"/>
  <c r="J23" i="9"/>
  <c r="K23" i="9"/>
  <c r="L23" i="9"/>
  <c r="M23" i="9"/>
  <c r="F23" i="9"/>
  <c r="O42" i="9" l="1"/>
  <c r="N42" i="9"/>
  <c r="O41" i="9"/>
  <c r="N41" i="9"/>
  <c r="O40" i="9"/>
  <c r="N40" i="9"/>
  <c r="O39" i="9"/>
  <c r="N39" i="9"/>
  <c r="O38" i="9"/>
  <c r="N38" i="9"/>
  <c r="O37" i="9"/>
  <c r="N37" i="9"/>
  <c r="O36" i="9"/>
  <c r="N36" i="9"/>
  <c r="O35" i="9"/>
  <c r="N35" i="9"/>
  <c r="O34" i="9"/>
  <c r="N34" i="9"/>
  <c r="N33" i="9"/>
  <c r="O30" i="9"/>
  <c r="N30" i="9"/>
  <c r="D30" i="9"/>
  <c r="D33" i="9" s="1"/>
  <c r="D36" i="9" s="1"/>
  <c r="D39" i="9" s="1"/>
  <c r="D42" i="9" s="1"/>
  <c r="O29" i="9"/>
  <c r="N29" i="9"/>
  <c r="D29" i="9"/>
  <c r="D32" i="9" s="1"/>
  <c r="D35" i="9" s="1"/>
  <c r="D38" i="9" s="1"/>
  <c r="D41" i="9" s="1"/>
  <c r="D28" i="9"/>
  <c r="D31" i="9" s="1"/>
  <c r="D34" i="9" s="1"/>
  <c r="D37" i="9" s="1"/>
  <c r="D40" i="9" s="1"/>
  <c r="O27" i="9"/>
  <c r="N27" i="9"/>
  <c r="O26" i="9"/>
  <c r="N26" i="9"/>
  <c r="E1" i="9"/>
  <c r="O23" i="9" l="1"/>
  <c r="N23" i="9"/>
  <c r="D2" i="9"/>
  <c r="B7" i="9"/>
  <c r="B6" i="9"/>
  <c r="B5" i="9"/>
  <c r="AM4" i="9" l="1"/>
  <c r="AJ4" i="9"/>
  <c r="AF4" i="9"/>
  <c r="AH4" i="9"/>
  <c r="C1" i="9"/>
  <c r="E2" i="9"/>
  <c r="C2" i="9"/>
  <c r="A2" i="9"/>
  <c r="K6" i="14"/>
  <c r="K5" i="14" s="1"/>
  <c r="J6" i="14"/>
  <c r="I6" i="14"/>
  <c r="H6" i="14"/>
  <c r="H5" i="14" s="1"/>
  <c r="G6" i="14"/>
  <c r="G5" i="14" s="1"/>
  <c r="F6" i="14"/>
  <c r="E6" i="14"/>
  <c r="D6" i="14"/>
  <c r="D5" i="14" s="1"/>
  <c r="C6" i="14"/>
  <c r="C5" i="14" s="1"/>
  <c r="B6" i="14"/>
  <c r="J5" i="14"/>
  <c r="I5" i="14"/>
  <c r="F5" i="14"/>
  <c r="E5" i="14"/>
  <c r="B5" i="14"/>
  <c r="A2" i="14"/>
  <c r="A1" i="14"/>
  <c r="D10" i="9" l="1"/>
  <c r="D13" i="9" s="1"/>
  <c r="D16" i="9" s="1"/>
  <c r="D19" i="9" s="1"/>
  <c r="D22" i="9" s="1"/>
  <c r="D9" i="9"/>
  <c r="D12" i="9" s="1"/>
  <c r="D15" i="9" s="1"/>
  <c r="D18" i="9" s="1"/>
  <c r="D21" i="9" s="1"/>
  <c r="D8" i="9"/>
  <c r="D11" i="9" s="1"/>
  <c r="D14" i="9" s="1"/>
  <c r="D17" i="9" s="1"/>
  <c r="D20" i="9" s="1"/>
  <c r="A1" i="9"/>
  <c r="C8" i="9" l="1"/>
  <c r="C11" i="9" l="1"/>
  <c r="B8" i="9"/>
  <c r="B9" i="9"/>
  <c r="B10" i="9"/>
  <c r="C14" i="9" l="1"/>
  <c r="B12" i="9"/>
  <c r="B13" i="9"/>
  <c r="B11" i="9"/>
  <c r="C17" i="9" l="1"/>
  <c r="B16" i="9"/>
  <c r="B15" i="9"/>
  <c r="B14" i="9"/>
  <c r="C20" i="9" l="1"/>
  <c r="C25" i="9" s="1"/>
  <c r="B17" i="9"/>
  <c r="B19" i="9"/>
  <c r="B18" i="9"/>
  <c r="C28" i="9" l="1"/>
  <c r="B26" i="9"/>
  <c r="B27" i="9"/>
  <c r="B25" i="9"/>
  <c r="B20" i="9"/>
  <c r="B21" i="9"/>
  <c r="B22" i="9"/>
  <c r="S4" i="9" l="1"/>
  <c r="T4" i="9"/>
  <c r="B28" i="9"/>
  <c r="B29" i="9"/>
  <c r="C31" i="9"/>
  <c r="B30" i="9"/>
  <c r="C34" i="9" l="1"/>
  <c r="B33" i="9"/>
  <c r="B31" i="9"/>
  <c r="B32" i="9"/>
  <c r="C37" i="9" l="1"/>
  <c r="B36" i="9"/>
  <c r="B35" i="9"/>
  <c r="B34" i="9"/>
  <c r="B39" i="9" l="1"/>
  <c r="B37" i="9"/>
  <c r="C40" i="9"/>
  <c r="B38" i="9"/>
  <c r="B40" i="9" l="1"/>
  <c r="B42" i="9"/>
  <c r="B41" i="9"/>
</calcChain>
</file>

<file path=xl/sharedStrings.xml><?xml version="1.0" encoding="utf-8"?>
<sst xmlns="http://schemas.openxmlformats.org/spreadsheetml/2006/main" count="241" uniqueCount="119">
  <si>
    <t>ESG Rep's</t>
  </si>
  <si>
    <t>Total</t>
  </si>
  <si>
    <t>VSG Rep's</t>
  </si>
  <si>
    <t>Index</t>
  </si>
  <si>
    <t>Total Rep.</t>
  </si>
  <si>
    <t>Visum</t>
  </si>
  <si>
    <t>Rep' s in EURO</t>
  </si>
  <si>
    <t>Rep's in %</t>
  </si>
  <si>
    <t>Handzusammenbau</t>
  </si>
  <si>
    <t>Remarques</t>
  </si>
  <si>
    <t>Pannes</t>
  </si>
  <si>
    <t>Remplissage</t>
  </si>
  <si>
    <t>Equipe</t>
  </si>
  <si>
    <t>Date</t>
  </si>
  <si>
    <t>Sem.</t>
  </si>
  <si>
    <t>Rapport d'équipe 2018</t>
  </si>
  <si>
    <r>
      <t>m</t>
    </r>
    <r>
      <rPr>
        <vertAlign val="superscript"/>
        <sz val="10"/>
        <rFont val="Arial"/>
        <family val="2"/>
      </rPr>
      <t>2</t>
    </r>
  </si>
  <si>
    <t>Matin</t>
  </si>
  <si>
    <t>Nuit</t>
  </si>
  <si>
    <t>Après-midi</t>
  </si>
  <si>
    <t>Chef d'équipe</t>
  </si>
  <si>
    <t>Ligne TPS</t>
  </si>
  <si>
    <t>Heures</t>
  </si>
  <si>
    <t>Type</t>
  </si>
  <si>
    <t>Moyenne par équipe</t>
  </si>
  <si>
    <t>Jours</t>
  </si>
  <si>
    <t>Réparation m2 en %</t>
  </si>
  <si>
    <t>Qui</t>
  </si>
  <si>
    <t>Table 1</t>
  </si>
  <si>
    <t>Table 2</t>
  </si>
  <si>
    <t>Table 3</t>
  </si>
  <si>
    <t>Table 4</t>
  </si>
  <si>
    <t>Table 5</t>
  </si>
  <si>
    <t>Reparation</t>
  </si>
  <si>
    <t>Ligne ISO</t>
  </si>
  <si>
    <t>Masse jettée
[Kg]</t>
  </si>
  <si>
    <t>Français</t>
  </si>
  <si>
    <t>Deutch</t>
  </si>
  <si>
    <t>Anglais</t>
  </si>
  <si>
    <t>Sheet"Enregistrement"</t>
  </si>
  <si>
    <t>-</t>
  </si>
  <si>
    <t>Sheet"Import"</t>
  </si>
  <si>
    <t>Traduction</t>
  </si>
  <si>
    <t>Übersetzung</t>
  </si>
  <si>
    <t>Translation</t>
  </si>
  <si>
    <t>Sheet"Rapport"</t>
  </si>
  <si>
    <t>Bilaterale</t>
  </si>
  <si>
    <t>Pièce</t>
  </si>
  <si>
    <t xml:space="preserve">Matin </t>
  </si>
  <si>
    <t>Lisec/Four</t>
  </si>
  <si>
    <t>Filter 5</t>
  </si>
  <si>
    <t>Filter 26</t>
  </si>
  <si>
    <t>Filterkerzen gewechselt</t>
  </si>
  <si>
    <t>ON/OFF</t>
  </si>
  <si>
    <t>Filterspülung</t>
  </si>
  <si>
    <t xml:space="preserve">Filter 23 </t>
  </si>
  <si>
    <t>Druckkontrolle</t>
  </si>
  <si>
    <t>Chargen - Nr.</t>
  </si>
  <si>
    <t>Rapport ISO 2018</t>
  </si>
  <si>
    <t>m2</t>
  </si>
  <si>
    <t>Production</t>
  </si>
  <si>
    <t>Réparartion</t>
  </si>
  <si>
    <t>Franz Simonis</t>
  </si>
  <si>
    <t>Specification:</t>
  </si>
  <si>
    <t>N° 1</t>
  </si>
  <si>
    <t>Membre ISO</t>
  </si>
  <si>
    <t>N.Schöni</t>
  </si>
  <si>
    <t>B. Abdelhakim</t>
  </si>
  <si>
    <t>Jair Gomes</t>
  </si>
  <si>
    <t>C.  Gomes</t>
  </si>
  <si>
    <t>[Jour]</t>
  </si>
  <si>
    <t>[Celcius]</t>
  </si>
  <si>
    <t>Allumage de la lampe UV</t>
  </si>
  <si>
    <t>ON</t>
  </si>
  <si>
    <t>OFF</t>
  </si>
  <si>
    <t>US vorlauf</t>
  </si>
  <si>
    <t>Gaz Manuel Füllung</t>
  </si>
  <si>
    <t>Gaz Automatich Füllung</t>
  </si>
  <si>
    <t>ClimaPlus</t>
  </si>
  <si>
    <t>ClimaTop</t>
  </si>
  <si>
    <t>Wall</t>
  </si>
  <si>
    <t>Min</t>
  </si>
  <si>
    <t>Max</t>
  </si>
  <si>
    <t>Riglass/Jegen</t>
  </si>
  <si>
    <t>Argon</t>
  </si>
  <si>
    <t>Krypton</t>
  </si>
  <si>
    <t>Wechsel Mischstreken</t>
  </si>
  <si>
    <t>M. Luder</t>
  </si>
  <si>
    <t>Wasserbehälter</t>
  </si>
  <si>
    <t>UV</t>
  </si>
  <si>
    <t>Leitwertmesser SKR (max. 20 mS)</t>
  </si>
  <si>
    <t>Wassertemp.</t>
  </si>
  <si>
    <t>WKR/ SKR</t>
  </si>
  <si>
    <t>Marc Luder</t>
  </si>
  <si>
    <t>Nahuel Schöni</t>
  </si>
  <si>
    <t>David Oliveira</t>
  </si>
  <si>
    <t>Véli Shala</t>
  </si>
  <si>
    <t>Lindita Bytyqi</t>
  </si>
  <si>
    <t>Paulo .Afonso</t>
  </si>
  <si>
    <t>X</t>
  </si>
  <si>
    <t>[mS]</t>
  </si>
  <si>
    <t xml:space="preserve">A-Druck Flasche </t>
  </si>
  <si>
    <t xml:space="preserve">A-Druck Linie </t>
  </si>
  <si>
    <t>[Bar]</t>
  </si>
  <si>
    <t>Nbr de jours max entre rincage des filtres</t>
  </si>
  <si>
    <t>Température minimum de l'eau</t>
  </si>
  <si>
    <t>Total Semaine</t>
  </si>
  <si>
    <t>Moyenne</t>
  </si>
  <si>
    <t>x</t>
  </si>
  <si>
    <t>Butyl 1 grau</t>
  </si>
  <si>
    <t>Butyl 2 schwarz</t>
  </si>
  <si>
    <t>Ersetzt</t>
  </si>
  <si>
    <t>Chargennummer 
Komponente A</t>
  </si>
  <si>
    <t>Chargennummer 
Komponente  B</t>
  </si>
  <si>
    <t>KW02</t>
  </si>
  <si>
    <t>Handversiegeler Dichtstoffaufzeichnung</t>
  </si>
  <si>
    <t>Auto.- Versiegeler Dichtstoffaufzeichnung</t>
  </si>
  <si>
    <t>Jede Woche Freitags</t>
  </si>
  <si>
    <t xml:space="preserve">Leitwert SKR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</si>
</sst>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"/>
    <numFmt numFmtId="165" formatCode="d/m/yy;@"/>
    <numFmt numFmtId="166" formatCode="[$-140C]dddd\ d\ mmmm\ yyyy;@"/>
    <numFmt numFmtId="167" formatCode="dd/mm/yyyy\ hh:mm:ss"/>
    <numFmt numFmtId="168" formatCode="dd/mm/yy;@"/>
    <numFmt numFmtId="169" formatCode="0\ &quot; °C&quot;"/>
  </numFmts>
  <fonts count="36" x14ac:knownFonts="1">
    <font>
      <sz val="10"/>
      <name val="Arial"/>
    </font>
    <font>
      <sz val="10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vertAlign val="superscript"/>
      <sz val="10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i/>
      <sz val="12"/>
      <name val="Arial"/>
      <family val="2"/>
    </font>
    <font>
      <b/>
      <sz val="4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rgb="FF141414"/>
      <name val="Arial"/>
      <family val="2"/>
    </font>
    <font>
      <sz val="11"/>
      <color rgb="FF21212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36"/>
      <color rgb="FF002060"/>
      <name val="Arial"/>
      <family val="2"/>
    </font>
    <font>
      <b/>
      <sz val="12"/>
      <color theme="7" tint="0.59999389629810485"/>
      <name val="Arial"/>
      <family val="2"/>
    </font>
    <font>
      <sz val="11"/>
      <color rgb="FF9C0006"/>
      <name val="Calibri"/>
      <family val="2"/>
      <scheme val="minor"/>
    </font>
    <font>
      <b/>
      <sz val="11"/>
      <name val="Arial"/>
      <family val="2"/>
    </font>
    <font>
      <b/>
      <u/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u/>
      <sz val="10"/>
      <name val="Arial"/>
      <family val="2"/>
    </font>
    <font>
      <i/>
      <sz val="10"/>
      <name val="Arial"/>
      <family val="2"/>
    </font>
    <font>
      <b/>
      <sz val="10"/>
      <color rgb="FF9C0006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7CE"/>
      </patternFill>
    </fill>
    <fill>
      <patternFill patternType="gray0625"/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3" tint="0.39997558519241921"/>
      </bottom>
      <diagonal/>
    </border>
    <border>
      <left/>
      <right style="medium">
        <color indexed="64"/>
      </right>
      <top/>
      <bottom style="medium">
        <color theme="3" tint="0.39997558519241921"/>
      </bottom>
      <diagonal/>
    </border>
    <border>
      <left style="medium">
        <color indexed="64"/>
      </left>
      <right/>
      <top style="medium">
        <color theme="3" tint="0.3999755851924192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7" fillId="2" borderId="0" applyNumberFormat="0" applyBorder="0" applyAlignment="0" applyProtection="0"/>
    <xf numFmtId="0" fontId="23" fillId="8" borderId="0" applyNumberFormat="0" applyBorder="0" applyAlignment="0" applyProtection="0"/>
  </cellStyleXfs>
  <cellXfs count="271">
    <xf numFmtId="0" fontId="0" fillId="0" borderId="0" xfId="0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164" fontId="3" fillId="0" borderId="0" xfId="0" applyNumberFormat="1" applyFont="1" applyFill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5" fillId="6" borderId="17" xfId="1" applyFont="1" applyFill="1" applyBorder="1" applyAlignment="1" applyProtection="1">
      <alignment horizontal="center" vertical="center"/>
    </xf>
    <xf numFmtId="0" fontId="16" fillId="6" borderId="17" xfId="1" applyFont="1" applyFill="1" applyBorder="1" applyAlignment="1" applyProtection="1">
      <alignment horizontal="center" vertical="center"/>
    </xf>
    <xf numFmtId="0" fontId="16" fillId="6" borderId="0" xfId="1" applyFont="1" applyFill="1" applyBorder="1" applyAlignment="1" applyProtection="1">
      <alignment horizontal="left" vertical="center" wrapText="1"/>
    </xf>
    <xf numFmtId="0" fontId="17" fillId="0" borderId="0" xfId="1" applyFont="1" applyFill="1" applyBorder="1" applyAlignment="1" applyProtection="1">
      <alignment horizontal="left" vertical="center" wrapText="1"/>
      <protection locked="0"/>
    </xf>
    <xf numFmtId="0" fontId="17" fillId="0" borderId="0" xfId="1" applyFont="1" applyFill="1" applyBorder="1" applyAlignment="1" applyProtection="1">
      <alignment horizontal="left" vertical="center"/>
      <protection locked="0"/>
    </xf>
    <xf numFmtId="0" fontId="17" fillId="0" borderId="19" xfId="1" applyFont="1" applyFill="1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18" fillId="0" borderId="0" xfId="0" applyFont="1" applyBorder="1" applyAlignment="1" applyProtection="1">
      <alignment vertical="center"/>
      <protection locked="0"/>
    </xf>
    <xf numFmtId="0" fontId="0" fillId="0" borderId="17" xfId="0" applyBorder="1" applyAlignment="1" applyProtection="1">
      <alignment horizontal="left" vertical="center" wrapText="1"/>
    </xf>
    <xf numFmtId="0" fontId="19" fillId="0" borderId="0" xfId="0" applyFont="1" applyBorder="1" applyAlignment="1" applyProtection="1">
      <alignment horizontal="left" vertical="center"/>
      <protection locked="0"/>
    </xf>
    <xf numFmtId="0" fontId="0" fillId="0" borderId="34" xfId="0" applyBorder="1" applyAlignment="1" applyProtection="1">
      <alignment horizontal="left" vertical="center" wrapText="1"/>
      <protection locked="0"/>
    </xf>
    <xf numFmtId="0" fontId="0" fillId="0" borderId="34" xfId="0" applyBorder="1" applyAlignment="1" applyProtection="1">
      <alignment horizontal="left" vertical="center"/>
      <protection locked="0"/>
    </xf>
    <xf numFmtId="0" fontId="0" fillId="0" borderId="34" xfId="0" applyBorder="1" applyAlignment="1" applyProtection="1">
      <alignment vertical="center"/>
      <protection locked="0"/>
    </xf>
    <xf numFmtId="0" fontId="0" fillId="0" borderId="35" xfId="0" applyBorder="1" applyAlignment="1" applyProtection="1">
      <alignment vertical="center"/>
      <protection locked="0"/>
    </xf>
    <xf numFmtId="0" fontId="0" fillId="7" borderId="17" xfId="0" applyFont="1" applyFill="1" applyBorder="1" applyAlignment="1" applyProtection="1">
      <alignment horizontal="left" vertical="center"/>
    </xf>
    <xf numFmtId="0" fontId="0" fillId="7" borderId="0" xfId="0" applyFont="1" applyFill="1" applyBorder="1" applyAlignment="1" applyProtection="1">
      <alignment horizontal="left" vertical="center" wrapText="1"/>
      <protection locked="0"/>
    </xf>
    <xf numFmtId="0" fontId="0" fillId="7" borderId="0" xfId="0" applyFont="1" applyFill="1" applyBorder="1" applyAlignment="1" applyProtection="1">
      <alignment horizontal="left" vertical="center"/>
      <protection locked="0"/>
    </xf>
    <xf numFmtId="0" fontId="0" fillId="7" borderId="0" xfId="0" applyFont="1" applyFill="1" applyBorder="1" applyAlignment="1" applyProtection="1">
      <alignment vertical="center"/>
      <protection locked="0"/>
    </xf>
    <xf numFmtId="0" fontId="0" fillId="7" borderId="19" xfId="0" applyFont="1" applyFill="1" applyBorder="1" applyAlignment="1" applyProtection="1">
      <alignment vertical="center"/>
      <protection locked="0"/>
    </xf>
    <xf numFmtId="0" fontId="0" fillId="0" borderId="36" xfId="0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3" fontId="0" fillId="0" borderId="0" xfId="0" applyNumberFormat="1" applyFont="1" applyBorder="1" applyAlignment="1" applyProtection="1">
      <alignment horizontal="left" vertical="center" wrapText="1"/>
      <protection locked="0"/>
    </xf>
    <xf numFmtId="1" fontId="0" fillId="0" borderId="0" xfId="0" applyNumberFormat="1" applyFont="1" applyBorder="1" applyAlignment="1" applyProtection="1">
      <alignment horizontal="left" vertical="center" wrapText="1"/>
      <protection locked="0"/>
    </xf>
    <xf numFmtId="14" fontId="0" fillId="0" borderId="0" xfId="0" applyNumberFormat="1" applyFont="1" applyBorder="1" applyAlignment="1" applyProtection="1">
      <alignment horizontal="left" vertical="center" wrapText="1"/>
      <protection locked="0"/>
    </xf>
    <xf numFmtId="167" fontId="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17" xfId="0" applyBorder="1" applyAlignment="1" applyProtection="1">
      <alignment horizontal="left" vertical="center" wrapText="1"/>
      <protection locked="0"/>
    </xf>
    <xf numFmtId="0" fontId="0" fillId="0" borderId="17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ont="1" applyBorder="1" applyAlignment="1" applyProtection="1">
      <alignment vertical="center"/>
      <protection locked="0"/>
    </xf>
    <xf numFmtId="0" fontId="0" fillId="0" borderId="0" xfId="0" applyFont="1" applyBorder="1" applyAlignment="1">
      <alignment vertical="center"/>
    </xf>
    <xf numFmtId="0" fontId="0" fillId="0" borderId="33" xfId="0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0" fillId="0" borderId="0" xfId="0" applyFont="1" applyBorder="1"/>
    <xf numFmtId="0" fontId="0" fillId="0" borderId="0" xfId="0" applyAlignment="1">
      <alignment vertical="center"/>
    </xf>
    <xf numFmtId="0" fontId="0" fillId="0" borderId="0" xfId="0" applyFont="1" applyBorder="1" applyAlignment="1">
      <alignment horizontal="left" vertical="center"/>
    </xf>
    <xf numFmtId="0" fontId="17" fillId="0" borderId="0" xfId="1" applyFont="1" applyFill="1" applyBorder="1" applyAlignment="1" applyProtection="1">
      <alignment horizontal="left" vertical="center"/>
    </xf>
    <xf numFmtId="0" fontId="0" fillId="0" borderId="0" xfId="0" applyBorder="1"/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center" wrapText="1"/>
    </xf>
    <xf numFmtId="2" fontId="17" fillId="0" borderId="0" xfId="0" applyNumberFormat="1" applyFont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vertical="center" wrapText="1"/>
      <protection locked="0"/>
    </xf>
    <xf numFmtId="0" fontId="22" fillId="0" borderId="28" xfId="0" applyFont="1" applyFill="1" applyBorder="1" applyAlignment="1">
      <alignment horizontal="center" vertical="center"/>
    </xf>
    <xf numFmtId="1" fontId="10" fillId="0" borderId="25" xfId="0" applyNumberFormat="1" applyFont="1" applyFill="1" applyBorder="1" applyAlignment="1">
      <alignment horizontal="center" vertical="center"/>
    </xf>
    <xf numFmtId="1" fontId="10" fillId="0" borderId="11" xfId="0" applyNumberFormat="1" applyFont="1" applyFill="1" applyBorder="1" applyAlignment="1">
      <alignment horizontal="center" vertical="center"/>
    </xf>
    <xf numFmtId="1" fontId="10" fillId="0" borderId="12" xfId="0" applyNumberFormat="1" applyFont="1" applyFill="1" applyBorder="1" applyAlignment="1">
      <alignment horizontal="center" vertical="center"/>
    </xf>
    <xf numFmtId="1" fontId="9" fillId="0" borderId="25" xfId="0" applyNumberFormat="1" applyFont="1" applyFill="1" applyBorder="1" applyAlignment="1">
      <alignment horizontal="center" vertical="center"/>
    </xf>
    <xf numFmtId="1" fontId="9" fillId="0" borderId="11" xfId="0" applyNumberFormat="1" applyFont="1" applyFill="1" applyBorder="1" applyAlignment="1">
      <alignment horizontal="center" vertical="center"/>
    </xf>
    <xf numFmtId="1" fontId="9" fillId="0" borderId="12" xfId="0" applyNumberFormat="1" applyFont="1" applyFill="1" applyBorder="1" applyAlignment="1">
      <alignment horizontal="center" vertical="center"/>
    </xf>
    <xf numFmtId="164" fontId="4" fillId="0" borderId="15" xfId="0" applyNumberFormat="1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22" fillId="0" borderId="13" xfId="0" applyFont="1" applyFill="1" applyBorder="1" applyAlignment="1">
      <alignment horizontal="center" vertical="center"/>
    </xf>
    <xf numFmtId="0" fontId="25" fillId="0" borderId="15" xfId="0" applyFont="1" applyBorder="1"/>
    <xf numFmtId="0" fontId="0" fillId="0" borderId="27" xfId="0" applyBorder="1"/>
    <xf numFmtId="0" fontId="1" fillId="0" borderId="27" xfId="0" applyFont="1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14" xfId="0" applyBorder="1" applyAlignment="1">
      <alignment horizontal="left"/>
    </xf>
    <xf numFmtId="0" fontId="1" fillId="0" borderId="27" xfId="0" applyFont="1" applyBorder="1"/>
    <xf numFmtId="0" fontId="9" fillId="0" borderId="10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9" fillId="0" borderId="39" xfId="0" applyFont="1" applyFill="1" applyBorder="1" applyAlignment="1" applyProtection="1">
      <alignment horizontal="center" vertical="center"/>
      <protection locked="0"/>
    </xf>
    <xf numFmtId="0" fontId="9" fillId="0" borderId="18" xfId="0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9" fillId="0" borderId="37" xfId="0" applyFont="1" applyFill="1" applyBorder="1" applyAlignment="1" applyProtection="1">
      <alignment horizontal="center" vertical="center"/>
      <protection locked="0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9" fillId="0" borderId="25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9" fillId="0" borderId="7" xfId="0" applyFont="1" applyFill="1" applyBorder="1" applyAlignment="1" applyProtection="1">
      <alignment horizontal="center" vertical="center"/>
      <protection locked="0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38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/>
    <xf numFmtId="164" fontId="4" fillId="0" borderId="27" xfId="0" applyNumberFormat="1" applyFont="1" applyFill="1" applyBorder="1" applyAlignment="1">
      <alignment horizontal="center" vertical="center"/>
    </xf>
    <xf numFmtId="164" fontId="4" fillId="0" borderId="15" xfId="0" applyNumberFormat="1" applyFont="1" applyFill="1" applyBorder="1" applyAlignment="1">
      <alignment horizontal="center" vertical="center"/>
    </xf>
    <xf numFmtId="0" fontId="9" fillId="0" borderId="40" xfId="0" applyFont="1" applyFill="1" applyBorder="1" applyAlignment="1" applyProtection="1">
      <alignment vertical="center" wrapText="1"/>
      <protection locked="0"/>
    </xf>
    <xf numFmtId="0" fontId="9" fillId="0" borderId="41" xfId="0" applyFont="1" applyFill="1" applyBorder="1" applyAlignment="1" applyProtection="1">
      <alignment vertical="center" wrapText="1"/>
      <protection locked="0"/>
    </xf>
    <xf numFmtId="0" fontId="9" fillId="0" borderId="42" xfId="0" applyFont="1" applyFill="1" applyBorder="1" applyAlignment="1" applyProtection="1">
      <alignment vertical="center" wrapText="1"/>
      <protection locked="0"/>
    </xf>
    <xf numFmtId="0" fontId="9" fillId="0" borderId="44" xfId="0" applyFont="1" applyFill="1" applyBorder="1" applyAlignment="1" applyProtection="1">
      <alignment vertical="center" wrapText="1"/>
      <protection locked="0"/>
    </xf>
    <xf numFmtId="0" fontId="9" fillId="0" borderId="45" xfId="0" applyFont="1" applyFill="1" applyBorder="1" applyAlignment="1" applyProtection="1">
      <alignment vertical="center" wrapText="1"/>
      <protection locked="0"/>
    </xf>
    <xf numFmtId="0" fontId="9" fillId="0" borderId="46" xfId="0" applyFont="1" applyFill="1" applyBorder="1" applyAlignment="1" applyProtection="1">
      <alignment vertical="center" wrapText="1"/>
      <protection locked="0"/>
    </xf>
    <xf numFmtId="0" fontId="24" fillId="0" borderId="17" xfId="0" applyFont="1" applyFill="1" applyBorder="1" applyAlignment="1">
      <alignment vertical="center" wrapText="1"/>
    </xf>
    <xf numFmtId="0" fontId="24" fillId="0" borderId="19" xfId="0" applyFont="1" applyFill="1" applyBorder="1" applyAlignment="1">
      <alignment vertical="center" wrapText="1"/>
    </xf>
    <xf numFmtId="0" fontId="5" fillId="0" borderId="27" xfId="0" applyFont="1" applyFill="1" applyBorder="1" applyAlignment="1">
      <alignment horizontal="center" vertical="center"/>
    </xf>
    <xf numFmtId="0" fontId="9" fillId="0" borderId="47" xfId="0" applyFont="1" applyFill="1" applyBorder="1" applyAlignment="1" applyProtection="1">
      <alignment horizontal="center" vertical="center"/>
      <protection locked="0"/>
    </xf>
    <xf numFmtId="0" fontId="9" fillId="0" borderId="48" xfId="0" applyFont="1" applyFill="1" applyBorder="1" applyAlignment="1" applyProtection="1">
      <alignment horizontal="center" vertical="center"/>
      <protection locked="0"/>
    </xf>
    <xf numFmtId="0" fontId="9" fillId="0" borderId="49" xfId="0" applyFont="1" applyFill="1" applyBorder="1" applyAlignment="1" applyProtection="1">
      <alignment horizontal="center" vertical="center"/>
      <protection locked="0"/>
    </xf>
    <xf numFmtId="0" fontId="9" fillId="0" borderId="50" xfId="0" applyFont="1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>
      <alignment vertical="center"/>
    </xf>
    <xf numFmtId="0" fontId="0" fillId="0" borderId="45" xfId="0" applyFill="1" applyBorder="1" applyAlignment="1">
      <alignment vertical="center"/>
    </xf>
    <xf numFmtId="0" fontId="0" fillId="0" borderId="46" xfId="0" applyFill="1" applyBorder="1" applyAlignment="1">
      <alignment vertical="center"/>
    </xf>
    <xf numFmtId="0" fontId="26" fillId="0" borderId="37" xfId="0" applyFont="1" applyFill="1" applyBorder="1" applyAlignment="1" applyProtection="1">
      <alignment horizontal="center" vertical="center"/>
      <protection locked="0"/>
    </xf>
    <xf numFmtId="0" fontId="27" fillId="0" borderId="17" xfId="0" applyFont="1" applyFill="1" applyBorder="1" applyAlignment="1">
      <alignment horizontal="center" vertical="center"/>
    </xf>
    <xf numFmtId="0" fontId="27" fillId="0" borderId="43" xfId="0" applyFont="1" applyFill="1" applyBorder="1" applyAlignment="1">
      <alignment vertical="center"/>
    </xf>
    <xf numFmtId="0" fontId="27" fillId="0" borderId="0" xfId="0" applyFont="1" applyFill="1" applyAlignment="1">
      <alignment vertical="center"/>
    </xf>
    <xf numFmtId="0" fontId="9" fillId="0" borderId="1" xfId="0" applyFont="1" applyFill="1" applyBorder="1" applyAlignment="1" applyProtection="1">
      <alignment horizontal="center" vertical="center"/>
    </xf>
    <xf numFmtId="0" fontId="9" fillId="0" borderId="3" xfId="0" applyFont="1" applyFill="1" applyBorder="1" applyAlignment="1" applyProtection="1">
      <alignment horizontal="center" vertical="center"/>
    </xf>
    <xf numFmtId="0" fontId="9" fillId="0" borderId="4" xfId="0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horizontal="center" vertical="center"/>
    </xf>
    <xf numFmtId="0" fontId="9" fillId="0" borderId="9" xfId="0" applyFont="1" applyFill="1" applyBorder="1" applyAlignment="1" applyProtection="1">
      <alignment horizontal="center" vertical="center"/>
    </xf>
    <xf numFmtId="0" fontId="25" fillId="0" borderId="29" xfId="0" applyFont="1" applyBorder="1" applyAlignment="1">
      <alignment horizontal="left"/>
    </xf>
    <xf numFmtId="0" fontId="0" fillId="0" borderId="20" xfId="0" applyBorder="1"/>
    <xf numFmtId="0" fontId="0" fillId="0" borderId="30" xfId="0" applyBorder="1"/>
    <xf numFmtId="0" fontId="0" fillId="0" borderId="17" xfId="0" applyBorder="1"/>
    <xf numFmtId="0" fontId="0" fillId="0" borderId="19" xfId="0" applyBorder="1"/>
    <xf numFmtId="0" fontId="1" fillId="0" borderId="17" xfId="0" applyFont="1" applyBorder="1"/>
    <xf numFmtId="0" fontId="1" fillId="0" borderId="0" xfId="0" applyFont="1" applyBorder="1" applyAlignment="1">
      <alignment horizontal="right"/>
    </xf>
    <xf numFmtId="0" fontId="0" fillId="0" borderId="24" xfId="0" applyBorder="1"/>
    <xf numFmtId="0" fontId="0" fillId="0" borderId="33" xfId="0" applyBorder="1"/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9" fillId="0" borderId="17" xfId="0" applyFont="1" applyFill="1" applyBorder="1" applyAlignment="1">
      <alignment horizontal="center" vertical="center" wrapText="1"/>
    </xf>
    <xf numFmtId="0" fontId="29" fillId="0" borderId="0" xfId="0" applyFont="1" applyFill="1" applyBorder="1" applyAlignment="1">
      <alignment horizontal="center" vertical="center" wrapText="1"/>
    </xf>
    <xf numFmtId="0" fontId="29" fillId="0" borderId="19" xfId="0" applyFont="1" applyFill="1" applyBorder="1" applyAlignment="1">
      <alignment horizontal="center" vertical="center" wrapText="1"/>
    </xf>
    <xf numFmtId="0" fontId="9" fillId="0" borderId="51" xfId="0" applyFont="1" applyFill="1" applyBorder="1" applyAlignment="1" applyProtection="1">
      <alignment vertical="center" wrapText="1"/>
      <protection locked="0"/>
    </xf>
    <xf numFmtId="0" fontId="9" fillId="0" borderId="52" xfId="0" applyFont="1" applyFill="1" applyBorder="1" applyAlignment="1" applyProtection="1">
      <alignment vertical="center" wrapText="1"/>
      <protection locked="0"/>
    </xf>
    <xf numFmtId="0" fontId="29" fillId="0" borderId="7" xfId="0" applyFont="1" applyFill="1" applyBorder="1" applyAlignment="1">
      <alignment horizontal="center" vertical="center" wrapText="1"/>
    </xf>
    <xf numFmtId="0" fontId="29" fillId="0" borderId="9" xfId="0" applyFont="1" applyFill="1" applyBorder="1" applyAlignment="1">
      <alignment horizontal="center" vertical="center" wrapText="1"/>
    </xf>
    <xf numFmtId="0" fontId="29" fillId="9" borderId="7" xfId="0" applyFont="1" applyFill="1" applyBorder="1" applyAlignment="1">
      <alignment horizontal="center" vertical="center" wrapText="1"/>
    </xf>
    <xf numFmtId="0" fontId="29" fillId="9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53" xfId="0" applyFont="1" applyFill="1" applyBorder="1" applyAlignment="1">
      <alignment horizontal="center" vertical="center"/>
    </xf>
    <xf numFmtId="0" fontId="1" fillId="0" borderId="54" xfId="0" applyFont="1" applyFill="1" applyBorder="1" applyAlignment="1">
      <alignment horizontal="center" vertical="center"/>
    </xf>
    <xf numFmtId="0" fontId="1" fillId="0" borderId="19" xfId="0" applyFont="1" applyBorder="1"/>
    <xf numFmtId="0" fontId="29" fillId="0" borderId="33" xfId="0" applyFont="1" applyFill="1" applyBorder="1" applyAlignment="1">
      <alignment horizontal="center" vertical="center"/>
    </xf>
    <xf numFmtId="169" fontId="2" fillId="0" borderId="0" xfId="0" applyNumberFormat="1" applyFont="1" applyFill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2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6" xfId="0" applyBorder="1" applyAlignment="1">
      <alignment horizontal="right"/>
    </xf>
    <xf numFmtId="0" fontId="4" fillId="0" borderId="0" xfId="0" applyFont="1" applyFill="1" applyAlignment="1">
      <alignment horizontal="center" vertical="center"/>
    </xf>
    <xf numFmtId="0" fontId="1" fillId="0" borderId="53" xfId="0" applyFont="1" applyFill="1" applyBorder="1" applyAlignment="1" applyProtection="1">
      <alignment horizontal="center" vertical="center"/>
    </xf>
    <xf numFmtId="0" fontId="1" fillId="0" borderId="54" xfId="0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1" fillId="0" borderId="14" xfId="0" applyFont="1" applyBorder="1"/>
    <xf numFmtId="0" fontId="1" fillId="0" borderId="28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169" fontId="1" fillId="0" borderId="28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26" fillId="0" borderId="4" xfId="0" applyFont="1" applyFill="1" applyBorder="1" applyAlignment="1" applyProtection="1">
      <alignment horizontal="center" vertical="center"/>
      <protection locked="0"/>
    </xf>
    <xf numFmtId="0" fontId="26" fillId="0" borderId="5" xfId="0" applyFont="1" applyFill="1" applyBorder="1" applyAlignment="1" applyProtection="1">
      <alignment horizontal="center" vertical="center"/>
      <protection locked="0"/>
    </xf>
    <xf numFmtId="0" fontId="26" fillId="0" borderId="6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169" fontId="9" fillId="0" borderId="1" xfId="0" applyNumberFormat="1" applyFont="1" applyFill="1" applyBorder="1" applyAlignment="1" applyProtection="1">
      <alignment horizontal="center" vertical="center"/>
      <protection locked="0"/>
    </xf>
    <xf numFmtId="169" fontId="9" fillId="0" borderId="4" xfId="0" applyNumberFormat="1" applyFont="1" applyFill="1" applyBorder="1" applyAlignment="1" applyProtection="1">
      <alignment horizontal="center" vertical="center"/>
      <protection locked="0"/>
    </xf>
    <xf numFmtId="169" fontId="26" fillId="0" borderId="4" xfId="0" applyNumberFormat="1" applyFont="1" applyFill="1" applyBorder="1" applyAlignment="1" applyProtection="1">
      <alignment horizontal="center" vertical="center"/>
      <protection locked="0"/>
    </xf>
    <xf numFmtId="169" fontId="9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Fill="1" applyBorder="1" applyAlignment="1">
      <alignment horizontal="center" vertical="center"/>
    </xf>
    <xf numFmtId="0" fontId="5" fillId="0" borderId="58" xfId="0" applyFont="1" applyFill="1" applyBorder="1" applyAlignment="1">
      <alignment horizontal="center" vertical="center"/>
    </xf>
    <xf numFmtId="0" fontId="5" fillId="0" borderId="59" xfId="0" applyFont="1" applyFill="1" applyBorder="1" applyAlignment="1">
      <alignment horizontal="center" vertical="center" wrapText="1"/>
    </xf>
    <xf numFmtId="168" fontId="30" fillId="0" borderId="23" xfId="2" applyNumberFormat="1" applyFont="1" applyFill="1" applyBorder="1" applyAlignment="1">
      <alignment horizontal="center" vertical="center"/>
    </xf>
    <xf numFmtId="168" fontId="30" fillId="0" borderId="60" xfId="2" applyNumberFormat="1" applyFont="1" applyFill="1" applyBorder="1" applyAlignment="1">
      <alignment horizontal="center" vertical="center"/>
    </xf>
    <xf numFmtId="0" fontId="29" fillId="0" borderId="61" xfId="0" applyFont="1" applyBorder="1" applyAlignment="1">
      <alignment horizontal="center" vertical="center"/>
    </xf>
    <xf numFmtId="0" fontId="5" fillId="0" borderId="31" xfId="0" applyFont="1" applyFill="1" applyBorder="1" applyAlignment="1">
      <alignment horizontal="center" vertical="center" wrapText="1"/>
    </xf>
    <xf numFmtId="0" fontId="29" fillId="0" borderId="23" xfId="0" applyFont="1" applyBorder="1" applyAlignment="1">
      <alignment horizontal="center" vertical="center"/>
    </xf>
    <xf numFmtId="168" fontId="31" fillId="0" borderId="23" xfId="2" applyNumberFormat="1" applyFont="1" applyFill="1" applyBorder="1" applyAlignment="1">
      <alignment horizontal="center" vertical="center" wrapText="1"/>
    </xf>
    <xf numFmtId="168" fontId="30" fillId="0" borderId="61" xfId="2" applyNumberFormat="1" applyFont="1" applyFill="1" applyBorder="1" applyAlignment="1">
      <alignment horizontal="center" vertical="center"/>
    </xf>
    <xf numFmtId="0" fontId="9" fillId="0" borderId="51" xfId="0" applyFont="1" applyFill="1" applyBorder="1" applyAlignment="1" applyProtection="1">
      <alignment horizontal="center" vertical="center" wrapText="1"/>
      <protection locked="0"/>
    </xf>
    <xf numFmtId="0" fontId="9" fillId="0" borderId="41" xfId="0" applyFont="1" applyFill="1" applyBorder="1" applyAlignment="1" applyProtection="1">
      <alignment horizontal="center" vertical="center" wrapText="1"/>
      <protection locked="0"/>
    </xf>
    <xf numFmtId="0" fontId="9" fillId="0" borderId="42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horizontal="center" vertical="center" wrapText="1"/>
    </xf>
    <xf numFmtId="0" fontId="9" fillId="0" borderId="40" xfId="0" applyFont="1" applyFill="1" applyBorder="1" applyAlignment="1" applyProtection="1">
      <alignment horizontal="center" vertical="center" wrapText="1"/>
      <protection locked="0"/>
    </xf>
    <xf numFmtId="0" fontId="9" fillId="0" borderId="55" xfId="0" applyFont="1" applyFill="1" applyBorder="1" applyAlignment="1" applyProtection="1">
      <alignment horizontal="center" vertical="center" wrapText="1"/>
      <protection locked="0"/>
    </xf>
    <xf numFmtId="0" fontId="9" fillId="0" borderId="56" xfId="0" applyFont="1" applyFill="1" applyBorder="1" applyAlignment="1" applyProtection="1">
      <alignment horizontal="center" vertical="center" wrapText="1"/>
      <protection locked="0"/>
    </xf>
    <xf numFmtId="0" fontId="9" fillId="0" borderId="57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44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Fill="1" applyBorder="1" applyAlignment="1" applyProtection="1">
      <alignment horizontal="center" vertical="center" wrapText="1"/>
      <protection locked="0"/>
    </xf>
    <xf numFmtId="0" fontId="9" fillId="0" borderId="45" xfId="0" applyFont="1" applyFill="1" applyBorder="1" applyAlignment="1" applyProtection="1">
      <alignment horizontal="center" vertical="center" wrapText="1"/>
      <protection locked="0"/>
    </xf>
    <xf numFmtId="0" fontId="9" fillId="0" borderId="7" xfId="0" applyFont="1" applyFill="1" applyBorder="1" applyAlignment="1" applyProtection="1">
      <alignment horizontal="center" vertical="center" wrapText="1"/>
      <protection locked="0"/>
    </xf>
    <xf numFmtId="0" fontId="9" fillId="0" borderId="46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horizontal="center" vertical="center"/>
    </xf>
    <xf numFmtId="14" fontId="9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>
      <alignment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164" fontId="4" fillId="0" borderId="32" xfId="0" applyNumberFormat="1" applyFont="1" applyFill="1" applyBorder="1" applyAlignment="1">
      <alignment horizontal="center" vertical="center"/>
    </xf>
    <xf numFmtId="164" fontId="4" fillId="0" borderId="23" xfId="0" applyNumberFormat="1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" fillId="9" borderId="39" xfId="0" applyFont="1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27" fillId="0" borderId="28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27" fillId="0" borderId="26" xfId="0" applyFont="1" applyFill="1" applyBorder="1" applyAlignment="1">
      <alignment horizontal="center" vertical="center" wrapText="1"/>
    </xf>
    <xf numFmtId="164" fontId="4" fillId="0" borderId="15" xfId="0" applyNumberFormat="1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164" fontId="4" fillId="0" borderId="14" xfId="0" applyNumberFormat="1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27" fillId="0" borderId="28" xfId="2" applyFont="1" applyFill="1" applyBorder="1" applyAlignment="1">
      <alignment horizontal="center" vertical="center"/>
    </xf>
    <xf numFmtId="0" fontId="27" fillId="0" borderId="13" xfId="2" applyFont="1" applyFill="1" applyBorder="1" applyAlignment="1">
      <alignment horizontal="center" vertical="center"/>
    </xf>
    <xf numFmtId="0" fontId="27" fillId="0" borderId="26" xfId="2" applyFont="1" applyFill="1" applyBorder="1" applyAlignment="1">
      <alignment horizontal="center" vertical="center"/>
    </xf>
    <xf numFmtId="0" fontId="33" fillId="10" borderId="28" xfId="2" applyFont="1" applyFill="1" applyBorder="1" applyAlignment="1">
      <alignment horizontal="center" vertical="center"/>
    </xf>
    <xf numFmtId="0" fontId="34" fillId="10" borderId="13" xfId="0" applyFont="1" applyFill="1" applyBorder="1" applyAlignment="1">
      <alignment horizontal="center" vertical="center"/>
    </xf>
    <xf numFmtId="0" fontId="33" fillId="10" borderId="13" xfId="2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textRotation="90"/>
    </xf>
    <xf numFmtId="0" fontId="4" fillId="0" borderId="27" xfId="0" applyFont="1" applyFill="1" applyBorder="1" applyAlignment="1">
      <alignment horizontal="center" vertical="center" textRotation="90"/>
    </xf>
    <xf numFmtId="0" fontId="4" fillId="0" borderId="14" xfId="0" applyFont="1" applyFill="1" applyBorder="1" applyAlignment="1">
      <alignment horizontal="center" vertical="center" textRotation="90"/>
    </xf>
    <xf numFmtId="164" fontId="4" fillId="0" borderId="22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166" fontId="11" fillId="4" borderId="13" xfId="0" applyNumberFormat="1" applyFont="1" applyFill="1" applyBorder="1" applyAlignment="1">
      <alignment horizontal="center" vertical="center"/>
    </xf>
    <xf numFmtId="166" fontId="11" fillId="4" borderId="26" xfId="0" applyNumberFormat="1" applyFont="1" applyFill="1" applyBorder="1" applyAlignment="1">
      <alignment horizontal="center" vertical="center"/>
    </xf>
    <xf numFmtId="165" fontId="21" fillId="3" borderId="17" xfId="0" applyNumberFormat="1" applyFont="1" applyFill="1" applyBorder="1" applyAlignment="1">
      <alignment horizontal="center" vertical="center"/>
    </xf>
    <xf numFmtId="165" fontId="21" fillId="3" borderId="0" xfId="0" applyNumberFormat="1" applyFont="1" applyFill="1" applyBorder="1" applyAlignment="1">
      <alignment horizontal="center" vertical="center"/>
    </xf>
    <xf numFmtId="0" fontId="27" fillId="0" borderId="28" xfId="0" applyFont="1" applyFill="1" applyBorder="1" applyAlignment="1">
      <alignment horizontal="center" vertical="center"/>
    </xf>
    <xf numFmtId="0" fontId="27" fillId="0" borderId="26" xfId="0" applyFont="1" applyFill="1" applyBorder="1" applyAlignment="1">
      <alignment horizontal="center" vertical="center"/>
    </xf>
    <xf numFmtId="0" fontId="27" fillId="0" borderId="13" xfId="0" applyFont="1" applyFill="1" applyBorder="1" applyAlignment="1">
      <alignment horizontal="center" vertical="center"/>
    </xf>
    <xf numFmtId="0" fontId="33" fillId="10" borderId="28" xfId="0" applyFont="1" applyFill="1" applyBorder="1" applyAlignment="1">
      <alignment horizontal="center" vertical="center"/>
    </xf>
    <xf numFmtId="0" fontId="33" fillId="10" borderId="13" xfId="0" applyFont="1" applyFill="1" applyBorder="1" applyAlignment="1">
      <alignment horizontal="center" vertical="center"/>
    </xf>
    <xf numFmtId="168" fontId="32" fillId="0" borderId="24" xfId="2" applyNumberFormat="1" applyFont="1" applyFill="1" applyBorder="1" applyAlignment="1">
      <alignment horizontal="center" vertical="center"/>
    </xf>
    <xf numFmtId="168" fontId="32" fillId="0" borderId="33" xfId="2" applyNumberFormat="1" applyFont="1" applyFill="1" applyBorder="1" applyAlignment="1">
      <alignment horizontal="center" vertical="center"/>
    </xf>
    <xf numFmtId="168" fontId="32" fillId="0" borderId="16" xfId="2" applyNumberFormat="1" applyFont="1" applyFill="1" applyBorder="1" applyAlignment="1">
      <alignment horizontal="center" vertical="center"/>
    </xf>
    <xf numFmtId="168" fontId="35" fillId="0" borderId="16" xfId="2" applyNumberFormat="1" applyFont="1" applyFill="1" applyBorder="1" applyAlignment="1">
      <alignment horizontal="center" vertical="center"/>
    </xf>
    <xf numFmtId="168" fontId="35" fillId="0" borderId="33" xfId="2" applyNumberFormat="1" applyFont="1" applyFill="1" applyBorder="1" applyAlignment="1">
      <alignment horizontal="center" vertical="center"/>
    </xf>
    <xf numFmtId="0" fontId="15" fillId="6" borderId="0" xfId="1" applyFont="1" applyFill="1" applyBorder="1" applyAlignment="1" applyProtection="1">
      <alignment horizontal="left" vertical="center" wrapText="1"/>
    </xf>
    <xf numFmtId="0" fontId="15" fillId="6" borderId="19" xfId="1" applyFont="1" applyFill="1" applyBorder="1" applyAlignment="1" applyProtection="1">
      <alignment horizontal="left" vertical="center" wrapText="1"/>
    </xf>
    <xf numFmtId="0" fontId="12" fillId="5" borderId="29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30" xfId="0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4" xfId="0" applyNumberFormat="1" applyFont="1" applyFill="1" applyBorder="1" applyAlignment="1" applyProtection="1">
      <alignment horizontal="center" vertical="center"/>
      <protection locked="0"/>
    </xf>
    <xf numFmtId="0" fontId="9" fillId="0" borderId="5" xfId="0" applyNumberFormat="1" applyFont="1" applyFill="1" applyBorder="1" applyAlignment="1" applyProtection="1">
      <alignment horizontal="center" vertical="center"/>
      <protection locked="0"/>
    </xf>
    <xf numFmtId="0" fontId="26" fillId="0" borderId="4" xfId="0" applyNumberFormat="1" applyFont="1" applyFill="1" applyBorder="1" applyAlignment="1" applyProtection="1">
      <alignment horizontal="center" vertical="center"/>
      <protection locked="0"/>
    </xf>
    <xf numFmtId="0" fontId="26" fillId="0" borderId="5" xfId="0" applyNumberFormat="1" applyFont="1" applyFill="1" applyBorder="1" applyAlignment="1" applyProtection="1">
      <alignment horizontal="center" vertical="center"/>
      <protection locked="0"/>
    </xf>
    <xf numFmtId="0" fontId="9" fillId="0" borderId="7" xfId="0" applyNumberFormat="1" applyFont="1" applyFill="1" applyBorder="1" applyAlignment="1" applyProtection="1">
      <alignment horizontal="center" vertical="center"/>
      <protection locked="0"/>
    </xf>
    <xf numFmtId="0" fontId="9" fillId="0" borderId="8" xfId="0" applyNumberFormat="1" applyFont="1" applyFill="1" applyBorder="1" applyAlignment="1" applyProtection="1">
      <alignment horizontal="center" vertical="center"/>
      <protection locked="0"/>
    </xf>
  </cellXfs>
  <cellStyles count="3">
    <cellStyle name="Insatisfaisant" xfId="2" builtinId="27"/>
    <cellStyle name="Normal" xfId="0" builtinId="0"/>
    <cellStyle name="Satisfaisant" xfId="1" builtinId="26"/>
  </cellStyles>
  <dxfs count="3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>
          <bgColor rgb="FFB0F2C0"/>
        </patternFill>
      </fill>
    </dxf>
    <dxf>
      <font>
        <b/>
        <i val="0"/>
        <color theme="6" tint="-0.499984740745262"/>
      </font>
      <fill>
        <patternFill>
          <bgColor rgb="FFB0F2C0"/>
        </patternFill>
      </fill>
    </dxf>
    <dxf>
      <font>
        <b/>
        <i val="0"/>
        <color theme="6" tint="-0.499984740745262"/>
      </font>
      <fill>
        <patternFill>
          <bgColor rgb="FFB0F2C0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/>
        <i/>
      </font>
      <fill>
        <patternFill>
          <bgColor theme="7" tint="0.59996337778862885"/>
        </patternFill>
      </fill>
    </dxf>
    <dxf>
      <font>
        <b/>
        <i/>
      </font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/>
        <i/>
      </font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B0F2C0"/>
      <color rgb="FFC0E6BA"/>
      <color rgb="FFC6EFCE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0</xdr:row>
      <xdr:rowOff>717177</xdr:rowOff>
    </xdr:from>
    <xdr:to>
      <xdr:col>3</xdr:col>
      <xdr:colOff>257736</xdr:colOff>
      <xdr:row>0</xdr:row>
      <xdr:rowOff>930089</xdr:rowOff>
    </xdr:to>
    <xdr:sp macro="[0]!GoTo_Aujourdhui" textlink="">
      <xdr:nvSpPr>
        <xdr:cNvPr id="2" name="Rectangle 1"/>
        <xdr:cNvSpPr/>
      </xdr:nvSpPr>
      <xdr:spPr bwMode="auto">
        <a:xfrm>
          <a:off x="1176618" y="717177"/>
          <a:ext cx="941294" cy="212912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200" b="1"/>
            <a:t>Go </a:t>
          </a:r>
          <a:r>
            <a:rPr lang="fr-CH" sz="1200" b="1" baseline="0"/>
            <a:t> 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402440</xdr:colOff>
      <xdr:row>1</xdr:row>
      <xdr:rowOff>409977</xdr:rowOff>
    </xdr:from>
    <xdr:to>
      <xdr:col>1</xdr:col>
      <xdr:colOff>773208</xdr:colOff>
      <xdr:row>3</xdr:row>
      <xdr:rowOff>2048</xdr:rowOff>
    </xdr:to>
    <xdr:pic macro="[1]!Langue1">
      <xdr:nvPicPr>
        <xdr:cNvPr id="2" name="Image 1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669515" y="1210077"/>
          <a:ext cx="2980618" cy="4493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392208</xdr:colOff>
      <xdr:row>1</xdr:row>
      <xdr:rowOff>405494</xdr:rowOff>
    </xdr:from>
    <xdr:to>
      <xdr:col>6</xdr:col>
      <xdr:colOff>2923</xdr:colOff>
      <xdr:row>3</xdr:row>
      <xdr:rowOff>1462</xdr:rowOff>
    </xdr:to>
    <xdr:pic macro="[1]!Langue5">
      <xdr:nvPicPr>
        <xdr:cNvPr id="3" name="Image 2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7146683" y="1205594"/>
          <a:ext cx="2982565" cy="4532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392207</xdr:colOff>
      <xdr:row>1</xdr:row>
      <xdr:rowOff>406859</xdr:rowOff>
    </xdr:from>
    <xdr:to>
      <xdr:col>7</xdr:col>
      <xdr:colOff>2923</xdr:colOff>
      <xdr:row>2</xdr:row>
      <xdr:rowOff>161502</xdr:rowOff>
    </xdr:to>
    <xdr:pic macro="[1]!Langue6">
      <xdr:nvPicPr>
        <xdr:cNvPr id="4" name="Image 3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0518532" y="1206959"/>
          <a:ext cx="2982566" cy="4404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392207</xdr:colOff>
      <xdr:row>1</xdr:row>
      <xdr:rowOff>413582</xdr:rowOff>
    </xdr:from>
    <xdr:to>
      <xdr:col>11</xdr:col>
      <xdr:colOff>2922</xdr:colOff>
      <xdr:row>3</xdr:row>
      <xdr:rowOff>3703</xdr:rowOff>
    </xdr:to>
    <xdr:pic macro="[1]!Langue10">
      <xdr:nvPicPr>
        <xdr:cNvPr id="5" name="Image 4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4005932" y="1213682"/>
          <a:ext cx="2982565" cy="4473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392207</xdr:colOff>
      <xdr:row>1</xdr:row>
      <xdr:rowOff>424201</xdr:rowOff>
    </xdr:from>
    <xdr:to>
      <xdr:col>8</xdr:col>
      <xdr:colOff>2922</xdr:colOff>
      <xdr:row>3</xdr:row>
      <xdr:rowOff>1257</xdr:rowOff>
    </xdr:to>
    <xdr:pic macro="[1]!Langue7">
      <xdr:nvPicPr>
        <xdr:cNvPr id="6" name="Image 5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3890382" y="1224301"/>
          <a:ext cx="2982565" cy="4343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391235</xdr:colOff>
      <xdr:row>1</xdr:row>
      <xdr:rowOff>408513</xdr:rowOff>
    </xdr:from>
    <xdr:to>
      <xdr:col>10</xdr:col>
      <xdr:colOff>1950</xdr:colOff>
      <xdr:row>2</xdr:row>
      <xdr:rowOff>159259</xdr:rowOff>
    </xdr:to>
    <xdr:pic macro="[1]!Langue9">
      <xdr:nvPicPr>
        <xdr:cNvPr id="7" name="Image 6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0633110" y="1208613"/>
          <a:ext cx="2982565" cy="436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392206</xdr:colOff>
      <xdr:row>1</xdr:row>
      <xdr:rowOff>426445</xdr:rowOff>
    </xdr:from>
    <xdr:to>
      <xdr:col>9</xdr:col>
      <xdr:colOff>2922</xdr:colOff>
      <xdr:row>3</xdr:row>
      <xdr:rowOff>3501</xdr:rowOff>
    </xdr:to>
    <xdr:pic macro="[1]!Langue8">
      <xdr:nvPicPr>
        <xdr:cNvPr id="8" name="Image 7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7262231" y="1226545"/>
          <a:ext cx="2982566" cy="4343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393475</xdr:colOff>
      <xdr:row>1</xdr:row>
      <xdr:rowOff>433167</xdr:rowOff>
    </xdr:from>
    <xdr:to>
      <xdr:col>5</xdr:col>
      <xdr:colOff>4190</xdr:colOff>
      <xdr:row>3</xdr:row>
      <xdr:rowOff>10223</xdr:rowOff>
    </xdr:to>
    <xdr:pic macro="[1]!Langue4">
      <xdr:nvPicPr>
        <xdr:cNvPr id="9" name="Image 8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3776100" y="1233267"/>
          <a:ext cx="2982565" cy="4343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388993</xdr:colOff>
      <xdr:row>1</xdr:row>
      <xdr:rowOff>406274</xdr:rowOff>
    </xdr:from>
    <xdr:to>
      <xdr:col>2</xdr:col>
      <xdr:colOff>762829</xdr:colOff>
      <xdr:row>3</xdr:row>
      <xdr:rowOff>4620</xdr:rowOff>
    </xdr:to>
    <xdr:pic macro="[1]!Langue2">
      <xdr:nvPicPr>
        <xdr:cNvPr id="10" name="Image 9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7027918" y="1206374"/>
          <a:ext cx="2983686" cy="436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384510</xdr:colOff>
      <xdr:row>1</xdr:row>
      <xdr:rowOff>412997</xdr:rowOff>
    </xdr:from>
    <xdr:to>
      <xdr:col>3</xdr:col>
      <xdr:colOff>758346</xdr:colOff>
      <xdr:row>3</xdr:row>
      <xdr:rowOff>1818</xdr:rowOff>
    </xdr:to>
    <xdr:pic macro="[1]!Langue3">
      <xdr:nvPicPr>
        <xdr:cNvPr id="11" name="Image 10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0395285" y="1213097"/>
          <a:ext cx="2983686" cy="436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kte/02.%202017/01.%20En%20cour/06.%20Ligne%20TPS/TPS%20-%20CTMS/01.%20Donn&#233;es/CTMS%20-%20V2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ment"/>
      <sheetName val="Arrêts"/>
      <sheetName val="Durée de cycle"/>
      <sheetName val="Import"/>
      <sheetName val="Resumé"/>
      <sheetName val="Rapport"/>
      <sheetName val="Adresse"/>
      <sheetName val="Traduction"/>
      <sheetName val="CTMS - V2.1"/>
    </sheetNames>
    <definedNames>
      <definedName name="Langue1"/>
      <definedName name="Langue10"/>
      <definedName name="Langue2"/>
      <definedName name="Langue3"/>
      <definedName name="Langue4"/>
      <definedName name="Langue5"/>
      <definedName name="Langue6"/>
      <definedName name="Langue7"/>
      <definedName name="Langue8"/>
      <definedName name="Langue9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E1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500000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4">
    <tabColor theme="3" tint="0.59999389629810485"/>
    <pageSetUpPr fitToPage="1"/>
  </sheetPr>
  <dimension ref="A1:AP43"/>
  <sheetViews>
    <sheetView tabSelected="1" zoomScaleNormal="100" workbookViewId="0">
      <pane xSplit="4" ySplit="4" topLeftCell="N17" activePane="bottomRight" state="frozen"/>
      <selection pane="topRight" activeCell="D1" sqref="D1"/>
      <selection pane="bottomLeft" activeCell="A5" sqref="A5"/>
      <selection pane="bottomRight" activeCell="R4" sqref="R4"/>
    </sheetView>
  </sheetViews>
  <sheetFormatPr baseColWidth="10" defaultColWidth="13.7109375" defaultRowHeight="20.25" x14ac:dyDescent="0.2"/>
  <cols>
    <col min="1" max="1" width="9" style="1" bestFit="1" customWidth="1"/>
    <col min="2" max="2" width="22.42578125" style="1" hidden="1" customWidth="1"/>
    <col min="3" max="3" width="18.85546875" style="4" bestFit="1" customWidth="1"/>
    <col min="4" max="4" width="13.28515625" style="4" bestFit="1" customWidth="1"/>
    <col min="5" max="5" width="26.140625" style="2" bestFit="1" customWidth="1"/>
    <col min="6" max="17" width="8.42578125" style="2" customWidth="1"/>
    <col min="18" max="20" width="9.7109375" style="2" customWidth="1"/>
    <col min="21" max="21" width="12.140625" style="2" bestFit="1" customWidth="1"/>
    <col min="22" max="23" width="14.42578125" style="2" customWidth="1"/>
    <col min="24" max="25" width="13.7109375" style="2" customWidth="1"/>
    <col min="26" max="26" width="16.85546875" style="196" customWidth="1"/>
    <col min="27" max="27" width="15.7109375" style="196" customWidth="1"/>
    <col min="28" max="28" width="16" style="196" customWidth="1"/>
    <col min="29" max="29" width="13.7109375" style="196" customWidth="1"/>
    <col min="30" max="30" width="16.85546875" style="3" customWidth="1"/>
    <col min="31" max="31" width="13.7109375" style="3" customWidth="1"/>
    <col min="32" max="35" width="14.42578125" style="207" customWidth="1"/>
    <col min="36" max="37" width="17.85546875" style="207" customWidth="1"/>
    <col min="38" max="38" width="19" style="207" bestFit="1" customWidth="1"/>
    <col min="39" max="41" width="19.7109375" style="207" customWidth="1"/>
    <col min="42" max="42" width="31.5703125" style="1" bestFit="1" customWidth="1"/>
    <col min="43" max="16384" width="13.7109375" style="1"/>
  </cols>
  <sheetData>
    <row r="1" spans="1:42" ht="84" customHeight="1" thickBot="1" x14ac:dyDescent="0.25">
      <c r="A1" s="60">
        <f ca="1">WEEKNUM(C1)</f>
        <v>2</v>
      </c>
      <c r="B1" s="74"/>
      <c r="C1" s="241">
        <f ca="1">TODAY()</f>
        <v>43111</v>
      </c>
      <c r="D1" s="242"/>
      <c r="E1" s="243" t="str">
        <f>Traduction!A7</f>
        <v>Rapport ISO 2018</v>
      </c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4"/>
      <c r="T1" s="244"/>
      <c r="U1" s="244"/>
      <c r="V1" s="244"/>
      <c r="W1" s="244"/>
      <c r="X1" s="244"/>
      <c r="Y1" s="244"/>
      <c r="Z1" s="244"/>
      <c r="AA1" s="244"/>
      <c r="AB1" s="244"/>
      <c r="AC1" s="244"/>
      <c r="AD1" s="244"/>
      <c r="AE1" s="244"/>
      <c r="AF1" s="244"/>
      <c r="AG1" s="244"/>
      <c r="AH1" s="244"/>
      <c r="AI1" s="244"/>
      <c r="AJ1" s="244"/>
      <c r="AK1" s="244"/>
      <c r="AL1" s="244"/>
      <c r="AM1" s="244"/>
      <c r="AN1" s="244"/>
      <c r="AO1" s="244"/>
      <c r="AP1" s="244"/>
    </row>
    <row r="2" spans="1:42" s="118" customFormat="1" ht="27.75" customHeight="1" thickBot="1" x14ac:dyDescent="0.25">
      <c r="A2" s="210" t="str">
        <f>Traduction!A8</f>
        <v>Sem.</v>
      </c>
      <c r="B2" s="116"/>
      <c r="C2" s="212" t="str">
        <f>Traduction!A9</f>
        <v>Date</v>
      </c>
      <c r="D2" s="225" t="str">
        <f>Traduction!B10</f>
        <v>Equipe</v>
      </c>
      <c r="E2" s="215" t="str">
        <f>Traduction!A11</f>
        <v>N° 1</v>
      </c>
      <c r="F2" s="222" t="s">
        <v>60</v>
      </c>
      <c r="G2" s="223"/>
      <c r="H2" s="223"/>
      <c r="I2" s="223"/>
      <c r="J2" s="223"/>
      <c r="K2" s="223"/>
      <c r="L2" s="223"/>
      <c r="M2" s="223"/>
      <c r="N2" s="223"/>
      <c r="O2" s="224"/>
      <c r="P2" s="222" t="s">
        <v>61</v>
      </c>
      <c r="Q2" s="224"/>
      <c r="R2" s="230" t="s">
        <v>54</v>
      </c>
      <c r="S2" s="231"/>
      <c r="T2" s="231"/>
      <c r="U2" s="232"/>
      <c r="V2" s="233" t="s">
        <v>88</v>
      </c>
      <c r="W2" s="234"/>
      <c r="X2" s="233" t="s">
        <v>56</v>
      </c>
      <c r="Y2" s="235"/>
      <c r="Z2" s="248" t="s">
        <v>76</v>
      </c>
      <c r="AA2" s="249"/>
      <c r="AB2" s="245" t="s">
        <v>77</v>
      </c>
      <c r="AC2" s="247"/>
      <c r="AD2" s="247"/>
      <c r="AE2" s="246"/>
      <c r="AF2" s="245" t="s">
        <v>109</v>
      </c>
      <c r="AG2" s="246"/>
      <c r="AH2" s="245" t="s">
        <v>110</v>
      </c>
      <c r="AI2" s="246"/>
      <c r="AJ2" s="247" t="s">
        <v>115</v>
      </c>
      <c r="AK2" s="247"/>
      <c r="AL2" s="246"/>
      <c r="AM2" s="247" t="s">
        <v>116</v>
      </c>
      <c r="AN2" s="247"/>
      <c r="AO2" s="246"/>
      <c r="AP2" s="117" t="s">
        <v>86</v>
      </c>
    </row>
    <row r="3" spans="1:42" s="73" customFormat="1" ht="25.5" x14ac:dyDescent="0.2">
      <c r="A3" s="210"/>
      <c r="B3" s="69"/>
      <c r="C3" s="213"/>
      <c r="D3" s="226"/>
      <c r="E3" s="216"/>
      <c r="F3" s="228" t="s">
        <v>78</v>
      </c>
      <c r="G3" s="229"/>
      <c r="H3" s="228" t="s">
        <v>79</v>
      </c>
      <c r="I3" s="229"/>
      <c r="J3" s="228" t="s">
        <v>80</v>
      </c>
      <c r="K3" s="229"/>
      <c r="L3" s="228" t="s">
        <v>83</v>
      </c>
      <c r="M3" s="229"/>
      <c r="N3" s="228" t="s">
        <v>1</v>
      </c>
      <c r="O3" s="229"/>
      <c r="P3" s="105"/>
      <c r="Q3" s="106"/>
      <c r="R3" s="183" t="s">
        <v>50</v>
      </c>
      <c r="S3" s="184" t="s">
        <v>55</v>
      </c>
      <c r="T3" s="184" t="s">
        <v>51</v>
      </c>
      <c r="U3" s="185" t="s">
        <v>118</v>
      </c>
      <c r="V3" s="189" t="s">
        <v>91</v>
      </c>
      <c r="W3" s="185" t="s">
        <v>89</v>
      </c>
      <c r="X3" s="183" t="s">
        <v>92</v>
      </c>
      <c r="Y3" s="185" t="s">
        <v>52</v>
      </c>
      <c r="Z3" s="148" t="s">
        <v>84</v>
      </c>
      <c r="AA3" s="148" t="s">
        <v>85</v>
      </c>
      <c r="AB3" s="218" t="s">
        <v>84</v>
      </c>
      <c r="AC3" s="219"/>
      <c r="AD3" s="220" t="s">
        <v>85</v>
      </c>
      <c r="AE3" s="221"/>
      <c r="AF3" s="71" t="s">
        <v>57</v>
      </c>
      <c r="AG3" s="70" t="s">
        <v>111</v>
      </c>
      <c r="AH3" s="71" t="s">
        <v>57</v>
      </c>
      <c r="AI3" s="70" t="s">
        <v>111</v>
      </c>
      <c r="AJ3" s="72" t="s">
        <v>112</v>
      </c>
      <c r="AK3" s="72" t="s">
        <v>113</v>
      </c>
      <c r="AL3" s="70" t="s">
        <v>111</v>
      </c>
      <c r="AM3" s="72" t="s">
        <v>112</v>
      </c>
      <c r="AN3" s="72" t="s">
        <v>113</v>
      </c>
      <c r="AO3" s="70" t="s">
        <v>111</v>
      </c>
      <c r="AP3" s="107" t="s">
        <v>5</v>
      </c>
    </row>
    <row r="4" spans="1:42" s="95" customFormat="1" ht="30" customHeight="1" thickBot="1" x14ac:dyDescent="0.25">
      <c r="A4" s="211"/>
      <c r="B4" s="159"/>
      <c r="C4" s="214"/>
      <c r="D4" s="227"/>
      <c r="E4" s="217"/>
      <c r="F4" s="139" t="s">
        <v>47</v>
      </c>
      <c r="G4" s="140" t="s">
        <v>59</v>
      </c>
      <c r="H4" s="139" t="s">
        <v>47</v>
      </c>
      <c r="I4" s="140" t="s">
        <v>59</v>
      </c>
      <c r="J4" s="139" t="s">
        <v>47</v>
      </c>
      <c r="K4" s="140" t="s">
        <v>59</v>
      </c>
      <c r="L4" s="139" t="s">
        <v>47</v>
      </c>
      <c r="M4" s="140" t="s">
        <v>59</v>
      </c>
      <c r="N4" s="139" t="s">
        <v>47</v>
      </c>
      <c r="O4" s="140" t="s">
        <v>59</v>
      </c>
      <c r="P4" s="139" t="s">
        <v>47</v>
      </c>
      <c r="Q4" s="141" t="s">
        <v>59</v>
      </c>
      <c r="R4" s="186">
        <f>LOOKUP("X",$R$5:$R$700,$B$5:$B$700)</f>
        <v>43108</v>
      </c>
      <c r="S4" s="187">
        <f>LOOKUP("X",S5:S700,$B$5:$B$700)</f>
        <v>43108</v>
      </c>
      <c r="T4" s="187">
        <f>LOOKUP("X",T5:T700,$B$5:$B$700)</f>
        <v>43108</v>
      </c>
      <c r="U4" s="188" t="str">
        <f>Spec!B32&amp;" - " &amp; Spec!C32 &amp;" " &amp; Spec!D32</f>
        <v>0 - 20 [mS]</v>
      </c>
      <c r="V4" s="190" t="str">
        <f xml:space="preserve"> Spec!B33 &amp;" - "&amp;Spec!C33 &amp; "°C"</f>
        <v>35 - 45°C</v>
      </c>
      <c r="W4" s="188" t="s">
        <v>53</v>
      </c>
      <c r="X4" s="191" t="str">
        <f xml:space="preserve"> Spec!B39 &amp; " - " &amp; Spec!C39 &amp; " " &amp;Spec!D39</f>
        <v>1 - 2 [Bar]</v>
      </c>
      <c r="Y4" s="192">
        <f>LOOKUP("X",Y5:Y698,B5:B698)</f>
        <v>43104</v>
      </c>
      <c r="Z4" s="144" t="str">
        <f>Spec!A41&amp;Spec!B41&amp;" - "&amp;Spec!C41&amp;" "&amp;Spec!D41</f>
        <v>A-Druck Flasche 10.5 - 12 [Bar]</v>
      </c>
      <c r="AA4" s="144" t="str">
        <f>Spec!A42 &amp; Spec!B42&amp;" - " &amp;Spec!C42 &amp;" "&amp;Spec!D42</f>
        <v>A-Druck Flasche 10.5 - 12 [Bar]</v>
      </c>
      <c r="AB4" s="144" t="str">
        <f>Spec!A44 &amp;" "&amp;Spec!B44&amp;" - "&amp;Spec!C44&amp;" "&amp;Spec!D44</f>
        <v>A-Druck Flasche  10.5 - 12 [Bar]</v>
      </c>
      <c r="AC4" s="145" t="str">
        <f>Spec!A45&amp;" "&amp;Spec!B45&amp;" - "&amp;Spec!C45&amp;" "&amp;Spec!D45</f>
        <v>A-Druck Linie  6 - 8 [Bar]</v>
      </c>
      <c r="AD4" s="146" t="str">
        <f>Spec!A47&amp;" "&amp;Spec!B47&amp;" - "&amp;Spec!C47&amp;" "&amp;Spec!D47</f>
        <v>A-Druck Flasche  10.5 - 12 [Bar]</v>
      </c>
      <c r="AE4" s="147" t="str">
        <f>Spec!A48&amp;" "&amp;Spec!B48&amp;" - "&amp;Spec!C48&amp;" "&amp;Spec!D48</f>
        <v>A-Druck Linie  6 - 8 [Bar]</v>
      </c>
      <c r="AF4" s="250">
        <f>LOOKUP("X",AG5:AG698,$B$5:$B$698)</f>
        <v>43101</v>
      </c>
      <c r="AG4" s="251"/>
      <c r="AH4" s="250">
        <f>LOOKUP("X",AI5:AI698,$B$5:$B$698)</f>
        <v>43108</v>
      </c>
      <c r="AI4" s="251"/>
      <c r="AJ4" s="253">
        <f>LOOKUP("X",AL5:AL698,$B$5:$B$698)</f>
        <v>43111</v>
      </c>
      <c r="AK4" s="253"/>
      <c r="AL4" s="254"/>
      <c r="AM4" s="252">
        <f>LOOKUP("X",AO5:AO698,$B$5:$B$698)</f>
        <v>43103</v>
      </c>
      <c r="AN4" s="252"/>
      <c r="AO4" s="251"/>
      <c r="AP4" s="157" t="s">
        <v>117</v>
      </c>
    </row>
    <row r="5" spans="1:42" ht="15.75" x14ac:dyDescent="0.2">
      <c r="A5" s="236">
        <v>1</v>
      </c>
      <c r="B5" s="67">
        <f>C5</f>
        <v>43101</v>
      </c>
      <c r="C5" s="225">
        <v>43101</v>
      </c>
      <c r="D5" s="61" t="s">
        <v>18</v>
      </c>
      <c r="E5" s="81"/>
      <c r="F5" s="82"/>
      <c r="G5" s="83"/>
      <c r="H5" s="82"/>
      <c r="I5" s="83"/>
      <c r="J5" s="82"/>
      <c r="K5" s="83"/>
      <c r="L5" s="82"/>
      <c r="M5" s="83"/>
      <c r="N5" s="119" t="str">
        <f>IF(F5+H5+J5+L5=0,"",F5+H5+J5+L5)</f>
        <v/>
      </c>
      <c r="O5" s="120" t="str">
        <f>IF(G5+I5+K5+M5=0,"",G5+I5+K5+M5)</f>
        <v/>
      </c>
      <c r="P5" s="82"/>
      <c r="Q5" s="84"/>
      <c r="R5" s="263"/>
      <c r="S5" s="264"/>
      <c r="T5" s="264"/>
      <c r="U5" s="83"/>
      <c r="V5" s="179"/>
      <c r="W5" s="83"/>
      <c r="X5" s="82"/>
      <c r="Y5" s="83"/>
      <c r="Z5" s="198"/>
      <c r="AA5" s="193"/>
      <c r="AB5" s="201"/>
      <c r="AC5" s="202"/>
      <c r="AD5" s="142"/>
      <c r="AE5" s="143"/>
      <c r="AF5" s="82"/>
      <c r="AG5" s="83" t="s">
        <v>108</v>
      </c>
      <c r="AH5" s="82"/>
      <c r="AI5" s="83" t="s">
        <v>108</v>
      </c>
      <c r="AJ5" s="173"/>
      <c r="AK5" s="173"/>
      <c r="AL5" s="83" t="s">
        <v>108</v>
      </c>
      <c r="AM5" s="173"/>
      <c r="AN5" s="173"/>
      <c r="AO5" s="83" t="s">
        <v>108</v>
      </c>
      <c r="AP5" s="112"/>
    </row>
    <row r="6" spans="1:42" ht="15.75" x14ac:dyDescent="0.2">
      <c r="A6" s="237"/>
      <c r="B6" s="68">
        <f>C5</f>
        <v>43101</v>
      </c>
      <c r="C6" s="226"/>
      <c r="D6" s="62" t="s">
        <v>17</v>
      </c>
      <c r="E6" s="85"/>
      <c r="F6" s="108"/>
      <c r="G6" s="109"/>
      <c r="H6" s="108"/>
      <c r="I6" s="109"/>
      <c r="J6" s="108"/>
      <c r="K6" s="109"/>
      <c r="L6" s="108"/>
      <c r="M6" s="109"/>
      <c r="N6" s="121" t="str">
        <f t="shared" ref="N6:N22" si="0">IF(F6+H6+J6+L6=0,"",F6+H6+J6+L6)</f>
        <v/>
      </c>
      <c r="O6" s="122" t="str">
        <f t="shared" ref="O6:O22" si="1">IF(G6+I6+K6+M6=0,"",G6+I6+K6+M6)</f>
        <v/>
      </c>
      <c r="P6" s="86"/>
      <c r="Q6" s="88"/>
      <c r="R6" s="265"/>
      <c r="S6" s="266"/>
      <c r="T6" s="266"/>
      <c r="U6" s="87"/>
      <c r="V6" s="180"/>
      <c r="W6" s="87"/>
      <c r="X6" s="86"/>
      <c r="Y6" s="87"/>
      <c r="Z6" s="199"/>
      <c r="AA6" s="194"/>
      <c r="AB6" s="203"/>
      <c r="AC6" s="204"/>
      <c r="AD6" s="100"/>
      <c r="AE6" s="103"/>
      <c r="AF6" s="86"/>
      <c r="AG6" s="87"/>
      <c r="AH6" s="86"/>
      <c r="AI6" s="87"/>
      <c r="AJ6" s="174"/>
      <c r="AK6" s="174"/>
      <c r="AL6" s="87"/>
      <c r="AM6" s="174"/>
      <c r="AN6" s="174"/>
      <c r="AO6" s="87"/>
      <c r="AP6" s="113"/>
    </row>
    <row r="7" spans="1:42" ht="16.5" thickBot="1" x14ac:dyDescent="0.25">
      <c r="A7" s="237"/>
      <c r="B7" s="68">
        <f>C5</f>
        <v>43101</v>
      </c>
      <c r="C7" s="239"/>
      <c r="D7" s="63" t="s">
        <v>19</v>
      </c>
      <c r="E7" s="89"/>
      <c r="F7" s="86"/>
      <c r="G7" s="87"/>
      <c r="H7" s="86"/>
      <c r="I7" s="87"/>
      <c r="J7" s="86"/>
      <c r="K7" s="87"/>
      <c r="L7" s="86"/>
      <c r="M7" s="87"/>
      <c r="N7" s="121" t="str">
        <f t="shared" si="0"/>
        <v/>
      </c>
      <c r="O7" s="122" t="str">
        <f t="shared" si="1"/>
        <v/>
      </c>
      <c r="P7" s="86"/>
      <c r="Q7" s="88"/>
      <c r="R7" s="265"/>
      <c r="S7" s="266"/>
      <c r="T7" s="266"/>
      <c r="U7" s="87"/>
      <c r="V7" s="180"/>
      <c r="W7" s="87"/>
      <c r="X7" s="86"/>
      <c r="Y7" s="87"/>
      <c r="Z7" s="199"/>
      <c r="AA7" s="194"/>
      <c r="AB7" s="203"/>
      <c r="AC7" s="204"/>
      <c r="AD7" s="100"/>
      <c r="AE7" s="103"/>
      <c r="AF7" s="86"/>
      <c r="AG7" s="87"/>
      <c r="AH7" s="86"/>
      <c r="AI7" s="87"/>
      <c r="AJ7" s="174"/>
      <c r="AK7" s="174"/>
      <c r="AL7" s="87"/>
      <c r="AM7" s="174"/>
      <c r="AN7" s="174"/>
      <c r="AO7" s="87"/>
      <c r="AP7" s="113"/>
    </row>
    <row r="8" spans="1:42" ht="15.75" x14ac:dyDescent="0.2">
      <c r="A8" s="237"/>
      <c r="B8" s="67">
        <f>C8</f>
        <v>43102</v>
      </c>
      <c r="C8" s="240">
        <f>C5+1</f>
        <v>43102</v>
      </c>
      <c r="D8" s="64" t="str">
        <f>$D$5</f>
        <v>Nuit</v>
      </c>
      <c r="E8" s="90"/>
      <c r="F8" s="110"/>
      <c r="G8" s="111"/>
      <c r="H8" s="110"/>
      <c r="I8" s="111"/>
      <c r="J8" s="110"/>
      <c r="K8" s="111"/>
      <c r="L8" s="110"/>
      <c r="M8" s="111"/>
      <c r="N8" s="121" t="str">
        <f t="shared" si="0"/>
        <v/>
      </c>
      <c r="O8" s="122" t="str">
        <f t="shared" si="1"/>
        <v/>
      </c>
      <c r="P8" s="86"/>
      <c r="Q8" s="88"/>
      <c r="R8" s="265"/>
      <c r="S8" s="266"/>
      <c r="T8" s="266"/>
      <c r="U8" s="87"/>
      <c r="V8" s="180"/>
      <c r="W8" s="87"/>
      <c r="X8" s="86"/>
      <c r="Y8" s="87"/>
      <c r="Z8" s="199"/>
      <c r="AA8" s="194"/>
      <c r="AB8" s="203"/>
      <c r="AC8" s="204"/>
      <c r="AD8" s="100"/>
      <c r="AE8" s="103"/>
      <c r="AF8" s="86"/>
      <c r="AG8" s="87"/>
      <c r="AH8" s="86"/>
      <c r="AI8" s="87"/>
      <c r="AJ8" s="174"/>
      <c r="AK8" s="174"/>
      <c r="AL8" s="87"/>
      <c r="AM8" s="174"/>
      <c r="AN8" s="174"/>
      <c r="AO8" s="87"/>
      <c r="AP8" s="113"/>
    </row>
    <row r="9" spans="1:42" ht="15.75" x14ac:dyDescent="0.2">
      <c r="A9" s="237"/>
      <c r="B9" s="68">
        <f>C8</f>
        <v>43102</v>
      </c>
      <c r="C9" s="226"/>
      <c r="D9" s="65" t="str">
        <f>$D$6</f>
        <v>Matin</v>
      </c>
      <c r="E9" s="89"/>
      <c r="F9" s="86"/>
      <c r="G9" s="87"/>
      <c r="H9" s="86"/>
      <c r="I9" s="87"/>
      <c r="J9" s="86"/>
      <c r="K9" s="87"/>
      <c r="L9" s="86"/>
      <c r="M9" s="87"/>
      <c r="N9" s="121" t="str">
        <f t="shared" si="0"/>
        <v/>
      </c>
      <c r="O9" s="122" t="str">
        <f t="shared" si="1"/>
        <v/>
      </c>
      <c r="P9" s="86"/>
      <c r="Q9" s="88"/>
      <c r="R9" s="265"/>
      <c r="S9" s="266"/>
      <c r="T9" s="266"/>
      <c r="U9" s="87"/>
      <c r="V9" s="180"/>
      <c r="W9" s="87"/>
      <c r="X9" s="86"/>
      <c r="Y9" s="87"/>
      <c r="Z9" s="199"/>
      <c r="AA9" s="194"/>
      <c r="AB9" s="203"/>
      <c r="AC9" s="204"/>
      <c r="AD9" s="100"/>
      <c r="AE9" s="103"/>
      <c r="AF9" s="86"/>
      <c r="AG9" s="87"/>
      <c r="AH9" s="86"/>
      <c r="AI9" s="87"/>
      <c r="AJ9" s="174"/>
      <c r="AK9" s="174"/>
      <c r="AL9" s="87"/>
      <c r="AM9" s="174"/>
      <c r="AN9" s="174"/>
      <c r="AO9" s="87"/>
      <c r="AP9" s="113"/>
    </row>
    <row r="10" spans="1:42" ht="16.5" thickBot="1" x14ac:dyDescent="0.25">
      <c r="A10" s="237"/>
      <c r="B10" s="68">
        <f>C8</f>
        <v>43102</v>
      </c>
      <c r="C10" s="239"/>
      <c r="D10" s="66" t="str">
        <f>$D$7</f>
        <v>Après-midi</v>
      </c>
      <c r="E10" s="89"/>
      <c r="F10" s="86"/>
      <c r="G10" s="87"/>
      <c r="H10" s="86"/>
      <c r="I10" s="87"/>
      <c r="J10" s="86"/>
      <c r="K10" s="87"/>
      <c r="L10" s="86"/>
      <c r="M10" s="87"/>
      <c r="N10" s="121" t="str">
        <f t="shared" si="0"/>
        <v/>
      </c>
      <c r="O10" s="122" t="str">
        <f t="shared" si="1"/>
        <v/>
      </c>
      <c r="P10" s="86"/>
      <c r="Q10" s="88"/>
      <c r="R10" s="265"/>
      <c r="S10" s="266"/>
      <c r="T10" s="266"/>
      <c r="U10" s="87"/>
      <c r="V10" s="180"/>
      <c r="W10" s="87"/>
      <c r="X10" s="86"/>
      <c r="Y10" s="87"/>
      <c r="Z10" s="199"/>
      <c r="AA10" s="194"/>
      <c r="AB10" s="203"/>
      <c r="AC10" s="204"/>
      <c r="AD10" s="100"/>
      <c r="AE10" s="103"/>
      <c r="AF10" s="86"/>
      <c r="AG10" s="87"/>
      <c r="AH10" s="86"/>
      <c r="AI10" s="87"/>
      <c r="AJ10" s="174"/>
      <c r="AK10" s="174"/>
      <c r="AL10" s="87"/>
      <c r="AM10" s="174"/>
      <c r="AN10" s="174"/>
      <c r="AO10" s="87"/>
      <c r="AP10" s="113"/>
    </row>
    <row r="11" spans="1:42" ht="15.75" x14ac:dyDescent="0.2">
      <c r="A11" s="237"/>
      <c r="B11" s="67">
        <f>C11</f>
        <v>43103</v>
      </c>
      <c r="C11" s="240">
        <f>C8+1</f>
        <v>43103</v>
      </c>
      <c r="D11" s="64" t="str">
        <f t="shared" ref="D11:D22" si="2">D8</f>
        <v>Nuit</v>
      </c>
      <c r="E11" s="89"/>
      <c r="F11" s="86"/>
      <c r="G11" s="87"/>
      <c r="H11" s="86"/>
      <c r="I11" s="87"/>
      <c r="J11" s="86"/>
      <c r="K11" s="87"/>
      <c r="L11" s="86"/>
      <c r="M11" s="87"/>
      <c r="N11" s="121" t="str">
        <f t="shared" si="0"/>
        <v/>
      </c>
      <c r="O11" s="122" t="str">
        <f t="shared" si="1"/>
        <v/>
      </c>
      <c r="P11" s="86"/>
      <c r="Q11" s="88"/>
      <c r="R11" s="265"/>
      <c r="S11" s="266"/>
      <c r="T11" s="266"/>
      <c r="U11" s="87"/>
      <c r="V11" s="180"/>
      <c r="W11" s="87"/>
      <c r="X11" s="86"/>
      <c r="Y11" s="87"/>
      <c r="Z11" s="199"/>
      <c r="AA11" s="194"/>
      <c r="AB11" s="203"/>
      <c r="AC11" s="204"/>
      <c r="AD11" s="100"/>
      <c r="AE11" s="103"/>
      <c r="AF11" s="86"/>
      <c r="AG11" s="87"/>
      <c r="AH11" s="86"/>
      <c r="AI11" s="87"/>
      <c r="AJ11" s="174"/>
      <c r="AK11" s="174"/>
      <c r="AL11" s="87"/>
      <c r="AM11" s="174"/>
      <c r="AN11" s="174"/>
      <c r="AO11" s="87"/>
      <c r="AP11" s="113"/>
    </row>
    <row r="12" spans="1:42" ht="15.75" x14ac:dyDescent="0.2">
      <c r="A12" s="237"/>
      <c r="B12" s="68">
        <f>C11</f>
        <v>43103</v>
      </c>
      <c r="C12" s="226"/>
      <c r="D12" s="65" t="str">
        <f t="shared" si="2"/>
        <v>Matin</v>
      </c>
      <c r="E12" s="89"/>
      <c r="F12" s="86"/>
      <c r="G12" s="87"/>
      <c r="H12" s="86"/>
      <c r="I12" s="87"/>
      <c r="J12" s="86"/>
      <c r="K12" s="87"/>
      <c r="L12" s="86"/>
      <c r="M12" s="87"/>
      <c r="N12" s="121" t="str">
        <f t="shared" si="0"/>
        <v/>
      </c>
      <c r="O12" s="122" t="str">
        <f t="shared" si="1"/>
        <v/>
      </c>
      <c r="P12" s="86"/>
      <c r="Q12" s="88"/>
      <c r="R12" s="265"/>
      <c r="S12" s="266"/>
      <c r="T12" s="266"/>
      <c r="U12" s="87"/>
      <c r="V12" s="180"/>
      <c r="W12" s="87"/>
      <c r="X12" s="86"/>
      <c r="Y12" s="87"/>
      <c r="Z12" s="199"/>
      <c r="AA12" s="194"/>
      <c r="AB12" s="203"/>
      <c r="AC12" s="204"/>
      <c r="AD12" s="100"/>
      <c r="AE12" s="103"/>
      <c r="AF12" s="86"/>
      <c r="AG12" s="87"/>
      <c r="AH12" s="86"/>
      <c r="AI12" s="87"/>
      <c r="AJ12" s="174"/>
      <c r="AK12" s="174"/>
      <c r="AL12" s="87"/>
      <c r="AM12" s="174">
        <v>8242</v>
      </c>
      <c r="AN12" s="174">
        <v>8233</v>
      </c>
      <c r="AO12" s="87" t="s">
        <v>108</v>
      </c>
      <c r="AP12" s="113"/>
    </row>
    <row r="13" spans="1:42" ht="16.5" thickBot="1" x14ac:dyDescent="0.25">
      <c r="A13" s="237"/>
      <c r="B13" s="68">
        <f>C11</f>
        <v>43103</v>
      </c>
      <c r="C13" s="239"/>
      <c r="D13" s="66" t="str">
        <f t="shared" si="2"/>
        <v>Après-midi</v>
      </c>
      <c r="E13" s="89"/>
      <c r="F13" s="86"/>
      <c r="G13" s="87"/>
      <c r="H13" s="86"/>
      <c r="I13" s="87"/>
      <c r="J13" s="86"/>
      <c r="K13" s="87"/>
      <c r="L13" s="86"/>
      <c r="M13" s="87"/>
      <c r="N13" s="121" t="str">
        <f t="shared" si="0"/>
        <v/>
      </c>
      <c r="O13" s="122" t="str">
        <f t="shared" si="1"/>
        <v/>
      </c>
      <c r="P13" s="86"/>
      <c r="Q13" s="88"/>
      <c r="R13" s="265"/>
      <c r="S13" s="266"/>
      <c r="T13" s="266"/>
      <c r="U13" s="87"/>
      <c r="V13" s="180"/>
      <c r="W13" s="87"/>
      <c r="X13" s="86"/>
      <c r="Y13" s="87"/>
      <c r="Z13" s="199"/>
      <c r="AA13" s="194"/>
      <c r="AB13" s="203"/>
      <c r="AC13" s="204"/>
      <c r="AD13" s="100"/>
      <c r="AE13" s="103"/>
      <c r="AF13" s="86"/>
      <c r="AG13" s="87"/>
      <c r="AH13" s="86"/>
      <c r="AI13" s="87"/>
      <c r="AJ13" s="174"/>
      <c r="AK13" s="174"/>
      <c r="AL13" s="87"/>
      <c r="AM13" s="174"/>
      <c r="AN13" s="174"/>
      <c r="AO13" s="87"/>
      <c r="AP13" s="113"/>
    </row>
    <row r="14" spans="1:42" ht="15.75" x14ac:dyDescent="0.2">
      <c r="A14" s="237"/>
      <c r="B14" s="67">
        <f>C14</f>
        <v>43104</v>
      </c>
      <c r="C14" s="240">
        <f>C11+1</f>
        <v>43104</v>
      </c>
      <c r="D14" s="64" t="str">
        <f t="shared" si="2"/>
        <v>Nuit</v>
      </c>
      <c r="E14" s="89"/>
      <c r="F14" s="86"/>
      <c r="G14" s="87"/>
      <c r="H14" s="86"/>
      <c r="I14" s="87"/>
      <c r="J14" s="86"/>
      <c r="K14" s="87"/>
      <c r="L14" s="86"/>
      <c r="M14" s="87"/>
      <c r="N14" s="121" t="str">
        <f t="shared" si="0"/>
        <v/>
      </c>
      <c r="O14" s="122" t="str">
        <f t="shared" si="1"/>
        <v/>
      </c>
      <c r="P14" s="86"/>
      <c r="Q14" s="88"/>
      <c r="R14" s="265"/>
      <c r="S14" s="266"/>
      <c r="T14" s="266"/>
      <c r="U14" s="87"/>
      <c r="V14" s="180"/>
      <c r="W14" s="87"/>
      <c r="X14" s="86"/>
      <c r="Y14" s="87"/>
      <c r="Z14" s="199"/>
      <c r="AA14" s="194"/>
      <c r="AB14" s="203"/>
      <c r="AC14" s="204"/>
      <c r="AD14" s="100"/>
      <c r="AE14" s="103"/>
      <c r="AF14" s="86"/>
      <c r="AG14" s="208"/>
      <c r="AH14" s="86"/>
      <c r="AI14" s="87"/>
      <c r="AJ14" s="174"/>
      <c r="AK14" s="174"/>
      <c r="AL14" s="87"/>
      <c r="AM14" s="174"/>
      <c r="AN14" s="174"/>
      <c r="AO14" s="87"/>
      <c r="AP14" s="113"/>
    </row>
    <row r="15" spans="1:42" ht="15.75" x14ac:dyDescent="0.2">
      <c r="A15" s="237"/>
      <c r="B15" s="68">
        <f>C14</f>
        <v>43104</v>
      </c>
      <c r="C15" s="226"/>
      <c r="D15" s="65" t="str">
        <f t="shared" si="2"/>
        <v>Matin</v>
      </c>
      <c r="E15" s="89" t="s">
        <v>87</v>
      </c>
      <c r="F15" s="86">
        <v>3</v>
      </c>
      <c r="G15" s="87">
        <v>3</v>
      </c>
      <c r="H15" s="86">
        <v>24</v>
      </c>
      <c r="I15" s="87">
        <v>53</v>
      </c>
      <c r="J15" s="86">
        <v>1</v>
      </c>
      <c r="K15" s="87">
        <v>3</v>
      </c>
      <c r="L15" s="86">
        <v>0</v>
      </c>
      <c r="M15" s="87">
        <v>0</v>
      </c>
      <c r="N15" s="121">
        <f t="shared" si="0"/>
        <v>28</v>
      </c>
      <c r="O15" s="122">
        <f t="shared" si="1"/>
        <v>59</v>
      </c>
      <c r="P15" s="86">
        <v>0</v>
      </c>
      <c r="Q15" s="88">
        <v>0</v>
      </c>
      <c r="R15" s="265" t="s">
        <v>99</v>
      </c>
      <c r="S15" s="266" t="s">
        <v>99</v>
      </c>
      <c r="T15" s="266" t="s">
        <v>99</v>
      </c>
      <c r="U15" s="87">
        <v>13.6</v>
      </c>
      <c r="V15" s="180">
        <v>0</v>
      </c>
      <c r="W15" s="87" t="s">
        <v>73</v>
      </c>
      <c r="X15" s="86">
        <v>1.5</v>
      </c>
      <c r="Y15" s="87" t="s">
        <v>99</v>
      </c>
      <c r="Z15" s="199"/>
      <c r="AA15" s="194">
        <v>11</v>
      </c>
      <c r="AB15" s="203">
        <v>11</v>
      </c>
      <c r="AC15" s="204">
        <v>7</v>
      </c>
      <c r="AD15" s="100"/>
      <c r="AE15" s="103"/>
      <c r="AF15" s="86"/>
      <c r="AG15" s="87"/>
      <c r="AH15" s="86"/>
      <c r="AI15" s="87"/>
      <c r="AJ15" s="174"/>
      <c r="AK15" s="174"/>
      <c r="AL15" s="87"/>
      <c r="AM15" s="174"/>
      <c r="AN15" s="174"/>
      <c r="AO15" s="87"/>
      <c r="AP15" s="113"/>
    </row>
    <row r="16" spans="1:42" ht="16.5" thickBot="1" x14ac:dyDescent="0.25">
      <c r="A16" s="237"/>
      <c r="B16" s="68">
        <f>C14</f>
        <v>43104</v>
      </c>
      <c r="C16" s="239"/>
      <c r="D16" s="66" t="str">
        <f t="shared" si="2"/>
        <v>Après-midi</v>
      </c>
      <c r="E16" s="89"/>
      <c r="F16" s="86"/>
      <c r="G16" s="87"/>
      <c r="H16" s="86"/>
      <c r="I16" s="87"/>
      <c r="J16" s="86"/>
      <c r="K16" s="87"/>
      <c r="L16" s="86"/>
      <c r="M16" s="87"/>
      <c r="N16" s="121" t="str">
        <f t="shared" si="0"/>
        <v/>
      </c>
      <c r="O16" s="122" t="str">
        <f t="shared" si="1"/>
        <v/>
      </c>
      <c r="P16" s="86"/>
      <c r="Q16" s="88"/>
      <c r="R16" s="265"/>
      <c r="S16" s="266"/>
      <c r="T16" s="266"/>
      <c r="U16" s="87"/>
      <c r="V16" s="180"/>
      <c r="W16" s="87"/>
      <c r="X16" s="86"/>
      <c r="Y16" s="87"/>
      <c r="Z16" s="199"/>
      <c r="AA16" s="194"/>
      <c r="AB16" s="203"/>
      <c r="AC16" s="204"/>
      <c r="AD16" s="100"/>
      <c r="AE16" s="103"/>
      <c r="AF16" s="86"/>
      <c r="AG16" s="87"/>
      <c r="AH16" s="86"/>
      <c r="AI16" s="87"/>
      <c r="AJ16" s="174"/>
      <c r="AK16" s="174"/>
      <c r="AL16" s="87"/>
      <c r="AM16" s="174"/>
      <c r="AN16" s="174"/>
      <c r="AO16" s="87"/>
      <c r="AP16" s="113"/>
    </row>
    <row r="17" spans="1:42" ht="15.75" x14ac:dyDescent="0.2">
      <c r="A17" s="237"/>
      <c r="B17" s="67">
        <f>C17</f>
        <v>43105</v>
      </c>
      <c r="C17" s="240">
        <f>C14+1</f>
        <v>43105</v>
      </c>
      <c r="D17" s="64" t="str">
        <f t="shared" si="2"/>
        <v>Nuit</v>
      </c>
      <c r="E17" s="89"/>
      <c r="F17" s="86"/>
      <c r="G17" s="87"/>
      <c r="H17" s="86"/>
      <c r="I17" s="87"/>
      <c r="J17" s="86"/>
      <c r="K17" s="87"/>
      <c r="L17" s="86"/>
      <c r="M17" s="87"/>
      <c r="N17" s="121" t="str">
        <f t="shared" si="0"/>
        <v/>
      </c>
      <c r="O17" s="122" t="str">
        <f t="shared" si="1"/>
        <v/>
      </c>
      <c r="P17" s="86"/>
      <c r="Q17" s="88"/>
      <c r="R17" s="265"/>
      <c r="S17" s="266"/>
      <c r="T17" s="266"/>
      <c r="U17" s="87"/>
      <c r="V17" s="180"/>
      <c r="W17" s="87"/>
      <c r="X17" s="86"/>
      <c r="Y17" s="87"/>
      <c r="Z17" s="199"/>
      <c r="AA17" s="194"/>
      <c r="AB17" s="203"/>
      <c r="AC17" s="204"/>
      <c r="AD17" s="100"/>
      <c r="AE17" s="103"/>
      <c r="AF17" s="86"/>
      <c r="AG17" s="87"/>
      <c r="AH17" s="86"/>
      <c r="AI17" s="87"/>
      <c r="AJ17" s="174"/>
      <c r="AK17" s="174"/>
      <c r="AL17" s="87"/>
      <c r="AM17" s="174"/>
      <c r="AN17" s="174"/>
      <c r="AO17" s="87"/>
      <c r="AP17" s="113"/>
    </row>
    <row r="18" spans="1:42" ht="15.75" x14ac:dyDescent="0.2">
      <c r="A18" s="237"/>
      <c r="B18" s="68">
        <f>C17</f>
        <v>43105</v>
      </c>
      <c r="C18" s="226"/>
      <c r="D18" s="65" t="str">
        <f t="shared" si="2"/>
        <v>Matin</v>
      </c>
      <c r="E18" s="89" t="s">
        <v>87</v>
      </c>
      <c r="F18" s="86">
        <v>32</v>
      </c>
      <c r="G18" s="87">
        <v>50</v>
      </c>
      <c r="H18" s="86">
        <v>16</v>
      </c>
      <c r="I18" s="87">
        <v>46</v>
      </c>
      <c r="J18" s="86">
        <v>0</v>
      </c>
      <c r="K18" s="87">
        <v>0</v>
      </c>
      <c r="L18" s="86">
        <v>0</v>
      </c>
      <c r="M18" s="87">
        <v>0</v>
      </c>
      <c r="N18" s="121">
        <f t="shared" si="0"/>
        <v>48</v>
      </c>
      <c r="O18" s="122">
        <f t="shared" si="1"/>
        <v>96</v>
      </c>
      <c r="P18" s="86">
        <v>0</v>
      </c>
      <c r="Q18" s="115">
        <v>0</v>
      </c>
      <c r="R18" s="267" t="s">
        <v>99</v>
      </c>
      <c r="S18" s="268" t="s">
        <v>99</v>
      </c>
      <c r="T18" s="268" t="s">
        <v>99</v>
      </c>
      <c r="U18" s="177">
        <v>12.5</v>
      </c>
      <c r="V18" s="181">
        <v>40</v>
      </c>
      <c r="W18" s="177" t="s">
        <v>73</v>
      </c>
      <c r="X18" s="175">
        <v>1.5</v>
      </c>
      <c r="Y18" s="177" t="s">
        <v>108</v>
      </c>
      <c r="Z18" s="199"/>
      <c r="AA18" s="194">
        <v>11</v>
      </c>
      <c r="AB18" s="203">
        <v>11</v>
      </c>
      <c r="AC18" s="204">
        <v>7</v>
      </c>
      <c r="AD18" s="100"/>
      <c r="AE18" s="103"/>
      <c r="AF18" s="86"/>
      <c r="AG18" s="87"/>
      <c r="AH18" s="86"/>
      <c r="AI18" s="87"/>
      <c r="AJ18" s="174"/>
      <c r="AK18" s="174"/>
      <c r="AL18" s="87"/>
      <c r="AM18" s="174"/>
      <c r="AN18" s="174"/>
      <c r="AO18" s="87"/>
      <c r="AP18" s="113"/>
    </row>
    <row r="19" spans="1:42" ht="16.5" thickBot="1" x14ac:dyDescent="0.25">
      <c r="A19" s="237"/>
      <c r="B19" s="68">
        <f>C17</f>
        <v>43105</v>
      </c>
      <c r="C19" s="239"/>
      <c r="D19" s="66" t="str">
        <f t="shared" si="2"/>
        <v>Après-midi</v>
      </c>
      <c r="E19" s="89"/>
      <c r="F19" s="86"/>
      <c r="G19" s="87"/>
      <c r="H19" s="86"/>
      <c r="I19" s="87"/>
      <c r="J19" s="86"/>
      <c r="K19" s="87"/>
      <c r="L19" s="86"/>
      <c r="M19" s="87"/>
      <c r="N19" s="121" t="str">
        <f t="shared" si="0"/>
        <v/>
      </c>
      <c r="O19" s="122" t="str">
        <f t="shared" si="1"/>
        <v/>
      </c>
      <c r="P19" s="86"/>
      <c r="Q19" s="88"/>
      <c r="R19" s="265"/>
      <c r="S19" s="266"/>
      <c r="T19" s="266"/>
      <c r="U19" s="87"/>
      <c r="V19" s="180"/>
      <c r="W19" s="87"/>
      <c r="X19" s="86"/>
      <c r="Y19" s="87"/>
      <c r="Z19" s="199"/>
      <c r="AA19" s="194"/>
      <c r="AB19" s="203"/>
      <c r="AC19" s="204"/>
      <c r="AD19" s="100"/>
      <c r="AE19" s="103"/>
      <c r="AF19" s="86"/>
      <c r="AG19" s="87"/>
      <c r="AH19" s="86"/>
      <c r="AI19" s="87"/>
      <c r="AJ19" s="174"/>
      <c r="AK19" s="174"/>
      <c r="AL19" s="87"/>
      <c r="AM19" s="174"/>
      <c r="AN19" s="174"/>
      <c r="AO19" s="87"/>
      <c r="AP19" s="113"/>
    </row>
    <row r="20" spans="1:42" ht="15.75" x14ac:dyDescent="0.2">
      <c r="A20" s="237"/>
      <c r="B20" s="67">
        <f>C20</f>
        <v>43106</v>
      </c>
      <c r="C20" s="240">
        <f>C17+1</f>
        <v>43106</v>
      </c>
      <c r="D20" s="64" t="str">
        <f t="shared" si="2"/>
        <v>Nuit</v>
      </c>
      <c r="E20" s="89"/>
      <c r="F20" s="86"/>
      <c r="G20" s="87"/>
      <c r="H20" s="86"/>
      <c r="I20" s="87"/>
      <c r="J20" s="86"/>
      <c r="K20" s="87"/>
      <c r="L20" s="86"/>
      <c r="M20" s="87"/>
      <c r="N20" s="121" t="str">
        <f t="shared" si="0"/>
        <v/>
      </c>
      <c r="O20" s="122" t="str">
        <f t="shared" si="1"/>
        <v/>
      </c>
      <c r="P20" s="86"/>
      <c r="Q20" s="88"/>
      <c r="R20" s="265"/>
      <c r="S20" s="266"/>
      <c r="T20" s="266"/>
      <c r="U20" s="87"/>
      <c r="V20" s="180"/>
      <c r="W20" s="87"/>
      <c r="X20" s="86"/>
      <c r="Y20" s="87"/>
      <c r="Z20" s="199"/>
      <c r="AA20" s="194"/>
      <c r="AB20" s="203"/>
      <c r="AC20" s="204"/>
      <c r="AD20" s="100"/>
      <c r="AE20" s="103"/>
      <c r="AF20" s="86"/>
      <c r="AG20" s="87"/>
      <c r="AH20" s="86"/>
      <c r="AI20" s="87"/>
      <c r="AJ20" s="174"/>
      <c r="AK20" s="174"/>
      <c r="AL20" s="87"/>
      <c r="AM20" s="174"/>
      <c r="AN20" s="174"/>
      <c r="AO20" s="87"/>
      <c r="AP20" s="113"/>
    </row>
    <row r="21" spans="1:42" ht="15.75" x14ac:dyDescent="0.2">
      <c r="A21" s="237"/>
      <c r="B21" s="68">
        <f>C20</f>
        <v>43106</v>
      </c>
      <c r="C21" s="226"/>
      <c r="D21" s="65" t="str">
        <f t="shared" si="2"/>
        <v>Matin</v>
      </c>
      <c r="E21" s="85"/>
      <c r="F21" s="108"/>
      <c r="G21" s="109"/>
      <c r="H21" s="108"/>
      <c r="I21" s="109"/>
      <c r="J21" s="108"/>
      <c r="K21" s="109"/>
      <c r="L21" s="108"/>
      <c r="M21" s="109"/>
      <c r="N21" s="121" t="str">
        <f t="shared" si="0"/>
        <v/>
      </c>
      <c r="O21" s="122" t="str">
        <f t="shared" si="1"/>
        <v/>
      </c>
      <c r="P21" s="86"/>
      <c r="Q21" s="88"/>
      <c r="R21" s="265"/>
      <c r="S21" s="266"/>
      <c r="T21" s="266"/>
      <c r="U21" s="87"/>
      <c r="V21" s="180"/>
      <c r="W21" s="87"/>
      <c r="X21" s="86"/>
      <c r="Y21" s="87"/>
      <c r="Z21" s="199"/>
      <c r="AA21" s="194"/>
      <c r="AB21" s="203"/>
      <c r="AC21" s="204"/>
      <c r="AD21" s="100"/>
      <c r="AE21" s="103"/>
      <c r="AF21" s="86"/>
      <c r="AG21" s="87"/>
      <c r="AH21" s="86"/>
      <c r="AI21" s="87"/>
      <c r="AJ21" s="174"/>
      <c r="AK21" s="174"/>
      <c r="AL21" s="87"/>
      <c r="AM21" s="174"/>
      <c r="AN21" s="174"/>
      <c r="AO21" s="87"/>
      <c r="AP21" s="113"/>
    </row>
    <row r="22" spans="1:42" ht="16.5" thickBot="1" x14ac:dyDescent="0.25">
      <c r="A22" s="238"/>
      <c r="B22" s="68">
        <f>C20</f>
        <v>43106</v>
      </c>
      <c r="C22" s="227"/>
      <c r="D22" s="66" t="str">
        <f t="shared" si="2"/>
        <v>Après-midi</v>
      </c>
      <c r="E22" s="91"/>
      <c r="F22" s="92"/>
      <c r="G22" s="93"/>
      <c r="H22" s="92"/>
      <c r="I22" s="93"/>
      <c r="J22" s="92"/>
      <c r="K22" s="93"/>
      <c r="L22" s="92"/>
      <c r="M22" s="93"/>
      <c r="N22" s="123" t="str">
        <f t="shared" si="0"/>
        <v/>
      </c>
      <c r="O22" s="124" t="str">
        <f t="shared" si="1"/>
        <v/>
      </c>
      <c r="P22" s="92"/>
      <c r="Q22" s="94"/>
      <c r="R22" s="269"/>
      <c r="S22" s="270"/>
      <c r="T22" s="270"/>
      <c r="U22" s="93"/>
      <c r="V22" s="182"/>
      <c r="W22" s="93"/>
      <c r="X22" s="92"/>
      <c r="Y22" s="93"/>
      <c r="Z22" s="200"/>
      <c r="AA22" s="195"/>
      <c r="AB22" s="205"/>
      <c r="AC22" s="206"/>
      <c r="AD22" s="101"/>
      <c r="AE22" s="104"/>
      <c r="AF22" s="92"/>
      <c r="AG22" s="93"/>
      <c r="AH22" s="92"/>
      <c r="AI22" s="93"/>
      <c r="AJ22" s="178"/>
      <c r="AK22" s="178"/>
      <c r="AL22" s="93"/>
      <c r="AM22" s="178"/>
      <c r="AN22" s="178"/>
      <c r="AO22" s="93"/>
      <c r="AP22" s="114"/>
    </row>
    <row r="23" spans="1:42" s="150" customFormat="1" ht="16.5" thickBot="1" x14ac:dyDescent="0.25">
      <c r="C23" s="151"/>
      <c r="D23" s="152"/>
      <c r="E23" s="164" t="s">
        <v>106</v>
      </c>
      <c r="F23" s="154">
        <f t="shared" ref="F23:Q23" si="3">SUM(F11:F22)</f>
        <v>35</v>
      </c>
      <c r="G23" s="155">
        <f t="shared" si="3"/>
        <v>53</v>
      </c>
      <c r="H23" s="154">
        <f t="shared" si="3"/>
        <v>40</v>
      </c>
      <c r="I23" s="155">
        <f t="shared" si="3"/>
        <v>99</v>
      </c>
      <c r="J23" s="154">
        <f t="shared" si="3"/>
        <v>1</v>
      </c>
      <c r="K23" s="155">
        <f t="shared" si="3"/>
        <v>3</v>
      </c>
      <c r="L23" s="154">
        <f t="shared" si="3"/>
        <v>0</v>
      </c>
      <c r="M23" s="155">
        <f t="shared" si="3"/>
        <v>0</v>
      </c>
      <c r="N23" s="165">
        <f t="shared" si="3"/>
        <v>76</v>
      </c>
      <c r="O23" s="166">
        <f t="shared" si="3"/>
        <v>155</v>
      </c>
      <c r="P23" s="154">
        <f t="shared" si="3"/>
        <v>0</v>
      </c>
      <c r="Q23" s="155">
        <f t="shared" si="3"/>
        <v>0</v>
      </c>
      <c r="R23" s="153"/>
      <c r="S23" s="153"/>
      <c r="T23" s="169" t="s">
        <v>107</v>
      </c>
      <c r="U23" s="171">
        <f>IFERROR(AVERAGE(U5:U22),0)</f>
        <v>13.05</v>
      </c>
      <c r="V23" s="172">
        <f>IFERROR(AVERAGE(V5:V22),0)</f>
        <v>20</v>
      </c>
      <c r="W23" s="170"/>
      <c r="X23" s="169">
        <f>IFERROR(AVERAGE(X5:X22),0)</f>
        <v>1.5</v>
      </c>
      <c r="Y23" s="170"/>
      <c r="Z23" s="171">
        <f t="shared" ref="Z23:AE23" si="4">IFERROR(AVERAGE(Z5:Z22),0)</f>
        <v>0</v>
      </c>
      <c r="AA23" s="171">
        <f t="shared" si="4"/>
        <v>11</v>
      </c>
      <c r="AB23" s="169">
        <f t="shared" si="4"/>
        <v>11</v>
      </c>
      <c r="AC23" s="170">
        <f t="shared" si="4"/>
        <v>7</v>
      </c>
      <c r="AD23" s="169">
        <f t="shared" si="4"/>
        <v>0</v>
      </c>
      <c r="AE23" s="170">
        <f t="shared" si="4"/>
        <v>0</v>
      </c>
      <c r="AF23" s="153"/>
      <c r="AG23" s="153"/>
      <c r="AH23" s="153"/>
      <c r="AI23" s="153"/>
      <c r="AJ23" s="153"/>
      <c r="AK23" s="153"/>
      <c r="AL23" s="153"/>
      <c r="AM23" s="153"/>
      <c r="AN23" s="153"/>
      <c r="AO23" s="153"/>
    </row>
    <row r="24" spans="1:42" ht="21" thickBot="1" x14ac:dyDescent="0.25">
      <c r="D24" s="149"/>
      <c r="N24" s="167"/>
      <c r="O24" s="167"/>
      <c r="V24" s="158"/>
    </row>
    <row r="25" spans="1:42" ht="15.75" x14ac:dyDescent="0.2">
      <c r="A25" s="236">
        <v>2</v>
      </c>
      <c r="B25" s="98">
        <f>C25</f>
        <v>43108</v>
      </c>
      <c r="C25" s="225">
        <f>C20+2</f>
        <v>43108</v>
      </c>
      <c r="D25" s="61" t="s">
        <v>18</v>
      </c>
      <c r="E25" s="81"/>
      <c r="F25" s="82"/>
      <c r="G25" s="83"/>
      <c r="H25" s="82"/>
      <c r="I25" s="83"/>
      <c r="J25" s="82"/>
      <c r="K25" s="83"/>
      <c r="L25" s="82"/>
      <c r="M25" s="83"/>
      <c r="N25" s="119" t="str">
        <f>IF(F25+H25+J25+L25=0,"",F25+H25+J25+L25)</f>
        <v/>
      </c>
      <c r="O25" s="120" t="str">
        <f>IF(G25+I25+K25+M25=0,"",G25+I25+K25+M25)</f>
        <v/>
      </c>
      <c r="P25" s="82"/>
      <c r="Q25" s="84"/>
      <c r="R25" s="82"/>
      <c r="S25" s="173"/>
      <c r="T25" s="173"/>
      <c r="U25" s="83"/>
      <c r="V25" s="179"/>
      <c r="W25" s="83"/>
      <c r="X25" s="82"/>
      <c r="Y25" s="83"/>
      <c r="Z25" s="198"/>
      <c r="AA25" s="197"/>
      <c r="AB25" s="201"/>
      <c r="AC25" s="202"/>
      <c r="AD25" s="99"/>
      <c r="AE25" s="102"/>
      <c r="AF25" s="82"/>
      <c r="AG25" s="83"/>
      <c r="AH25" s="82"/>
      <c r="AI25" s="83"/>
      <c r="AJ25" s="173"/>
      <c r="AK25" s="173"/>
      <c r="AL25" s="83"/>
      <c r="AM25" s="173"/>
      <c r="AN25" s="173"/>
      <c r="AO25" s="83"/>
      <c r="AP25" s="112"/>
    </row>
    <row r="26" spans="1:42" ht="15.75" x14ac:dyDescent="0.2">
      <c r="A26" s="237"/>
      <c r="B26" s="97">
        <f>C25</f>
        <v>43108</v>
      </c>
      <c r="C26" s="226"/>
      <c r="D26" s="62" t="s">
        <v>17</v>
      </c>
      <c r="E26" s="85" t="s">
        <v>66</v>
      </c>
      <c r="F26" s="108">
        <v>2</v>
      </c>
      <c r="G26" s="109">
        <v>2</v>
      </c>
      <c r="H26" s="108">
        <v>9</v>
      </c>
      <c r="I26" s="109">
        <v>25</v>
      </c>
      <c r="J26" s="108">
        <v>0</v>
      </c>
      <c r="K26" s="109">
        <v>0</v>
      </c>
      <c r="L26" s="108">
        <v>2</v>
      </c>
      <c r="M26" s="109">
        <v>6</v>
      </c>
      <c r="N26" s="121">
        <f t="shared" ref="N26:N42" si="5">IF(F26+H26+J26+L26=0,"",F26+H26+J26+L26)</f>
        <v>13</v>
      </c>
      <c r="O26" s="122">
        <f t="shared" ref="O26:O42" si="6">IF(G26+I26+K26+M26=0,"",G26+I26+K26+M26)</f>
        <v>33</v>
      </c>
      <c r="P26" s="86">
        <v>0</v>
      </c>
      <c r="Q26" s="88">
        <v>0</v>
      </c>
      <c r="R26" s="86"/>
      <c r="S26" s="174"/>
      <c r="T26" s="174"/>
      <c r="U26" s="87"/>
      <c r="V26" s="180">
        <v>38</v>
      </c>
      <c r="W26" s="87" t="s">
        <v>73</v>
      </c>
      <c r="X26" s="86">
        <v>1.5</v>
      </c>
      <c r="Y26" s="87"/>
      <c r="Z26" s="199"/>
      <c r="AA26" s="194"/>
      <c r="AB26" s="203"/>
      <c r="AC26" s="204"/>
      <c r="AD26" s="100"/>
      <c r="AE26" s="103"/>
      <c r="AF26" s="86"/>
      <c r="AG26" s="87"/>
      <c r="AH26" s="86"/>
      <c r="AI26" s="87"/>
      <c r="AJ26" s="174"/>
      <c r="AK26" s="174"/>
      <c r="AL26" s="87"/>
      <c r="AM26" s="174"/>
      <c r="AN26" s="174"/>
      <c r="AO26" s="87"/>
      <c r="AP26" s="113"/>
    </row>
    <row r="27" spans="1:42" ht="16.5" thickBot="1" x14ac:dyDescent="0.25">
      <c r="A27" s="237"/>
      <c r="B27" s="97">
        <f>C25</f>
        <v>43108</v>
      </c>
      <c r="C27" s="239"/>
      <c r="D27" s="63" t="s">
        <v>19</v>
      </c>
      <c r="E27" s="89" t="s">
        <v>62</v>
      </c>
      <c r="F27" s="86">
        <v>0</v>
      </c>
      <c r="G27" s="87">
        <v>0</v>
      </c>
      <c r="H27" s="86">
        <v>30</v>
      </c>
      <c r="I27" s="87">
        <v>100</v>
      </c>
      <c r="J27" s="86">
        <v>0</v>
      </c>
      <c r="K27" s="87">
        <v>0</v>
      </c>
      <c r="L27" s="86">
        <v>0</v>
      </c>
      <c r="M27" s="87">
        <v>0</v>
      </c>
      <c r="N27" s="121">
        <f t="shared" si="5"/>
        <v>30</v>
      </c>
      <c r="O27" s="122">
        <f t="shared" si="6"/>
        <v>100</v>
      </c>
      <c r="P27" s="86">
        <v>0</v>
      </c>
      <c r="Q27" s="88">
        <v>0</v>
      </c>
      <c r="R27" s="86" t="s">
        <v>99</v>
      </c>
      <c r="S27" s="174" t="s">
        <v>99</v>
      </c>
      <c r="T27" s="174" t="s">
        <v>99</v>
      </c>
      <c r="U27" s="87">
        <v>13.6</v>
      </c>
      <c r="V27" s="180">
        <v>40</v>
      </c>
      <c r="W27" s="87" t="s">
        <v>73</v>
      </c>
      <c r="X27" s="86">
        <v>1.5</v>
      </c>
      <c r="Y27" s="87"/>
      <c r="Z27" s="199"/>
      <c r="AA27" s="194"/>
      <c r="AB27" s="203"/>
      <c r="AC27" s="204"/>
      <c r="AD27" s="100"/>
      <c r="AE27" s="103"/>
      <c r="AF27" s="86"/>
      <c r="AG27" s="87"/>
      <c r="AH27" s="86"/>
      <c r="AI27" s="87" t="s">
        <v>108</v>
      </c>
      <c r="AJ27" s="174"/>
      <c r="AK27" s="174"/>
      <c r="AL27" s="87"/>
      <c r="AM27" s="174"/>
      <c r="AN27" s="174"/>
      <c r="AO27" s="87"/>
      <c r="AP27" s="113"/>
    </row>
    <row r="28" spans="1:42" ht="15.75" x14ac:dyDescent="0.2">
      <c r="A28" s="237"/>
      <c r="B28" s="98">
        <f>C28</f>
        <v>43109</v>
      </c>
      <c r="C28" s="240">
        <f>C25+1</f>
        <v>43109</v>
      </c>
      <c r="D28" s="64" t="str">
        <f>$D$5</f>
        <v>Nuit</v>
      </c>
      <c r="E28" s="90"/>
      <c r="F28" s="110"/>
      <c r="G28" s="111"/>
      <c r="H28" s="110"/>
      <c r="I28" s="111"/>
      <c r="J28" s="110"/>
      <c r="K28" s="111"/>
      <c r="L28" s="110"/>
      <c r="M28" s="111"/>
      <c r="N28" s="121" t="str">
        <f t="shared" si="5"/>
        <v/>
      </c>
      <c r="O28" s="122" t="str">
        <f t="shared" si="6"/>
        <v/>
      </c>
      <c r="P28" s="86"/>
      <c r="Q28" s="88"/>
      <c r="R28" s="86"/>
      <c r="S28" s="174"/>
      <c r="T28" s="174"/>
      <c r="U28" s="87"/>
      <c r="V28" s="180"/>
      <c r="W28" s="87"/>
      <c r="X28" s="86"/>
      <c r="Y28" s="87"/>
      <c r="Z28" s="199"/>
      <c r="AA28" s="194"/>
      <c r="AB28" s="203"/>
      <c r="AC28" s="204"/>
      <c r="AD28" s="100"/>
      <c r="AE28" s="103"/>
      <c r="AF28" s="86"/>
      <c r="AG28" s="87"/>
      <c r="AH28" s="86"/>
      <c r="AI28" s="87"/>
      <c r="AJ28" s="174"/>
      <c r="AK28" s="174"/>
      <c r="AL28" s="87"/>
      <c r="AM28" s="174"/>
      <c r="AN28" s="174"/>
      <c r="AO28" s="87"/>
      <c r="AP28" s="113"/>
    </row>
    <row r="29" spans="1:42" ht="15.75" x14ac:dyDescent="0.2">
      <c r="A29" s="237"/>
      <c r="B29" s="97">
        <f>C28</f>
        <v>43109</v>
      </c>
      <c r="C29" s="226"/>
      <c r="D29" s="65" t="str">
        <f>$D$6</f>
        <v>Matin</v>
      </c>
      <c r="E29" s="89" t="s">
        <v>66</v>
      </c>
      <c r="F29" s="86">
        <v>21</v>
      </c>
      <c r="G29" s="87">
        <v>30</v>
      </c>
      <c r="H29" s="86">
        <v>0</v>
      </c>
      <c r="I29" s="87">
        <v>0</v>
      </c>
      <c r="J29" s="86">
        <v>0</v>
      </c>
      <c r="K29" s="87">
        <v>0</v>
      </c>
      <c r="L29" s="86">
        <v>5</v>
      </c>
      <c r="M29" s="87">
        <v>7</v>
      </c>
      <c r="N29" s="121">
        <f t="shared" si="5"/>
        <v>26</v>
      </c>
      <c r="O29" s="122">
        <f t="shared" si="6"/>
        <v>37</v>
      </c>
      <c r="P29" s="86">
        <v>0</v>
      </c>
      <c r="Q29" s="88">
        <v>0</v>
      </c>
      <c r="R29" s="86"/>
      <c r="S29" s="174"/>
      <c r="T29" s="174"/>
      <c r="U29" s="87"/>
      <c r="V29" s="180">
        <v>40</v>
      </c>
      <c r="W29" s="87" t="s">
        <v>73</v>
      </c>
      <c r="X29" s="86">
        <v>1.5</v>
      </c>
      <c r="Y29" s="87"/>
      <c r="Z29" s="199"/>
      <c r="AA29" s="194"/>
      <c r="AB29" s="203"/>
      <c r="AC29" s="204"/>
      <c r="AD29" s="100"/>
      <c r="AE29" s="103"/>
      <c r="AF29" s="86"/>
      <c r="AG29" s="87"/>
      <c r="AH29" s="86"/>
      <c r="AI29" s="87"/>
      <c r="AJ29" s="174"/>
      <c r="AK29" s="174"/>
      <c r="AL29" s="87"/>
      <c r="AM29" s="174"/>
      <c r="AN29" s="174"/>
      <c r="AO29" s="87"/>
      <c r="AP29" s="113"/>
    </row>
    <row r="30" spans="1:42" ht="16.5" thickBot="1" x14ac:dyDescent="0.25">
      <c r="A30" s="237"/>
      <c r="B30" s="97">
        <f>C28</f>
        <v>43109</v>
      </c>
      <c r="C30" s="239"/>
      <c r="D30" s="66" t="str">
        <f>$D$7</f>
        <v>Après-midi</v>
      </c>
      <c r="E30" s="89" t="s">
        <v>62</v>
      </c>
      <c r="F30" s="86">
        <v>45</v>
      </c>
      <c r="G30" s="87">
        <v>86</v>
      </c>
      <c r="H30" s="86">
        <v>10</v>
      </c>
      <c r="I30" s="87">
        <v>10</v>
      </c>
      <c r="J30" s="86">
        <v>0</v>
      </c>
      <c r="K30" s="87">
        <v>0</v>
      </c>
      <c r="L30" s="86">
        <v>0</v>
      </c>
      <c r="M30" s="87">
        <v>0</v>
      </c>
      <c r="N30" s="121">
        <f t="shared" si="5"/>
        <v>55</v>
      </c>
      <c r="O30" s="122">
        <f t="shared" si="6"/>
        <v>96</v>
      </c>
      <c r="P30" s="86">
        <v>0</v>
      </c>
      <c r="Q30" s="88">
        <v>0</v>
      </c>
      <c r="R30" s="86" t="s">
        <v>99</v>
      </c>
      <c r="S30" s="174" t="s">
        <v>99</v>
      </c>
      <c r="T30" s="174" t="s">
        <v>99</v>
      </c>
      <c r="U30" s="87">
        <v>10.3</v>
      </c>
      <c r="V30" s="180">
        <v>42</v>
      </c>
      <c r="W30" s="87" t="s">
        <v>73</v>
      </c>
      <c r="X30" s="86">
        <v>1.5</v>
      </c>
      <c r="Y30" s="87"/>
      <c r="Z30" s="199"/>
      <c r="AA30" s="194"/>
      <c r="AB30" s="203"/>
      <c r="AC30" s="204"/>
      <c r="AD30" s="100"/>
      <c r="AE30" s="103"/>
      <c r="AF30" s="86"/>
      <c r="AG30" s="87"/>
      <c r="AH30" s="86"/>
      <c r="AI30" s="87"/>
      <c r="AJ30" s="174"/>
      <c r="AK30" s="174"/>
      <c r="AL30" s="87"/>
      <c r="AM30" s="174"/>
      <c r="AN30" s="174"/>
      <c r="AO30" s="87"/>
      <c r="AP30" s="113"/>
    </row>
    <row r="31" spans="1:42" ht="15.75" x14ac:dyDescent="0.2">
      <c r="A31" s="237"/>
      <c r="B31" s="98">
        <f>C31</f>
        <v>43110</v>
      </c>
      <c r="C31" s="240">
        <f>C28+1</f>
        <v>43110</v>
      </c>
      <c r="D31" s="64" t="str">
        <f t="shared" ref="D31:D42" si="7">D28</f>
        <v>Nuit</v>
      </c>
      <c r="E31" s="89"/>
      <c r="F31" s="86"/>
      <c r="G31" s="87"/>
      <c r="H31" s="86"/>
      <c r="I31" s="87"/>
      <c r="J31" s="86"/>
      <c r="K31" s="87"/>
      <c r="L31" s="86"/>
      <c r="M31" s="87"/>
      <c r="N31" s="121" t="str">
        <f t="shared" si="5"/>
        <v/>
      </c>
      <c r="O31" s="122" t="str">
        <f t="shared" si="6"/>
        <v/>
      </c>
      <c r="P31" s="86"/>
      <c r="Q31" s="88"/>
      <c r="R31" s="86"/>
      <c r="S31" s="174"/>
      <c r="T31" s="174"/>
      <c r="U31" s="87"/>
      <c r="V31" s="180"/>
      <c r="W31" s="87"/>
      <c r="X31" s="86"/>
      <c r="Y31" s="87"/>
      <c r="Z31" s="199"/>
      <c r="AA31" s="194"/>
      <c r="AB31" s="203"/>
      <c r="AC31" s="204"/>
      <c r="AD31" s="100"/>
      <c r="AE31" s="103"/>
      <c r="AF31" s="86"/>
      <c r="AG31" s="87"/>
      <c r="AH31" s="86"/>
      <c r="AI31" s="87"/>
      <c r="AJ31" s="174"/>
      <c r="AK31" s="174"/>
      <c r="AL31" s="87"/>
      <c r="AM31" s="174"/>
      <c r="AN31" s="174"/>
      <c r="AO31" s="87"/>
      <c r="AP31" s="113"/>
    </row>
    <row r="32" spans="1:42" ht="15.75" x14ac:dyDescent="0.2">
      <c r="A32" s="237"/>
      <c r="B32" s="97">
        <f>C31</f>
        <v>43110</v>
      </c>
      <c r="C32" s="226"/>
      <c r="D32" s="65" t="str">
        <f t="shared" si="7"/>
        <v>Matin</v>
      </c>
      <c r="E32" s="89" t="s">
        <v>94</v>
      </c>
      <c r="F32" s="86"/>
      <c r="G32" s="87"/>
      <c r="H32" s="86"/>
      <c r="I32" s="87"/>
      <c r="J32" s="86"/>
      <c r="K32" s="87"/>
      <c r="L32" s="86">
        <v>10</v>
      </c>
      <c r="M32" s="87">
        <v>36</v>
      </c>
      <c r="N32" s="121">
        <f t="shared" si="5"/>
        <v>10</v>
      </c>
      <c r="O32" s="122">
        <f t="shared" si="6"/>
        <v>36</v>
      </c>
      <c r="P32" s="86"/>
      <c r="Q32" s="88"/>
      <c r="R32" s="86"/>
      <c r="S32" s="174"/>
      <c r="T32" s="174"/>
      <c r="U32" s="87"/>
      <c r="V32" s="180">
        <v>40</v>
      </c>
      <c r="W32" s="87" t="s">
        <v>73</v>
      </c>
      <c r="X32" s="86">
        <v>1.5</v>
      </c>
      <c r="Y32" s="87"/>
      <c r="Z32" s="199"/>
      <c r="AA32" s="194"/>
      <c r="AB32" s="203"/>
      <c r="AC32" s="204"/>
      <c r="AD32" s="100"/>
      <c r="AE32" s="103"/>
      <c r="AF32" s="86"/>
      <c r="AG32" s="87"/>
      <c r="AH32" s="86"/>
      <c r="AI32" s="87"/>
      <c r="AJ32" s="174"/>
      <c r="AK32" s="174"/>
      <c r="AL32" s="87"/>
      <c r="AM32" s="174"/>
      <c r="AN32" s="174"/>
      <c r="AO32" s="87"/>
      <c r="AP32" s="113"/>
    </row>
    <row r="33" spans="1:42" ht="16.5" thickBot="1" x14ac:dyDescent="0.25">
      <c r="A33" s="237"/>
      <c r="B33" s="97">
        <f>C31</f>
        <v>43110</v>
      </c>
      <c r="C33" s="239"/>
      <c r="D33" s="66" t="str">
        <f t="shared" si="7"/>
        <v>Après-midi</v>
      </c>
      <c r="E33" s="89" t="s">
        <v>62</v>
      </c>
      <c r="F33" s="86">
        <v>26</v>
      </c>
      <c r="G33" s="87">
        <v>42</v>
      </c>
      <c r="H33" s="86">
        <v>38</v>
      </c>
      <c r="I33" s="87">
        <v>57</v>
      </c>
      <c r="J33" s="86"/>
      <c r="K33" s="87"/>
      <c r="L33" s="86"/>
      <c r="M33" s="87"/>
      <c r="N33" s="121">
        <f t="shared" si="5"/>
        <v>64</v>
      </c>
      <c r="O33" s="122">
        <f t="shared" si="6"/>
        <v>99</v>
      </c>
      <c r="P33" s="86"/>
      <c r="Q33" s="88"/>
      <c r="R33" s="86" t="s">
        <v>99</v>
      </c>
      <c r="S33" s="174" t="s">
        <v>99</v>
      </c>
      <c r="T33" s="174" t="s">
        <v>99</v>
      </c>
      <c r="U33" s="87">
        <v>10.5</v>
      </c>
      <c r="V33" s="180">
        <v>41</v>
      </c>
      <c r="W33" s="87" t="s">
        <v>73</v>
      </c>
      <c r="X33" s="86">
        <v>1.5</v>
      </c>
      <c r="Y33" s="87"/>
      <c r="Z33" s="199"/>
      <c r="AA33" s="194"/>
      <c r="AB33" s="203"/>
      <c r="AC33" s="204"/>
      <c r="AD33" s="100"/>
      <c r="AE33" s="103"/>
      <c r="AF33" s="86"/>
      <c r="AG33" s="87"/>
      <c r="AH33" s="86"/>
      <c r="AI33" s="87"/>
      <c r="AJ33" s="174"/>
      <c r="AK33" s="174"/>
      <c r="AL33" s="87"/>
      <c r="AM33" s="174"/>
      <c r="AN33" s="174"/>
      <c r="AO33" s="87"/>
      <c r="AP33" s="113"/>
    </row>
    <row r="34" spans="1:42" ht="15.75" x14ac:dyDescent="0.2">
      <c r="A34" s="237"/>
      <c r="B34" s="98">
        <f>C34</f>
        <v>43111</v>
      </c>
      <c r="C34" s="240">
        <f>C31+1</f>
        <v>43111</v>
      </c>
      <c r="D34" s="64" t="str">
        <f t="shared" si="7"/>
        <v>Nuit</v>
      </c>
      <c r="E34" s="89"/>
      <c r="F34" s="86"/>
      <c r="G34" s="87"/>
      <c r="H34" s="86"/>
      <c r="I34" s="87"/>
      <c r="J34" s="86"/>
      <c r="K34" s="87"/>
      <c r="L34" s="86"/>
      <c r="M34" s="87"/>
      <c r="N34" s="121" t="str">
        <f t="shared" si="5"/>
        <v/>
      </c>
      <c r="O34" s="122" t="str">
        <f t="shared" si="6"/>
        <v/>
      </c>
      <c r="P34" s="86"/>
      <c r="Q34" s="88"/>
      <c r="R34" s="86"/>
      <c r="S34" s="174"/>
      <c r="T34" s="174"/>
      <c r="U34" s="87"/>
      <c r="V34" s="180"/>
      <c r="W34" s="87"/>
      <c r="X34" s="86"/>
      <c r="Y34" s="87"/>
      <c r="Z34" s="199"/>
      <c r="AA34" s="194"/>
      <c r="AB34" s="203"/>
      <c r="AC34" s="204"/>
      <c r="AD34" s="100"/>
      <c r="AE34" s="103"/>
      <c r="AF34" s="86"/>
      <c r="AG34" s="208"/>
      <c r="AH34" s="86"/>
      <c r="AI34" s="87"/>
      <c r="AJ34" s="174"/>
      <c r="AK34" s="174"/>
      <c r="AL34" s="87"/>
      <c r="AM34" s="174"/>
      <c r="AN34" s="174"/>
      <c r="AO34" s="87"/>
      <c r="AP34" s="113"/>
    </row>
    <row r="35" spans="1:42" ht="15.75" x14ac:dyDescent="0.2">
      <c r="A35" s="237"/>
      <c r="B35" s="97">
        <f>C34</f>
        <v>43111</v>
      </c>
      <c r="C35" s="226"/>
      <c r="D35" s="65" t="str">
        <f t="shared" si="7"/>
        <v>Matin</v>
      </c>
      <c r="E35" s="89" t="s">
        <v>94</v>
      </c>
      <c r="F35" s="86"/>
      <c r="G35" s="87"/>
      <c r="H35" s="86"/>
      <c r="I35" s="87"/>
      <c r="J35" s="86"/>
      <c r="K35" s="87"/>
      <c r="L35" s="86"/>
      <c r="M35" s="87"/>
      <c r="N35" s="121" t="str">
        <f t="shared" si="5"/>
        <v/>
      </c>
      <c r="O35" s="122" t="str">
        <f t="shared" si="6"/>
        <v/>
      </c>
      <c r="P35" s="86"/>
      <c r="Q35" s="88"/>
      <c r="R35" s="86"/>
      <c r="S35" s="174"/>
      <c r="T35" s="174"/>
      <c r="U35" s="87">
        <v>10</v>
      </c>
      <c r="V35" s="180">
        <v>38</v>
      </c>
      <c r="W35" s="87" t="s">
        <v>73</v>
      </c>
      <c r="X35" s="86">
        <v>1.5</v>
      </c>
      <c r="Y35" s="87"/>
      <c r="Z35" s="199"/>
      <c r="AA35" s="194">
        <v>11</v>
      </c>
      <c r="AB35" s="203">
        <v>11</v>
      </c>
      <c r="AC35" s="204">
        <v>7</v>
      </c>
      <c r="AD35" s="100"/>
      <c r="AE35" s="103"/>
      <c r="AF35" s="86"/>
      <c r="AG35" s="87"/>
      <c r="AH35" s="86">
        <v>100707</v>
      </c>
      <c r="AI35" s="87" t="s">
        <v>108</v>
      </c>
      <c r="AJ35" s="174">
        <v>9290</v>
      </c>
      <c r="AK35" s="174">
        <v>9288</v>
      </c>
      <c r="AL35" s="87" t="s">
        <v>108</v>
      </c>
      <c r="AM35" s="174"/>
      <c r="AN35" s="174"/>
      <c r="AO35" s="87"/>
      <c r="AP35" s="113"/>
    </row>
    <row r="36" spans="1:42" ht="16.5" thickBot="1" x14ac:dyDescent="0.25">
      <c r="A36" s="237"/>
      <c r="B36" s="97">
        <f>C34</f>
        <v>43111</v>
      </c>
      <c r="C36" s="239"/>
      <c r="D36" s="66" t="str">
        <f t="shared" si="7"/>
        <v>Après-midi</v>
      </c>
      <c r="E36" s="89" t="s">
        <v>62</v>
      </c>
      <c r="F36" s="86"/>
      <c r="G36" s="87"/>
      <c r="H36" s="86"/>
      <c r="I36" s="87"/>
      <c r="J36" s="86"/>
      <c r="K36" s="87"/>
      <c r="L36" s="86"/>
      <c r="M36" s="87"/>
      <c r="N36" s="121" t="str">
        <f t="shared" si="5"/>
        <v/>
      </c>
      <c r="O36" s="122" t="str">
        <f t="shared" si="6"/>
        <v/>
      </c>
      <c r="P36" s="86"/>
      <c r="Q36" s="88"/>
      <c r="R36" s="86"/>
      <c r="S36" s="174"/>
      <c r="T36" s="174"/>
      <c r="U36" s="87"/>
      <c r="V36" s="180"/>
      <c r="W36" s="87"/>
      <c r="X36" s="86"/>
      <c r="Y36" s="87"/>
      <c r="Z36" s="199"/>
      <c r="AA36" s="194"/>
      <c r="AB36" s="203"/>
      <c r="AC36" s="204"/>
      <c r="AD36" s="100"/>
      <c r="AE36" s="103"/>
      <c r="AF36" s="86"/>
      <c r="AG36" s="87"/>
      <c r="AH36" s="86"/>
      <c r="AI36" s="87"/>
      <c r="AJ36" s="174"/>
      <c r="AK36" s="174"/>
      <c r="AL36" s="87"/>
      <c r="AM36" s="174"/>
      <c r="AN36" s="174"/>
      <c r="AO36" s="87"/>
      <c r="AP36" s="113"/>
    </row>
    <row r="37" spans="1:42" ht="15.75" x14ac:dyDescent="0.2">
      <c r="A37" s="237"/>
      <c r="B37" s="98">
        <f>C37</f>
        <v>43112</v>
      </c>
      <c r="C37" s="240">
        <f>C34+1</f>
        <v>43112</v>
      </c>
      <c r="D37" s="64" t="str">
        <f t="shared" si="7"/>
        <v>Nuit</v>
      </c>
      <c r="E37" s="89"/>
      <c r="F37" s="86"/>
      <c r="G37" s="87"/>
      <c r="H37" s="86"/>
      <c r="I37" s="87"/>
      <c r="J37" s="86"/>
      <c r="K37" s="87"/>
      <c r="L37" s="86"/>
      <c r="M37" s="87"/>
      <c r="N37" s="121" t="str">
        <f t="shared" si="5"/>
        <v/>
      </c>
      <c r="O37" s="122" t="str">
        <f t="shared" si="6"/>
        <v/>
      </c>
      <c r="P37" s="86"/>
      <c r="Q37" s="88"/>
      <c r="R37" s="86"/>
      <c r="S37" s="174"/>
      <c r="T37" s="174"/>
      <c r="U37" s="87"/>
      <c r="V37" s="180"/>
      <c r="W37" s="87"/>
      <c r="X37" s="86"/>
      <c r="Y37" s="87"/>
      <c r="Z37" s="199"/>
      <c r="AA37" s="194"/>
      <c r="AB37" s="203"/>
      <c r="AC37" s="204"/>
      <c r="AD37" s="100"/>
      <c r="AE37" s="103"/>
      <c r="AF37" s="86"/>
      <c r="AG37" s="87"/>
      <c r="AH37" s="86"/>
      <c r="AI37" s="87"/>
      <c r="AJ37" s="174"/>
      <c r="AK37" s="174"/>
      <c r="AL37" s="87"/>
      <c r="AM37" s="174"/>
      <c r="AN37" s="174"/>
      <c r="AO37" s="87"/>
      <c r="AP37" s="113"/>
    </row>
    <row r="38" spans="1:42" ht="15.75" x14ac:dyDescent="0.2">
      <c r="A38" s="237"/>
      <c r="B38" s="97">
        <f>C37</f>
        <v>43112</v>
      </c>
      <c r="C38" s="226"/>
      <c r="D38" s="65" t="str">
        <f t="shared" si="7"/>
        <v>Matin</v>
      </c>
      <c r="E38" s="89"/>
      <c r="F38" s="86"/>
      <c r="G38" s="87"/>
      <c r="H38" s="86"/>
      <c r="I38" s="87"/>
      <c r="J38" s="86"/>
      <c r="K38" s="87"/>
      <c r="L38" s="86"/>
      <c r="M38" s="87"/>
      <c r="N38" s="121" t="str">
        <f t="shared" si="5"/>
        <v/>
      </c>
      <c r="O38" s="122" t="str">
        <f t="shared" si="6"/>
        <v/>
      </c>
      <c r="P38" s="86"/>
      <c r="Q38" s="115"/>
      <c r="R38" s="175"/>
      <c r="S38" s="176"/>
      <c r="T38" s="176"/>
      <c r="U38" s="177"/>
      <c r="V38" s="181"/>
      <c r="W38" s="177"/>
      <c r="X38" s="175"/>
      <c r="Y38" s="177"/>
      <c r="Z38" s="199"/>
      <c r="AA38" s="194"/>
      <c r="AB38" s="203"/>
      <c r="AC38" s="204"/>
      <c r="AD38" s="100"/>
      <c r="AE38" s="103"/>
      <c r="AF38" s="86"/>
      <c r="AG38" s="87"/>
      <c r="AH38" s="86"/>
      <c r="AI38" s="87"/>
      <c r="AJ38" s="174"/>
      <c r="AK38" s="174"/>
      <c r="AL38" s="87"/>
      <c r="AM38" s="174"/>
      <c r="AN38" s="174"/>
      <c r="AO38" s="87"/>
      <c r="AP38" s="113"/>
    </row>
    <row r="39" spans="1:42" ht="16.5" thickBot="1" x14ac:dyDescent="0.25">
      <c r="A39" s="237"/>
      <c r="B39" s="97">
        <f>C37</f>
        <v>43112</v>
      </c>
      <c r="C39" s="239"/>
      <c r="D39" s="66" t="str">
        <f t="shared" si="7"/>
        <v>Après-midi</v>
      </c>
      <c r="E39" s="89"/>
      <c r="F39" s="86"/>
      <c r="G39" s="87"/>
      <c r="H39" s="86"/>
      <c r="I39" s="87"/>
      <c r="J39" s="86"/>
      <c r="K39" s="87"/>
      <c r="L39" s="86"/>
      <c r="M39" s="87"/>
      <c r="N39" s="121" t="str">
        <f t="shared" si="5"/>
        <v/>
      </c>
      <c r="O39" s="122" t="str">
        <f t="shared" si="6"/>
        <v/>
      </c>
      <c r="P39" s="86"/>
      <c r="Q39" s="88"/>
      <c r="R39" s="86"/>
      <c r="S39" s="174"/>
      <c r="T39" s="174"/>
      <c r="U39" s="87"/>
      <c r="V39" s="180"/>
      <c r="W39" s="87"/>
      <c r="X39" s="86"/>
      <c r="Y39" s="87"/>
      <c r="Z39" s="199"/>
      <c r="AA39" s="194"/>
      <c r="AB39" s="203"/>
      <c r="AC39" s="204"/>
      <c r="AD39" s="100"/>
      <c r="AE39" s="103"/>
      <c r="AF39" s="86"/>
      <c r="AG39" s="87"/>
      <c r="AH39" s="86"/>
      <c r="AI39" s="87"/>
      <c r="AJ39" s="174"/>
      <c r="AK39" s="174"/>
      <c r="AL39" s="87"/>
      <c r="AM39" s="174"/>
      <c r="AN39" s="174"/>
      <c r="AO39" s="87"/>
      <c r="AP39" s="113"/>
    </row>
    <row r="40" spans="1:42" ht="15.75" x14ac:dyDescent="0.2">
      <c r="A40" s="237"/>
      <c r="B40" s="98">
        <f>C40</f>
        <v>43113</v>
      </c>
      <c r="C40" s="240">
        <f>C37+1</f>
        <v>43113</v>
      </c>
      <c r="D40" s="64" t="str">
        <f t="shared" si="7"/>
        <v>Nuit</v>
      </c>
      <c r="E40" s="89"/>
      <c r="F40" s="86"/>
      <c r="G40" s="87"/>
      <c r="H40" s="86"/>
      <c r="I40" s="87"/>
      <c r="J40" s="86"/>
      <c r="K40" s="87"/>
      <c r="L40" s="86"/>
      <c r="M40" s="87"/>
      <c r="N40" s="121" t="str">
        <f t="shared" si="5"/>
        <v/>
      </c>
      <c r="O40" s="122" t="str">
        <f t="shared" si="6"/>
        <v/>
      </c>
      <c r="P40" s="86"/>
      <c r="Q40" s="88"/>
      <c r="R40" s="86"/>
      <c r="S40" s="174"/>
      <c r="T40" s="174"/>
      <c r="U40" s="87"/>
      <c r="V40" s="180"/>
      <c r="W40" s="87"/>
      <c r="X40" s="86"/>
      <c r="Y40" s="87"/>
      <c r="Z40" s="199"/>
      <c r="AA40" s="194"/>
      <c r="AB40" s="203"/>
      <c r="AC40" s="204"/>
      <c r="AD40" s="100"/>
      <c r="AE40" s="103"/>
      <c r="AF40" s="86"/>
      <c r="AG40" s="87"/>
      <c r="AH40" s="86"/>
      <c r="AI40" s="87"/>
      <c r="AJ40" s="174"/>
      <c r="AK40" s="174"/>
      <c r="AL40" s="87"/>
      <c r="AM40" s="174"/>
      <c r="AN40" s="174"/>
      <c r="AO40" s="87"/>
      <c r="AP40" s="113"/>
    </row>
    <row r="41" spans="1:42" ht="15.75" x14ac:dyDescent="0.2">
      <c r="A41" s="237"/>
      <c r="B41" s="97">
        <f>C40</f>
        <v>43113</v>
      </c>
      <c r="C41" s="226"/>
      <c r="D41" s="65" t="str">
        <f t="shared" si="7"/>
        <v>Matin</v>
      </c>
      <c r="E41" s="85"/>
      <c r="F41" s="108"/>
      <c r="G41" s="109"/>
      <c r="H41" s="108"/>
      <c r="I41" s="109"/>
      <c r="J41" s="108"/>
      <c r="K41" s="109"/>
      <c r="L41" s="108"/>
      <c r="M41" s="109"/>
      <c r="N41" s="121" t="str">
        <f t="shared" si="5"/>
        <v/>
      </c>
      <c r="O41" s="122" t="str">
        <f t="shared" si="6"/>
        <v/>
      </c>
      <c r="P41" s="86"/>
      <c r="Q41" s="88"/>
      <c r="R41" s="86"/>
      <c r="S41" s="174"/>
      <c r="T41" s="174"/>
      <c r="U41" s="87"/>
      <c r="V41" s="180"/>
      <c r="W41" s="87"/>
      <c r="X41" s="86"/>
      <c r="Y41" s="87"/>
      <c r="Z41" s="199"/>
      <c r="AA41" s="194"/>
      <c r="AB41" s="203"/>
      <c r="AC41" s="204"/>
      <c r="AD41" s="100"/>
      <c r="AE41" s="103"/>
      <c r="AF41" s="86"/>
      <c r="AG41" s="87"/>
      <c r="AH41" s="86"/>
      <c r="AI41" s="87"/>
      <c r="AJ41" s="174"/>
      <c r="AK41" s="174"/>
      <c r="AL41" s="87"/>
      <c r="AM41" s="174"/>
      <c r="AN41" s="174"/>
      <c r="AO41" s="87"/>
      <c r="AP41" s="113"/>
    </row>
    <row r="42" spans="1:42" ht="16.5" thickBot="1" x14ac:dyDescent="0.25">
      <c r="A42" s="238"/>
      <c r="B42" s="97">
        <f>C40</f>
        <v>43113</v>
      </c>
      <c r="C42" s="227"/>
      <c r="D42" s="66" t="str">
        <f t="shared" si="7"/>
        <v>Après-midi</v>
      </c>
      <c r="E42" s="91"/>
      <c r="F42" s="92"/>
      <c r="G42" s="93"/>
      <c r="H42" s="92"/>
      <c r="I42" s="93"/>
      <c r="J42" s="92"/>
      <c r="K42" s="93"/>
      <c r="L42" s="92"/>
      <c r="M42" s="93"/>
      <c r="N42" s="123" t="str">
        <f t="shared" si="5"/>
        <v/>
      </c>
      <c r="O42" s="124" t="str">
        <f t="shared" si="6"/>
        <v/>
      </c>
      <c r="P42" s="92"/>
      <c r="Q42" s="94"/>
      <c r="R42" s="92"/>
      <c r="S42" s="178"/>
      <c r="T42" s="178"/>
      <c r="U42" s="93"/>
      <c r="V42" s="182"/>
      <c r="W42" s="93"/>
      <c r="X42" s="92"/>
      <c r="Y42" s="93"/>
      <c r="Z42" s="200"/>
      <c r="AA42" s="195"/>
      <c r="AB42" s="205"/>
      <c r="AC42" s="206"/>
      <c r="AD42" s="101"/>
      <c r="AE42" s="104"/>
      <c r="AF42" s="92"/>
      <c r="AG42" s="93"/>
      <c r="AH42" s="92"/>
      <c r="AI42" s="93"/>
      <c r="AJ42" s="178"/>
      <c r="AK42" s="178"/>
      <c r="AL42" s="93"/>
      <c r="AM42" s="178"/>
      <c r="AN42" s="178"/>
      <c r="AO42" s="93"/>
      <c r="AP42" s="114"/>
    </row>
    <row r="43" spans="1:42" ht="16.5" customHeight="1" thickBot="1" x14ac:dyDescent="0.25">
      <c r="A43" s="209" t="s">
        <v>114</v>
      </c>
      <c r="E43" s="164" t="s">
        <v>106</v>
      </c>
      <c r="F43" s="154">
        <f t="shared" ref="F43:Q43" si="8">SUM(F25:F42)</f>
        <v>94</v>
      </c>
      <c r="G43" s="154">
        <f t="shared" si="8"/>
        <v>160</v>
      </c>
      <c r="H43" s="154">
        <f t="shared" si="8"/>
        <v>87</v>
      </c>
      <c r="I43" s="154">
        <f t="shared" si="8"/>
        <v>192</v>
      </c>
      <c r="J43" s="154">
        <f t="shared" si="8"/>
        <v>0</v>
      </c>
      <c r="K43" s="154">
        <f t="shared" si="8"/>
        <v>0</v>
      </c>
      <c r="L43" s="154">
        <f t="shared" si="8"/>
        <v>17</v>
      </c>
      <c r="M43" s="154">
        <f t="shared" si="8"/>
        <v>49</v>
      </c>
      <c r="N43" s="154">
        <f t="shared" si="8"/>
        <v>198</v>
      </c>
      <c r="O43" s="154">
        <f t="shared" si="8"/>
        <v>401</v>
      </c>
      <c r="P43" s="154">
        <f t="shared" si="8"/>
        <v>0</v>
      </c>
      <c r="Q43" s="154">
        <f t="shared" si="8"/>
        <v>0</v>
      </c>
      <c r="T43" s="169" t="s">
        <v>107</v>
      </c>
      <c r="U43" s="171">
        <f>IFERROR(AVERAGE(U25:U42),0)</f>
        <v>11.1</v>
      </c>
      <c r="V43" s="172">
        <f>IFERROR(AVERAGE(V25:V42),0)</f>
        <v>39.857142857142854</v>
      </c>
      <c r="W43" s="170"/>
      <c r="X43" s="169">
        <f>IFERROR(AVERAGE(X25:X42),0)</f>
        <v>1.5</v>
      </c>
      <c r="Y43" s="170"/>
      <c r="Z43" s="171">
        <f t="shared" ref="Z43:AE43" si="9">IFERROR(AVERAGE(Z25:Z42),0)</f>
        <v>0</v>
      </c>
      <c r="AA43" s="171">
        <f t="shared" si="9"/>
        <v>11</v>
      </c>
      <c r="AB43" s="169">
        <f t="shared" si="9"/>
        <v>11</v>
      </c>
      <c r="AC43" s="170">
        <f t="shared" si="9"/>
        <v>7</v>
      </c>
      <c r="AD43" s="169">
        <f t="shared" si="9"/>
        <v>0</v>
      </c>
      <c r="AE43" s="170">
        <f t="shared" si="9"/>
        <v>0</v>
      </c>
      <c r="AF43" s="153"/>
      <c r="AG43" s="153"/>
      <c r="AH43" s="153"/>
      <c r="AI43" s="153"/>
      <c r="AJ43" s="153"/>
      <c r="AK43" s="153"/>
      <c r="AL43" s="153"/>
      <c r="AM43" s="153"/>
      <c r="AN43" s="153"/>
      <c r="AO43" s="153"/>
      <c r="AP43" s="150"/>
    </row>
  </sheetData>
  <sheetProtection selectLockedCells="1"/>
  <dataConsolidate/>
  <mergeCells count="42">
    <mergeCell ref="AF4:AG4"/>
    <mergeCell ref="AM4:AO4"/>
    <mergeCell ref="AJ4:AL4"/>
    <mergeCell ref="AH4:AI4"/>
    <mergeCell ref="AJ2:AL2"/>
    <mergeCell ref="AM2:AO2"/>
    <mergeCell ref="C1:D1"/>
    <mergeCell ref="E1:AP1"/>
    <mergeCell ref="F3:G3"/>
    <mergeCell ref="AH2:AI2"/>
    <mergeCell ref="AF2:AG2"/>
    <mergeCell ref="P2:Q2"/>
    <mergeCell ref="AB2:AE2"/>
    <mergeCell ref="Z2:AA2"/>
    <mergeCell ref="A5:A22"/>
    <mergeCell ref="C20:C22"/>
    <mergeCell ref="C17:C19"/>
    <mergeCell ref="C14:C16"/>
    <mergeCell ref="C11:C13"/>
    <mergeCell ref="C8:C10"/>
    <mergeCell ref="C5:C7"/>
    <mergeCell ref="A25:A42"/>
    <mergeCell ref="C25:C27"/>
    <mergeCell ref="C28:C30"/>
    <mergeCell ref="C31:C33"/>
    <mergeCell ref="C34:C36"/>
    <mergeCell ref="C37:C39"/>
    <mergeCell ref="C40:C42"/>
    <mergeCell ref="A2:A4"/>
    <mergeCell ref="C2:C4"/>
    <mergeCell ref="E2:E4"/>
    <mergeCell ref="AB3:AC3"/>
    <mergeCell ref="AD3:AE3"/>
    <mergeCell ref="F2:O2"/>
    <mergeCell ref="D2:D4"/>
    <mergeCell ref="N3:O3"/>
    <mergeCell ref="L3:M3"/>
    <mergeCell ref="J3:K3"/>
    <mergeCell ref="H3:I3"/>
    <mergeCell ref="R2:U2"/>
    <mergeCell ref="V2:W2"/>
    <mergeCell ref="X2:Y2"/>
  </mergeCells>
  <phoneticPr fontId="6" type="noConversion"/>
  <conditionalFormatting sqref="A1:C24 A43:C1048576">
    <cfRule type="expression" dxfId="33" priority="44">
      <formula>IF(A1=A$1,1,0)</formula>
    </cfRule>
  </conditionalFormatting>
  <conditionalFormatting sqref="E25:U42 E5:AP22">
    <cfRule type="containsBlanks" dxfId="32" priority="5" stopIfTrue="1">
      <formula>LEN(TRIM(E5))=0</formula>
    </cfRule>
  </conditionalFormatting>
  <conditionalFormatting sqref="D2:D4">
    <cfRule type="expression" dxfId="31" priority="33">
      <formula>IF(D2=D$1,1,0)</formula>
    </cfRule>
  </conditionalFormatting>
  <conditionalFormatting sqref="A25:C42">
    <cfRule type="expression" dxfId="30" priority="23">
      <formula>IF(A25=A$1,1,0)</formula>
    </cfRule>
  </conditionalFormatting>
  <conditionalFormatting sqref="V25:AP42">
    <cfRule type="containsBlanks" dxfId="29" priority="3" stopIfTrue="1">
      <formula>LEN(TRIM(V25))=0</formula>
    </cfRule>
  </conditionalFormatting>
  <conditionalFormatting sqref="C1:AP1048576">
    <cfRule type="expression" dxfId="28" priority="1">
      <formula>IF($B1=$C$1,1,0)</formula>
    </cfRule>
  </conditionalFormatting>
  <dataValidations disablePrompts="1" count="1">
    <dataValidation type="decimal" allowBlank="1" showInputMessage="1" showErrorMessage="1" sqref="V5:V22 V25:V42">
      <formula1>0</formula1>
      <formula2>100</formula2>
    </dataValidation>
  </dataValidations>
  <pageMargins left="0.78740157499999996" right="0.78740157499999996" top="0.984251969" bottom="0.984251969" header="0.4921259845" footer="0.4921259845"/>
  <pageSetup paperSize="9" scale="26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5532EA50-A15D-4ED5-80D2-150EE9BB0A3A}">
            <xm:f>IF($C$1-R4&lt;=Spec!$B$31,1,0)</xm:f>
            <x14:dxf>
              <font>
                <b/>
                <i val="0"/>
                <color theme="6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R4:T4 X4:Y4</xm:sqref>
        </x14:conditionalFormatting>
        <x14:conditionalFormatting xmlns:xm="http://schemas.microsoft.com/office/excel/2006/main">
          <x14:cfRule type="expression" priority="12" id="{884D5B25-C20A-4DD2-A8C3-16173DDEC737}">
            <xm:f>AND(IF($C$1-R4&lt;=Spec!$B$31,1,0),IF($C$1-S4&lt;=Spec!$B$31,1,0),IF($C$1-T4&lt;=Spec!$B$31,1,0))</xm:f>
            <x14:dxf>
              <font>
                <b/>
                <i val="0"/>
                <color theme="6" tint="-0.499984740745262"/>
              </font>
              <fill>
                <patternFill>
                  <bgColor rgb="FFB0F2C0"/>
                </patternFill>
              </fill>
            </x14:dxf>
          </x14:cfRule>
          <xm:sqref>R2</xm:sqref>
        </x14:conditionalFormatting>
        <x14:conditionalFormatting xmlns:xm="http://schemas.microsoft.com/office/excel/2006/main">
          <x14:cfRule type="expression" priority="15" id="{6F2971F4-F80E-45AC-9DA4-02F1266AF370}">
            <xm:f>AND(IF($C$1-X4&lt;=Spec!$B$31,1,0),IF($C$1-Y4&lt;=Spec!$B$31,1,0))</xm:f>
            <x14:dxf>
              <font>
                <b/>
                <i val="0"/>
                <color theme="6" tint="-0.499984740745262"/>
              </font>
              <fill>
                <patternFill>
                  <bgColor rgb="FFB0F2C0"/>
                </patternFill>
              </fill>
            </x14:dxf>
          </x14:cfRule>
          <xm:sqref>X2</xm:sqref>
        </x14:conditionalFormatting>
        <x14:conditionalFormatting xmlns:xm="http://schemas.microsoft.com/office/excel/2006/main">
          <x14:cfRule type="expression" priority="16" id="{4108141C-13FE-464F-AA3A-A3EBAD77269C}">
            <xm:f>AND(IF($C$1-U4&lt;=Spec!$B$31,1,0),IF($C$1-X4&lt;=Spec!$B$31,1,0))</xm:f>
            <x14:dxf>
              <font>
                <b/>
                <i val="0"/>
                <color theme="6" tint="-0.499984740745262"/>
              </font>
              <fill>
                <patternFill>
                  <bgColor rgb="FFB0F2C0"/>
                </patternFill>
              </fill>
            </x14:dxf>
          </x14:cfRule>
          <xm:sqref>U2:V2</xm:sqref>
        </x14:conditionalFormatting>
        <x14:conditionalFormatting xmlns:xm="http://schemas.microsoft.com/office/excel/2006/main">
          <x14:cfRule type="expression" priority="11" id="{BB3CFCEF-A4AA-4ED5-9E6E-665D22B33D56}">
            <xm:f>IF($C$1-AF4&lt;=Spec!$B$31,1,0)</xm:f>
            <x14:dxf>
              <font>
                <b/>
                <i val="0"/>
                <color theme="6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AF4</xm:sqref>
        </x14:conditionalFormatting>
        <x14:conditionalFormatting xmlns:xm="http://schemas.microsoft.com/office/excel/2006/main">
          <x14:cfRule type="expression" priority="9" id="{C6640F74-40AF-4281-B119-953C50B62AB6}">
            <xm:f>IF($C$1-AJ4&lt;=Spec!$B$31,1,0)</xm:f>
            <x14:dxf>
              <font>
                <b/>
                <i val="0"/>
                <color theme="6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AJ4</xm:sqref>
        </x14:conditionalFormatting>
        <x14:conditionalFormatting xmlns:xm="http://schemas.microsoft.com/office/excel/2006/main">
          <x14:cfRule type="expression" priority="7" id="{B950A189-44A2-43CA-AEAA-B34105D0431D}">
            <xm:f>IF($C$1-AH4&lt;=Spec!$B$31,1,0)</xm:f>
            <x14:dxf>
              <font>
                <b/>
                <i val="0"/>
                <color theme="6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AH4</xm:sqref>
        </x14:conditionalFormatting>
        <x14:conditionalFormatting xmlns:xm="http://schemas.microsoft.com/office/excel/2006/main">
          <x14:cfRule type="expression" priority="6" id="{5095D1EF-42C0-45C3-8371-967F60C60890}">
            <xm:f>IF($C$1-AM4&lt;=Spec!$B$31,1,0)</xm:f>
            <x14:dxf>
              <font>
                <b/>
                <i val="0"/>
                <color theme="6" tint="-0.499984740745262"/>
              </font>
              <fill>
                <patternFill patternType="none">
                  <bgColor auto="1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ellIs" priority="34" operator="notBetween" id="{200BB3B7-11F9-4134-95BB-D7B616AB3E08}">
            <xm:f>Spec!$B$33</xm:f>
            <xm:f>Spec!$C$33</xm:f>
            <x14:dxf>
              <font>
                <color rgb="FFC00000"/>
              </font>
              <fill>
                <patternFill>
                  <bgColor theme="5" tint="0.79998168889431442"/>
                </patternFill>
              </fill>
            </x14:dxf>
          </x14:cfRule>
          <xm:sqref>V5:V23</xm:sqref>
        </x14:conditionalFormatting>
        <x14:conditionalFormatting xmlns:xm="http://schemas.microsoft.com/office/excel/2006/main">
          <x14:cfRule type="cellIs" priority="4" operator="notBetween" id="{A4C99E39-FC68-415F-A1EB-D3130469EFE0}">
            <xm:f>Spec!$B$33</xm:f>
            <xm:f>Spec!$C$33</xm:f>
            <x14:dxf>
              <font>
                <color rgb="FFC00000"/>
              </font>
              <fill>
                <patternFill>
                  <bgColor theme="5" tint="0.79998168889431442"/>
                </patternFill>
              </fill>
            </x14:dxf>
          </x14:cfRule>
          <xm:sqref>V25:V43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Spec!$A$7:$A$10</xm:f>
          </x14:formula1>
          <xm:sqref>E5:E22 E25:E42</xm:sqref>
        </x14:dataValidation>
        <x14:dataValidation type="list" allowBlank="1" showInputMessage="1" showErrorMessage="1">
          <x14:formula1>
            <xm:f>Spec!$A$17:$A$27</xm:f>
          </x14:formula1>
          <xm:sqref>AP5:AP22 AP25:AP42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52"/>
  <sheetViews>
    <sheetView topLeftCell="A16" workbookViewId="0">
      <selection activeCell="C47" sqref="C47"/>
    </sheetView>
  </sheetViews>
  <sheetFormatPr baseColWidth="10" defaultRowHeight="12.75" x14ac:dyDescent="0.2"/>
  <cols>
    <col min="1" max="1" width="35.140625" customWidth="1"/>
    <col min="4" max="4" width="11.42578125" style="160"/>
  </cols>
  <sheetData>
    <row r="4" spans="1:1" ht="13.5" thickBot="1" x14ac:dyDescent="0.25"/>
    <row r="5" spans="1:1" ht="15" x14ac:dyDescent="0.25">
      <c r="A5" s="75" t="s">
        <v>64</v>
      </c>
    </row>
    <row r="6" spans="1:1" x14ac:dyDescent="0.2">
      <c r="A6" s="76"/>
    </row>
    <row r="7" spans="1:1" x14ac:dyDescent="0.2">
      <c r="A7" s="80" t="s">
        <v>94</v>
      </c>
    </row>
    <row r="8" spans="1:1" x14ac:dyDescent="0.2">
      <c r="A8" s="80" t="s">
        <v>62</v>
      </c>
    </row>
    <row r="9" spans="1:1" x14ac:dyDescent="0.2">
      <c r="A9" s="80" t="s">
        <v>93</v>
      </c>
    </row>
    <row r="10" spans="1:1" x14ac:dyDescent="0.2">
      <c r="A10" s="76"/>
    </row>
    <row r="11" spans="1:1" x14ac:dyDescent="0.2">
      <c r="A11" s="76"/>
    </row>
    <row r="12" spans="1:1" x14ac:dyDescent="0.2">
      <c r="A12" s="76"/>
    </row>
    <row r="13" spans="1:1" ht="13.5" thickBot="1" x14ac:dyDescent="0.25">
      <c r="A13" s="168"/>
    </row>
    <row r="14" spans="1:1" ht="13.5" thickBot="1" x14ac:dyDescent="0.25"/>
    <row r="15" spans="1:1" ht="15" x14ac:dyDescent="0.25">
      <c r="A15" s="75" t="s">
        <v>65</v>
      </c>
    </row>
    <row r="16" spans="1:1" x14ac:dyDescent="0.2">
      <c r="A16" s="76"/>
    </row>
    <row r="17" spans="1:5" x14ac:dyDescent="0.2">
      <c r="A17" s="80" t="s">
        <v>95</v>
      </c>
    </row>
    <row r="18" spans="1:5" x14ac:dyDescent="0.2">
      <c r="A18" s="77" t="s">
        <v>96</v>
      </c>
    </row>
    <row r="19" spans="1:5" x14ac:dyDescent="0.2">
      <c r="A19" s="77" t="s">
        <v>67</v>
      </c>
    </row>
    <row r="20" spans="1:5" x14ac:dyDescent="0.2">
      <c r="A20" s="77" t="s">
        <v>97</v>
      </c>
    </row>
    <row r="21" spans="1:5" x14ac:dyDescent="0.2">
      <c r="A21" s="77" t="s">
        <v>98</v>
      </c>
    </row>
    <row r="22" spans="1:5" x14ac:dyDescent="0.2">
      <c r="A22" s="78" t="s">
        <v>68</v>
      </c>
    </row>
    <row r="23" spans="1:5" x14ac:dyDescent="0.2">
      <c r="A23" s="77" t="s">
        <v>69</v>
      </c>
    </row>
    <row r="24" spans="1:5" x14ac:dyDescent="0.2">
      <c r="A24" s="78"/>
    </row>
    <row r="25" spans="1:5" x14ac:dyDescent="0.2">
      <c r="A25" s="78"/>
    </row>
    <row r="26" spans="1:5" x14ac:dyDescent="0.2">
      <c r="A26" s="78"/>
    </row>
    <row r="27" spans="1:5" ht="13.5" thickBot="1" x14ac:dyDescent="0.25">
      <c r="A27" s="79"/>
    </row>
    <row r="28" spans="1:5" ht="13.5" thickBot="1" x14ac:dyDescent="0.25"/>
    <row r="29" spans="1:5" ht="15" x14ac:dyDescent="0.25">
      <c r="A29" s="125" t="s">
        <v>63</v>
      </c>
      <c r="B29" s="126"/>
      <c r="C29" s="126"/>
      <c r="D29" s="161"/>
      <c r="E29" s="127"/>
    </row>
    <row r="30" spans="1:5" x14ac:dyDescent="0.2">
      <c r="A30" s="128"/>
      <c r="B30" s="138" t="s">
        <v>81</v>
      </c>
      <c r="C30" s="138" t="s">
        <v>82</v>
      </c>
      <c r="D30" s="162"/>
      <c r="E30" s="129"/>
    </row>
    <row r="31" spans="1:5" x14ac:dyDescent="0.2">
      <c r="A31" s="130" t="s">
        <v>104</v>
      </c>
      <c r="B31" s="135">
        <v>2</v>
      </c>
      <c r="C31" s="136"/>
      <c r="D31" s="131" t="s">
        <v>70</v>
      </c>
      <c r="E31" s="129"/>
    </row>
    <row r="32" spans="1:5" x14ac:dyDescent="0.2">
      <c r="A32" s="130" t="s">
        <v>90</v>
      </c>
      <c r="B32" s="135">
        <v>0</v>
      </c>
      <c r="C32" s="136">
        <v>20</v>
      </c>
      <c r="D32" s="131" t="s">
        <v>100</v>
      </c>
      <c r="E32" s="156"/>
    </row>
    <row r="33" spans="1:5" x14ac:dyDescent="0.2">
      <c r="A33" s="130" t="s">
        <v>105</v>
      </c>
      <c r="B33" s="135">
        <v>35</v>
      </c>
      <c r="C33" s="136">
        <v>45</v>
      </c>
      <c r="D33" s="131" t="s">
        <v>71</v>
      </c>
      <c r="E33" s="129"/>
    </row>
    <row r="34" spans="1:5" x14ac:dyDescent="0.2">
      <c r="A34" s="128"/>
      <c r="B34" s="136"/>
      <c r="C34" s="136"/>
      <c r="D34" s="162"/>
      <c r="E34" s="129"/>
    </row>
    <row r="35" spans="1:5" x14ac:dyDescent="0.2">
      <c r="A35" s="130" t="s">
        <v>72</v>
      </c>
      <c r="B35" s="134" t="s">
        <v>73</v>
      </c>
      <c r="C35" s="134" t="s">
        <v>74</v>
      </c>
      <c r="D35" s="162"/>
      <c r="E35" s="129"/>
    </row>
    <row r="36" spans="1:5" x14ac:dyDescent="0.2">
      <c r="A36" s="128"/>
      <c r="B36" s="136"/>
      <c r="C36" s="136"/>
      <c r="D36" s="162"/>
      <c r="E36" s="129"/>
    </row>
    <row r="37" spans="1:5" x14ac:dyDescent="0.2">
      <c r="A37" s="130" t="s">
        <v>75</v>
      </c>
      <c r="B37" s="136">
        <v>0</v>
      </c>
      <c r="C37" s="136">
        <v>30</v>
      </c>
      <c r="D37" s="162"/>
      <c r="E37" s="129"/>
    </row>
    <row r="38" spans="1:5" x14ac:dyDescent="0.2">
      <c r="A38" s="128"/>
      <c r="B38" s="136"/>
      <c r="C38" s="136"/>
      <c r="D38" s="162"/>
      <c r="E38" s="129"/>
    </row>
    <row r="39" spans="1:5" x14ac:dyDescent="0.2">
      <c r="A39" s="130" t="s">
        <v>56</v>
      </c>
      <c r="B39" s="136">
        <v>1</v>
      </c>
      <c r="C39" s="136">
        <v>2</v>
      </c>
      <c r="D39" s="131" t="s">
        <v>103</v>
      </c>
      <c r="E39" s="129"/>
    </row>
    <row r="40" spans="1:5" x14ac:dyDescent="0.2">
      <c r="A40" s="128"/>
      <c r="B40" s="136"/>
      <c r="C40" s="136"/>
      <c r="D40" s="131"/>
      <c r="E40" s="129"/>
    </row>
    <row r="41" spans="1:5" x14ac:dyDescent="0.2">
      <c r="A41" s="130" t="s">
        <v>101</v>
      </c>
      <c r="B41" s="136">
        <v>10.5</v>
      </c>
      <c r="C41" s="136">
        <v>12</v>
      </c>
      <c r="D41" s="131" t="s">
        <v>103</v>
      </c>
      <c r="E41" s="129"/>
    </row>
    <row r="42" spans="1:5" x14ac:dyDescent="0.2">
      <c r="A42" s="128" t="s">
        <v>101</v>
      </c>
      <c r="B42" s="136">
        <v>10.5</v>
      </c>
      <c r="C42" s="136">
        <v>12</v>
      </c>
      <c r="D42" s="131" t="s">
        <v>103</v>
      </c>
      <c r="E42" s="129"/>
    </row>
    <row r="43" spans="1:5" x14ac:dyDescent="0.2">
      <c r="E43" s="129"/>
    </row>
    <row r="44" spans="1:5" x14ac:dyDescent="0.2">
      <c r="A44" s="130" t="s">
        <v>101</v>
      </c>
      <c r="B44" s="136">
        <v>10.5</v>
      </c>
      <c r="C44" s="136">
        <v>12</v>
      </c>
      <c r="D44" s="131" t="s">
        <v>103</v>
      </c>
      <c r="E44" s="129"/>
    </row>
    <row r="45" spans="1:5" x14ac:dyDescent="0.2">
      <c r="A45" s="130" t="s">
        <v>102</v>
      </c>
      <c r="B45" s="136">
        <v>6</v>
      </c>
      <c r="C45" s="136">
        <v>8</v>
      </c>
      <c r="D45" s="131" t="s">
        <v>103</v>
      </c>
      <c r="E45" s="129"/>
    </row>
    <row r="46" spans="1:5" x14ac:dyDescent="0.2">
      <c r="A46" s="128"/>
      <c r="B46" s="136"/>
      <c r="C46" s="136"/>
      <c r="D46" s="162"/>
      <c r="E46" s="129"/>
    </row>
    <row r="47" spans="1:5" x14ac:dyDescent="0.2">
      <c r="A47" s="130" t="s">
        <v>101</v>
      </c>
      <c r="B47" s="136">
        <v>10.5</v>
      </c>
      <c r="C47" s="136">
        <v>12</v>
      </c>
      <c r="D47" s="131" t="s">
        <v>103</v>
      </c>
      <c r="E47" s="129"/>
    </row>
    <row r="48" spans="1:5" x14ac:dyDescent="0.2">
      <c r="A48" s="130" t="s">
        <v>102</v>
      </c>
      <c r="B48" s="136">
        <v>6</v>
      </c>
      <c r="C48" s="136">
        <v>8</v>
      </c>
      <c r="D48" s="131" t="s">
        <v>103</v>
      </c>
      <c r="E48" s="129"/>
    </row>
    <row r="49" spans="1:5" x14ac:dyDescent="0.2">
      <c r="A49" s="128"/>
      <c r="B49" s="136"/>
      <c r="C49" s="136"/>
      <c r="D49" s="162"/>
      <c r="E49" s="129"/>
    </row>
    <row r="50" spans="1:5" x14ac:dyDescent="0.2">
      <c r="A50" s="128"/>
      <c r="B50" s="136"/>
      <c r="C50" s="136"/>
      <c r="D50" s="162"/>
      <c r="E50" s="129"/>
    </row>
    <row r="51" spans="1:5" x14ac:dyDescent="0.2">
      <c r="A51" s="128"/>
      <c r="B51" s="136"/>
      <c r="C51" s="136"/>
      <c r="D51" s="162"/>
      <c r="E51" s="129"/>
    </row>
    <row r="52" spans="1:5" ht="13.5" thickBot="1" x14ac:dyDescent="0.25">
      <c r="A52" s="132"/>
      <c r="B52" s="137"/>
      <c r="C52" s="137"/>
      <c r="D52" s="163"/>
      <c r="E52" s="133"/>
    </row>
  </sheetData>
  <sortState ref="A18:A28">
    <sortCondition ref="A11"/>
  </sortState>
  <conditionalFormatting sqref="M5:M22">
    <cfRule type="cellIs" priority="1" operator="between">
      <formula>$B$37</formula>
      <formula>$C$37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34" id="{3CFAD021-97F9-44D2-9A8C-A2F58472441F}">
            <xm:f>IF(Rapport!#REF!&gt;$B$32,1,0)</xm:f>
            <x14:dxf/>
          </x14:cfRule>
          <xm:sqref>T5:T22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59999389629810485"/>
  </sheetPr>
  <dimension ref="A1:P177"/>
  <sheetViews>
    <sheetView workbookViewId="0">
      <selection activeCell="A14" sqref="A14:A15"/>
    </sheetView>
  </sheetViews>
  <sheetFormatPr baseColWidth="10" defaultRowHeight="12.75" x14ac:dyDescent="0.2"/>
  <cols>
    <col min="1" max="1" width="42.28515625" bestFit="1" customWidth="1"/>
    <col min="2" max="2" width="32.5703125" customWidth="1"/>
    <col min="3" max="3" width="45.140625" bestFit="1" customWidth="1"/>
    <col min="4" max="4" width="73" bestFit="1" customWidth="1"/>
  </cols>
  <sheetData>
    <row r="1" spans="1:16" ht="62.25" thickBot="1" x14ac:dyDescent="0.25">
      <c r="A1" s="257" t="str">
        <f>A152</f>
        <v>Traduction</v>
      </c>
      <c r="B1" s="258"/>
      <c r="C1" s="258"/>
      <c r="D1" s="258"/>
      <c r="E1" s="258"/>
      <c r="F1" s="258"/>
      <c r="G1" s="258"/>
      <c r="H1" s="258"/>
      <c r="I1" s="258"/>
      <c r="J1" s="258"/>
      <c r="K1" s="259"/>
    </row>
    <row r="2" spans="1:16" ht="31.5" x14ac:dyDescent="0.2">
      <c r="A2" s="260" t="str">
        <f>A6</f>
        <v>Français</v>
      </c>
      <c r="B2" s="261"/>
      <c r="C2" s="261"/>
      <c r="D2" s="261"/>
      <c r="E2" s="261"/>
      <c r="F2" s="261"/>
      <c r="G2" s="261"/>
      <c r="H2" s="261"/>
      <c r="I2" s="261"/>
      <c r="J2" s="261"/>
      <c r="K2" s="262"/>
    </row>
    <row r="3" spans="1:16" ht="21" x14ac:dyDescent="0.2">
      <c r="A3" s="5"/>
      <c r="B3" s="6" t="s">
        <v>36</v>
      </c>
      <c r="C3" s="7" t="s">
        <v>37</v>
      </c>
      <c r="D3" s="7" t="s">
        <v>38</v>
      </c>
      <c r="E3" s="7"/>
      <c r="F3" s="7"/>
      <c r="G3" s="7"/>
      <c r="H3" s="7"/>
      <c r="I3" s="7"/>
      <c r="J3" s="7"/>
      <c r="K3" s="8"/>
    </row>
    <row r="4" spans="1:16" ht="18.75" x14ac:dyDescent="0.2">
      <c r="A4" s="9" t="s">
        <v>39</v>
      </c>
      <c r="B4" s="255" t="s">
        <v>45</v>
      </c>
      <c r="C4" s="255"/>
      <c r="D4" s="255"/>
      <c r="E4" s="255"/>
      <c r="F4" s="255"/>
      <c r="G4" s="255"/>
      <c r="H4" s="255"/>
      <c r="I4" s="255"/>
      <c r="J4" s="255"/>
      <c r="K4" s="256"/>
    </row>
    <row r="5" spans="1:16" x14ac:dyDescent="0.2">
      <c r="A5" s="10">
        <v>0</v>
      </c>
      <c r="B5" s="11">
        <f>COUNTBLANK(B6:B165)</f>
        <v>121</v>
      </c>
      <c r="C5" s="11">
        <f>COUNTBLANK(C6:C177)-6</f>
        <v>163</v>
      </c>
      <c r="D5" s="11">
        <f t="shared" ref="D5:K5" si="0">COUNTBLANK(D6:D177)-6</f>
        <v>163</v>
      </c>
      <c r="E5" s="11">
        <f t="shared" si="0"/>
        <v>165</v>
      </c>
      <c r="F5" s="11">
        <f t="shared" si="0"/>
        <v>165</v>
      </c>
      <c r="G5" s="11">
        <f t="shared" si="0"/>
        <v>165</v>
      </c>
      <c r="H5" s="11">
        <f t="shared" si="0"/>
        <v>165</v>
      </c>
      <c r="I5" s="11">
        <f t="shared" si="0"/>
        <v>165</v>
      </c>
      <c r="J5" s="11">
        <f t="shared" si="0"/>
        <v>165</v>
      </c>
      <c r="K5" s="11">
        <f t="shared" si="0"/>
        <v>165</v>
      </c>
    </row>
    <row r="6" spans="1:16" ht="15" x14ac:dyDescent="0.2">
      <c r="A6" s="50" t="s">
        <v>36</v>
      </c>
      <c r="B6" s="12" t="str">
        <f>$B$3</f>
        <v>Français</v>
      </c>
      <c r="C6" s="13" t="str">
        <f>$C$3</f>
        <v>Deutch</v>
      </c>
      <c r="D6" s="13" t="str">
        <f>$D$3</f>
        <v>Anglais</v>
      </c>
      <c r="E6" s="13">
        <f>$E$3</f>
        <v>0</v>
      </c>
      <c r="F6" s="13">
        <f>$F$3</f>
        <v>0</v>
      </c>
      <c r="G6" s="13">
        <f>$G$3</f>
        <v>0</v>
      </c>
      <c r="H6" s="13">
        <f>$H$3</f>
        <v>0</v>
      </c>
      <c r="I6" s="13">
        <f>$I$3</f>
        <v>0</v>
      </c>
      <c r="J6" s="13">
        <f>$J$3</f>
        <v>0</v>
      </c>
      <c r="K6" s="14">
        <f>$K$3</f>
        <v>0</v>
      </c>
    </row>
    <row r="7" spans="1:16" ht="15" x14ac:dyDescent="0.2">
      <c r="A7" s="13" t="s">
        <v>58</v>
      </c>
      <c r="B7" s="13" t="s">
        <v>15</v>
      </c>
      <c r="C7" s="13"/>
      <c r="D7" s="13"/>
      <c r="E7" s="13"/>
      <c r="F7" s="13"/>
      <c r="G7" s="13"/>
      <c r="H7" s="13"/>
      <c r="I7" s="13"/>
      <c r="J7" s="13"/>
      <c r="K7" s="14"/>
    </row>
    <row r="8" spans="1:16" x14ac:dyDescent="0.2">
      <c r="A8" s="51" t="s">
        <v>14</v>
      </c>
      <c r="B8" s="51" t="s">
        <v>14</v>
      </c>
      <c r="C8" s="17"/>
      <c r="D8" s="17"/>
      <c r="E8" s="17"/>
      <c r="F8" s="17"/>
      <c r="G8" s="17"/>
      <c r="H8" s="17"/>
      <c r="I8" s="18"/>
      <c r="J8" s="18"/>
      <c r="K8" s="19"/>
    </row>
    <row r="9" spans="1:16" ht="16.5" customHeight="1" x14ac:dyDescent="0.2">
      <c r="A9" s="51" t="s">
        <v>13</v>
      </c>
      <c r="B9" s="51" t="s">
        <v>13</v>
      </c>
      <c r="C9" s="17"/>
      <c r="D9" s="17"/>
      <c r="E9" s="17"/>
      <c r="F9" s="17"/>
      <c r="G9" s="17"/>
      <c r="H9" s="17"/>
      <c r="I9" s="18"/>
      <c r="J9" s="18"/>
      <c r="K9" s="19"/>
      <c r="M9" t="s">
        <v>14</v>
      </c>
      <c r="N9" t="s">
        <v>13</v>
      </c>
      <c r="O9" t="s">
        <v>12</v>
      </c>
      <c r="P9" t="s">
        <v>20</v>
      </c>
    </row>
    <row r="10" spans="1:16" ht="12.75" customHeight="1" x14ac:dyDescent="0.2">
      <c r="A10" s="51" t="s">
        <v>12</v>
      </c>
      <c r="B10" s="51" t="s">
        <v>12</v>
      </c>
      <c r="C10" s="17"/>
      <c r="D10" s="17"/>
      <c r="E10" s="17"/>
      <c r="F10" s="17"/>
      <c r="G10" s="17"/>
      <c r="H10" s="17"/>
      <c r="I10" s="18"/>
      <c r="J10" s="18"/>
      <c r="K10" s="19"/>
    </row>
    <row r="11" spans="1:16" ht="13.5" customHeight="1" x14ac:dyDescent="0.2">
      <c r="A11" s="96" t="s">
        <v>64</v>
      </c>
      <c r="B11" s="96" t="s">
        <v>64</v>
      </c>
      <c r="C11" s="17"/>
      <c r="D11" s="17"/>
      <c r="E11" s="17"/>
      <c r="F11" s="17"/>
      <c r="G11" s="17"/>
      <c r="H11" s="17"/>
      <c r="I11" s="18"/>
      <c r="J11" s="18"/>
      <c r="K11" s="19"/>
    </row>
    <row r="12" spans="1:16" ht="16.5" customHeight="1" x14ac:dyDescent="0.2">
      <c r="A12" s="52" t="s">
        <v>21</v>
      </c>
      <c r="B12" s="52" t="s">
        <v>21</v>
      </c>
      <c r="C12" s="17"/>
      <c r="D12" s="17"/>
      <c r="E12" s="17"/>
      <c r="F12" s="17"/>
      <c r="G12" s="17"/>
      <c r="H12" s="17"/>
      <c r="I12" s="18"/>
      <c r="J12" s="18"/>
      <c r="K12" s="19"/>
    </row>
    <row r="13" spans="1:16" x14ac:dyDescent="0.2">
      <c r="A13" s="52" t="s">
        <v>49</v>
      </c>
      <c r="B13" s="52" t="s">
        <v>49</v>
      </c>
      <c r="C13" s="17"/>
      <c r="D13" s="17"/>
      <c r="E13" s="17"/>
      <c r="F13" s="17"/>
      <c r="G13" s="17"/>
      <c r="H13" s="17"/>
      <c r="I13" s="18"/>
      <c r="J13" s="18"/>
      <c r="K13" s="19"/>
    </row>
    <row r="14" spans="1:16" x14ac:dyDescent="0.2">
      <c r="A14" s="53" t="s">
        <v>46</v>
      </c>
      <c r="B14" s="53" t="s">
        <v>46</v>
      </c>
      <c r="C14" s="17"/>
      <c r="D14" s="17"/>
      <c r="E14" s="17"/>
      <c r="F14" s="17"/>
      <c r="G14" s="17"/>
      <c r="H14" s="17"/>
      <c r="I14" s="18"/>
      <c r="J14" s="18"/>
      <c r="K14" s="19"/>
    </row>
    <row r="15" spans="1:16" x14ac:dyDescent="0.2">
      <c r="A15" s="52" t="s">
        <v>34</v>
      </c>
      <c r="B15" s="52" t="s">
        <v>34</v>
      </c>
      <c r="C15" s="17"/>
      <c r="D15" s="17"/>
      <c r="E15" s="17"/>
      <c r="F15" s="17"/>
      <c r="G15" s="17"/>
      <c r="H15" s="17"/>
      <c r="I15" s="18"/>
      <c r="J15" s="18"/>
      <c r="K15" s="19"/>
    </row>
    <row r="16" spans="1:16" x14ac:dyDescent="0.2">
      <c r="A16" s="52" t="s">
        <v>11</v>
      </c>
      <c r="B16" s="52" t="s">
        <v>11</v>
      </c>
      <c r="C16" s="17"/>
      <c r="D16" s="17"/>
      <c r="E16" s="17"/>
      <c r="F16" s="17"/>
      <c r="G16" s="17"/>
      <c r="H16" s="17"/>
      <c r="I16" s="18"/>
      <c r="J16" s="18"/>
      <c r="K16" s="19"/>
    </row>
    <row r="17" spans="1:11" x14ac:dyDescent="0.2">
      <c r="A17" s="52" t="s">
        <v>28</v>
      </c>
      <c r="B17" s="52" t="s">
        <v>28</v>
      </c>
      <c r="C17" s="17"/>
      <c r="D17" s="17"/>
      <c r="E17" s="17"/>
      <c r="F17" s="17"/>
      <c r="G17" s="17"/>
      <c r="H17" s="17"/>
      <c r="I17" s="18"/>
      <c r="J17" s="18"/>
      <c r="K17" s="19"/>
    </row>
    <row r="18" spans="1:11" x14ac:dyDescent="0.2">
      <c r="A18" s="52" t="s">
        <v>29</v>
      </c>
      <c r="B18" s="52" t="s">
        <v>29</v>
      </c>
      <c r="C18" s="17"/>
      <c r="D18" s="17"/>
      <c r="E18" s="17"/>
      <c r="F18" s="17"/>
      <c r="G18" s="17"/>
      <c r="H18" s="17"/>
      <c r="I18" s="18"/>
      <c r="J18" s="18"/>
      <c r="K18" s="19"/>
    </row>
    <row r="19" spans="1:11" x14ac:dyDescent="0.2">
      <c r="A19" s="52" t="s">
        <v>30</v>
      </c>
      <c r="B19" s="52" t="s">
        <v>30</v>
      </c>
      <c r="C19" s="17"/>
      <c r="D19" s="17"/>
      <c r="E19" s="17"/>
      <c r="F19" s="17"/>
      <c r="G19" s="17"/>
      <c r="H19" s="17"/>
      <c r="I19" s="18"/>
      <c r="J19" s="18"/>
      <c r="K19" s="19"/>
    </row>
    <row r="20" spans="1:11" x14ac:dyDescent="0.2">
      <c r="A20" s="52" t="s">
        <v>31</v>
      </c>
      <c r="B20" s="52" t="s">
        <v>31</v>
      </c>
      <c r="C20" s="17"/>
      <c r="D20" s="17"/>
      <c r="E20" s="17"/>
      <c r="F20" s="17"/>
      <c r="G20" s="17"/>
      <c r="H20" s="17"/>
      <c r="I20" s="18"/>
      <c r="J20" s="18"/>
      <c r="K20" s="19"/>
    </row>
    <row r="21" spans="1:11" ht="16.5" customHeight="1" x14ac:dyDescent="0.2">
      <c r="A21" s="52" t="s">
        <v>32</v>
      </c>
      <c r="B21" s="52" t="s">
        <v>32</v>
      </c>
      <c r="C21" s="17"/>
      <c r="D21" s="17"/>
      <c r="F21" s="17"/>
      <c r="G21" s="17"/>
      <c r="H21" s="17"/>
      <c r="J21" s="18"/>
      <c r="K21" s="19"/>
    </row>
    <row r="22" spans="1:11" x14ac:dyDescent="0.2">
      <c r="A22" s="54" t="s">
        <v>8</v>
      </c>
      <c r="B22" s="54" t="s">
        <v>8</v>
      </c>
      <c r="C22" s="17"/>
      <c r="D22" s="17"/>
      <c r="E22" s="17"/>
      <c r="F22" s="17"/>
      <c r="G22" s="17"/>
      <c r="H22" s="17"/>
      <c r="I22" s="18"/>
      <c r="J22" s="18"/>
      <c r="K22" s="19"/>
    </row>
    <row r="23" spans="1:11" x14ac:dyDescent="0.2">
      <c r="A23" s="52" t="s">
        <v>47</v>
      </c>
      <c r="B23" s="52" t="s">
        <v>47</v>
      </c>
      <c r="C23" s="17"/>
      <c r="D23" s="17"/>
      <c r="E23" s="17"/>
      <c r="F23" s="17"/>
      <c r="G23" s="17"/>
      <c r="H23" s="17"/>
      <c r="I23" s="18"/>
      <c r="J23" s="18"/>
      <c r="K23" s="19"/>
    </row>
    <row r="24" spans="1:11" ht="14.25" x14ac:dyDescent="0.2">
      <c r="A24" s="52" t="s">
        <v>16</v>
      </c>
      <c r="B24" s="52" t="s">
        <v>16</v>
      </c>
      <c r="C24" s="18"/>
      <c r="D24" s="17"/>
      <c r="E24" s="17"/>
      <c r="F24" s="17"/>
      <c r="G24" s="17"/>
      <c r="H24" s="17"/>
      <c r="I24" s="18"/>
      <c r="J24" s="18"/>
      <c r="K24" s="19"/>
    </row>
    <row r="25" spans="1:11" x14ac:dyDescent="0.2">
      <c r="A25" s="52" t="s">
        <v>3</v>
      </c>
      <c r="B25" s="52" t="s">
        <v>3</v>
      </c>
      <c r="C25" s="16"/>
      <c r="D25" s="17"/>
      <c r="E25" s="17"/>
      <c r="F25" s="20"/>
      <c r="G25" s="17"/>
      <c r="H25" s="17"/>
      <c r="I25" s="18"/>
      <c r="J25" s="18"/>
      <c r="K25" s="19"/>
    </row>
    <row r="26" spans="1:11" x14ac:dyDescent="0.2">
      <c r="A26" s="55" t="s">
        <v>23</v>
      </c>
      <c r="B26" s="55" t="s">
        <v>23</v>
      </c>
      <c r="C26" s="17"/>
      <c r="D26" s="17"/>
      <c r="E26" s="17"/>
      <c r="F26" s="20"/>
      <c r="G26" s="17"/>
      <c r="H26" s="17"/>
      <c r="I26" s="18"/>
      <c r="J26" s="18"/>
      <c r="K26" s="19"/>
    </row>
    <row r="27" spans="1:11" ht="15" x14ac:dyDescent="0.2">
      <c r="A27" s="52" t="s">
        <v>27</v>
      </c>
      <c r="B27" s="52" t="s">
        <v>27</v>
      </c>
      <c r="C27" s="22"/>
      <c r="D27" s="17"/>
      <c r="E27" s="17"/>
      <c r="F27" s="20"/>
      <c r="G27" s="17"/>
      <c r="H27" s="17"/>
      <c r="I27" s="18"/>
      <c r="J27" s="18"/>
      <c r="K27" s="19"/>
    </row>
    <row r="28" spans="1:11" x14ac:dyDescent="0.2">
      <c r="A28" s="17" t="s">
        <v>10</v>
      </c>
      <c r="B28" s="17" t="s">
        <v>10</v>
      </c>
      <c r="C28" s="17"/>
      <c r="D28" s="17"/>
      <c r="E28" s="17"/>
      <c r="F28" s="20"/>
      <c r="G28" s="17"/>
      <c r="H28" s="17"/>
      <c r="I28" s="18"/>
      <c r="J28" s="18"/>
      <c r="K28" s="19"/>
    </row>
    <row r="29" spans="1:11" x14ac:dyDescent="0.2">
      <c r="A29" s="17" t="s">
        <v>22</v>
      </c>
      <c r="B29" s="17" t="s">
        <v>22</v>
      </c>
      <c r="C29" s="17"/>
      <c r="D29" s="17"/>
      <c r="E29" s="17"/>
      <c r="F29" s="20"/>
      <c r="G29" s="17"/>
      <c r="H29" s="17"/>
      <c r="I29" s="18"/>
      <c r="J29" s="18"/>
      <c r="K29" s="19"/>
    </row>
    <row r="30" spans="1:11" x14ac:dyDescent="0.2">
      <c r="A30" s="17" t="s">
        <v>35</v>
      </c>
      <c r="B30" s="17" t="s">
        <v>35</v>
      </c>
      <c r="C30" s="17"/>
      <c r="D30" s="17"/>
      <c r="E30" s="17"/>
      <c r="F30" s="20"/>
      <c r="G30" s="17"/>
      <c r="H30" s="17"/>
      <c r="I30" s="18"/>
      <c r="J30" s="18"/>
      <c r="K30" s="19"/>
    </row>
    <row r="31" spans="1:11" x14ac:dyDescent="0.2">
      <c r="A31" s="17" t="s">
        <v>33</v>
      </c>
      <c r="B31" s="17" t="s">
        <v>33</v>
      </c>
      <c r="C31" s="17"/>
      <c r="D31" s="17"/>
      <c r="E31" s="17"/>
      <c r="F31" s="20"/>
      <c r="G31" s="17"/>
      <c r="H31" s="17"/>
      <c r="I31" s="18"/>
      <c r="J31" s="18"/>
      <c r="K31" s="19"/>
    </row>
    <row r="32" spans="1:11" x14ac:dyDescent="0.2">
      <c r="A32" s="18" t="s">
        <v>9</v>
      </c>
      <c r="B32" s="18" t="s">
        <v>9</v>
      </c>
      <c r="C32" s="17"/>
      <c r="D32" s="17"/>
      <c r="E32" s="17"/>
      <c r="F32" s="20"/>
      <c r="G32" s="17"/>
      <c r="H32" s="17"/>
      <c r="I32" s="18"/>
      <c r="J32" s="18"/>
      <c r="K32" s="19"/>
    </row>
    <row r="33" spans="1:11" x14ac:dyDescent="0.2">
      <c r="A33" s="54"/>
      <c r="B33" s="54"/>
      <c r="C33" s="17"/>
      <c r="D33" s="17"/>
      <c r="E33" s="17"/>
      <c r="F33" s="20"/>
      <c r="G33" s="17"/>
      <c r="H33" s="17"/>
      <c r="I33" s="18"/>
      <c r="J33" s="18"/>
      <c r="K33" s="19"/>
    </row>
    <row r="34" spans="1:11" x14ac:dyDescent="0.2">
      <c r="A34" s="52" t="s">
        <v>18</v>
      </c>
      <c r="B34" s="52" t="s">
        <v>18</v>
      </c>
      <c r="C34" s="17"/>
      <c r="D34" s="17"/>
      <c r="E34" s="17"/>
      <c r="F34" s="20"/>
      <c r="G34" s="17"/>
      <c r="H34" s="17"/>
      <c r="I34" s="18"/>
      <c r="J34" s="18"/>
      <c r="K34" s="19"/>
    </row>
    <row r="35" spans="1:11" ht="15" x14ac:dyDescent="0.2">
      <c r="A35" s="56" t="s">
        <v>48</v>
      </c>
      <c r="B35" s="56" t="s">
        <v>48</v>
      </c>
      <c r="C35" s="17"/>
      <c r="D35" s="17"/>
      <c r="E35" s="17"/>
      <c r="F35" s="20"/>
      <c r="G35" s="17"/>
      <c r="H35" s="17"/>
      <c r="I35" s="18"/>
      <c r="J35" s="18"/>
      <c r="K35" s="19"/>
    </row>
    <row r="36" spans="1:11" ht="15" x14ac:dyDescent="0.2">
      <c r="A36" s="57" t="s">
        <v>19</v>
      </c>
      <c r="B36" s="57" t="s">
        <v>19</v>
      </c>
      <c r="C36" s="16"/>
      <c r="D36" s="17"/>
      <c r="E36" s="17"/>
      <c r="F36" s="20"/>
      <c r="G36" s="17"/>
      <c r="H36" s="17"/>
      <c r="I36" s="18"/>
      <c r="J36" s="18"/>
      <c r="K36" s="19"/>
    </row>
    <row r="37" spans="1:11" x14ac:dyDescent="0.2">
      <c r="A37" s="54"/>
      <c r="B37" s="59" t="s">
        <v>40</v>
      </c>
      <c r="C37" s="17"/>
      <c r="D37" s="17"/>
      <c r="E37" s="17"/>
      <c r="F37" s="20"/>
      <c r="G37" s="17"/>
      <c r="H37" s="17"/>
      <c r="I37" s="18"/>
      <c r="J37" s="18"/>
      <c r="K37" s="19"/>
    </row>
    <row r="38" spans="1:11" x14ac:dyDescent="0.2">
      <c r="A38" s="58" t="s">
        <v>1</v>
      </c>
      <c r="B38" s="58" t="s">
        <v>1</v>
      </c>
      <c r="C38" s="16"/>
      <c r="D38" s="17"/>
      <c r="E38" s="17"/>
      <c r="F38" s="20"/>
      <c r="G38" s="17"/>
      <c r="H38" s="17"/>
      <c r="I38" s="18"/>
      <c r="J38" s="18"/>
      <c r="K38" s="19"/>
    </row>
    <row r="39" spans="1:11" x14ac:dyDescent="0.2">
      <c r="A39" s="54" t="s">
        <v>0</v>
      </c>
      <c r="B39" s="54" t="s">
        <v>0</v>
      </c>
      <c r="C39" s="17"/>
      <c r="D39" s="17"/>
      <c r="E39" s="17"/>
      <c r="F39" s="20"/>
      <c r="G39" s="17"/>
      <c r="H39" s="17"/>
      <c r="I39" s="18"/>
      <c r="J39" s="18"/>
      <c r="K39" s="19"/>
    </row>
    <row r="40" spans="1:11" x14ac:dyDescent="0.2">
      <c r="A40" s="54" t="s">
        <v>2</v>
      </c>
      <c r="B40" s="54" t="s">
        <v>2</v>
      </c>
      <c r="C40" s="17"/>
      <c r="D40" s="17"/>
      <c r="E40" s="17"/>
      <c r="F40" s="20"/>
      <c r="G40" s="17"/>
      <c r="H40" s="17"/>
      <c r="I40" s="18"/>
      <c r="J40" s="18"/>
      <c r="K40" s="19"/>
    </row>
    <row r="41" spans="1:11" x14ac:dyDescent="0.2">
      <c r="A41" s="54" t="s">
        <v>7</v>
      </c>
      <c r="B41" s="54" t="s">
        <v>7</v>
      </c>
      <c r="C41" s="17"/>
      <c r="D41" s="17"/>
      <c r="E41" s="17"/>
      <c r="F41" s="20"/>
      <c r="G41" s="17"/>
      <c r="H41" s="17"/>
      <c r="I41" s="18"/>
      <c r="J41" s="18"/>
      <c r="K41" s="19"/>
    </row>
    <row r="42" spans="1:11" x14ac:dyDescent="0.2">
      <c r="A42" s="54" t="s">
        <v>6</v>
      </c>
      <c r="B42" s="54"/>
      <c r="C42" s="17"/>
      <c r="D42" s="17"/>
      <c r="E42" s="17"/>
      <c r="F42" s="20"/>
      <c r="G42" s="17"/>
      <c r="H42" s="17"/>
      <c r="I42" s="18"/>
      <c r="J42" s="18"/>
      <c r="K42" s="19"/>
    </row>
    <row r="43" spans="1:11" x14ac:dyDescent="0.2">
      <c r="A43" s="15" t="s">
        <v>24</v>
      </c>
      <c r="B43" s="54"/>
      <c r="C43" s="17"/>
      <c r="D43" s="17"/>
      <c r="E43" s="17"/>
      <c r="F43" s="20"/>
      <c r="G43" s="17"/>
      <c r="H43" s="17"/>
      <c r="I43" s="18"/>
      <c r="J43" s="18"/>
      <c r="K43" s="19"/>
    </row>
    <row r="44" spans="1:11" x14ac:dyDescent="0.2">
      <c r="A44" s="52" t="s">
        <v>25</v>
      </c>
      <c r="B44" s="54"/>
      <c r="C44" s="17"/>
      <c r="D44" s="17"/>
      <c r="E44" s="17"/>
      <c r="F44" s="20"/>
      <c r="G44" s="17"/>
      <c r="H44" s="17"/>
      <c r="I44" s="18"/>
      <c r="J44" s="18"/>
      <c r="K44" s="19"/>
    </row>
    <row r="45" spans="1:11" x14ac:dyDescent="0.2">
      <c r="A45" s="54" t="s">
        <v>4</v>
      </c>
      <c r="B45" s="54"/>
      <c r="C45" s="17"/>
      <c r="D45" s="17"/>
      <c r="E45" s="17"/>
      <c r="F45" s="20"/>
      <c r="G45" s="17"/>
      <c r="H45" s="17"/>
      <c r="I45" s="18"/>
      <c r="J45" s="18"/>
      <c r="K45" s="19"/>
    </row>
    <row r="46" spans="1:11" x14ac:dyDescent="0.2">
      <c r="A46" s="52" t="s">
        <v>26</v>
      </c>
      <c r="B46" s="54"/>
      <c r="C46" s="17"/>
      <c r="D46" s="17"/>
      <c r="E46" s="17"/>
      <c r="F46" s="20"/>
      <c r="G46" s="17"/>
      <c r="H46" s="17"/>
      <c r="I46" s="18"/>
      <c r="J46" s="18"/>
      <c r="K46" s="19"/>
    </row>
    <row r="47" spans="1:11" x14ac:dyDescent="0.2">
      <c r="A47" s="54"/>
      <c r="B47" s="54"/>
      <c r="C47" s="17"/>
      <c r="D47" s="17"/>
      <c r="E47" s="17"/>
      <c r="F47" s="20"/>
      <c r="G47" s="17"/>
      <c r="H47" s="17"/>
      <c r="I47" s="18"/>
      <c r="J47" s="18"/>
      <c r="K47" s="19"/>
    </row>
    <row r="48" spans="1:11" x14ac:dyDescent="0.2">
      <c r="A48" s="54"/>
      <c r="B48" s="54"/>
      <c r="C48" s="17"/>
      <c r="D48" s="17"/>
      <c r="E48" s="17"/>
      <c r="F48" s="20"/>
      <c r="G48" s="17"/>
      <c r="H48" s="17"/>
      <c r="I48" s="18"/>
      <c r="J48" s="18"/>
      <c r="K48" s="19"/>
    </row>
    <row r="49" spans="1:11" ht="13.5" thickBot="1" x14ac:dyDescent="0.25">
      <c r="B49" s="54" t="s">
        <v>6</v>
      </c>
      <c r="C49" s="24"/>
      <c r="D49" s="24"/>
      <c r="E49" s="24"/>
      <c r="F49" s="24"/>
      <c r="G49" s="24"/>
      <c r="H49" s="24"/>
      <c r="I49" s="25"/>
      <c r="J49" s="25"/>
      <c r="K49" s="26"/>
    </row>
    <row r="50" spans="1:11" x14ac:dyDescent="0.2">
      <c r="A50" s="27"/>
      <c r="B50" s="28"/>
      <c r="C50" s="29"/>
      <c r="D50" s="29"/>
      <c r="E50" s="29"/>
      <c r="F50" s="29"/>
      <c r="G50" s="29"/>
      <c r="H50" s="29"/>
      <c r="I50" s="30"/>
      <c r="J50" s="30"/>
      <c r="K50" s="31"/>
    </row>
    <row r="51" spans="1:11" x14ac:dyDescent="0.2">
      <c r="A51" s="15"/>
      <c r="B51" s="16"/>
      <c r="C51" s="17"/>
      <c r="D51" s="17"/>
      <c r="E51" s="17"/>
      <c r="F51" s="17"/>
      <c r="G51" s="17"/>
      <c r="H51" s="17"/>
      <c r="I51" s="18"/>
      <c r="J51" s="18"/>
      <c r="K51" s="19"/>
    </row>
    <row r="52" spans="1:11" x14ac:dyDescent="0.2">
      <c r="A52" s="15"/>
      <c r="B52" s="16"/>
      <c r="C52" s="17"/>
      <c r="D52" s="17"/>
      <c r="E52" s="17"/>
      <c r="F52" s="17"/>
      <c r="G52" s="17"/>
      <c r="H52" s="17"/>
      <c r="I52" s="18"/>
      <c r="J52" s="18"/>
      <c r="K52" s="19"/>
    </row>
    <row r="53" spans="1:11" x14ac:dyDescent="0.2">
      <c r="A53" s="15"/>
      <c r="B53" s="16"/>
      <c r="C53" s="17"/>
      <c r="D53" s="17"/>
      <c r="E53" s="17"/>
      <c r="F53" s="17"/>
      <c r="G53" s="17"/>
      <c r="H53" s="17"/>
      <c r="I53" s="18"/>
      <c r="J53" s="18"/>
      <c r="K53" s="19"/>
    </row>
    <row r="54" spans="1:11" x14ac:dyDescent="0.2">
      <c r="A54" s="15"/>
      <c r="B54" s="16"/>
      <c r="C54" s="17"/>
      <c r="D54" s="17"/>
      <c r="E54" s="17"/>
      <c r="F54" s="17"/>
      <c r="G54" s="17"/>
      <c r="H54" s="17"/>
      <c r="I54" s="18"/>
      <c r="J54" s="18"/>
      <c r="K54" s="19"/>
    </row>
    <row r="55" spans="1:11" x14ac:dyDescent="0.2">
      <c r="A55" s="15"/>
      <c r="B55" s="16"/>
      <c r="C55" s="17"/>
      <c r="D55" s="17"/>
      <c r="E55" s="17"/>
      <c r="F55" s="17"/>
      <c r="G55" s="17"/>
      <c r="H55" s="17"/>
      <c r="I55" s="18"/>
      <c r="J55" s="18"/>
      <c r="K55" s="19"/>
    </row>
    <row r="56" spans="1:11" x14ac:dyDescent="0.2">
      <c r="B56" s="16"/>
      <c r="C56" s="17"/>
      <c r="D56" s="17"/>
      <c r="E56" s="17"/>
      <c r="F56" s="17"/>
      <c r="G56" s="17"/>
      <c r="H56" s="17"/>
      <c r="I56" s="18"/>
      <c r="J56" s="18"/>
      <c r="K56" s="19"/>
    </row>
    <row r="57" spans="1:11" x14ac:dyDescent="0.2">
      <c r="A57" s="15"/>
      <c r="B57" s="16"/>
      <c r="C57" s="17"/>
      <c r="D57" s="17"/>
      <c r="E57" s="17"/>
      <c r="F57" s="17"/>
      <c r="G57" s="17"/>
      <c r="H57" s="17"/>
      <c r="I57" s="18"/>
      <c r="J57" s="18"/>
      <c r="K57" s="19"/>
    </row>
    <row r="58" spans="1:11" x14ac:dyDescent="0.2">
      <c r="A58" s="15"/>
      <c r="B58" s="16"/>
      <c r="C58" s="17"/>
      <c r="D58" s="17"/>
      <c r="E58" s="17"/>
      <c r="F58" s="17"/>
      <c r="G58" s="17"/>
      <c r="H58" s="17"/>
      <c r="I58" s="18"/>
      <c r="J58" s="18"/>
      <c r="K58" s="19"/>
    </row>
    <row r="59" spans="1:11" x14ac:dyDescent="0.2">
      <c r="A59" s="15"/>
      <c r="B59" s="16"/>
      <c r="C59" s="17"/>
      <c r="D59" s="17"/>
      <c r="E59" s="17"/>
      <c r="F59" s="17"/>
      <c r="G59" s="17"/>
      <c r="H59" s="17"/>
      <c r="I59" s="18"/>
      <c r="J59" s="18"/>
      <c r="K59" s="19"/>
    </row>
    <row r="60" spans="1:11" x14ac:dyDescent="0.2">
      <c r="A60" s="15"/>
      <c r="B60" s="16"/>
      <c r="C60" s="17"/>
      <c r="D60" s="17"/>
      <c r="E60" s="17"/>
      <c r="F60" s="17"/>
      <c r="G60" s="17"/>
      <c r="H60" s="17"/>
      <c r="I60" s="18"/>
      <c r="J60" s="18"/>
      <c r="K60" s="19"/>
    </row>
    <row r="61" spans="1:11" x14ac:dyDescent="0.2">
      <c r="A61" s="15"/>
      <c r="B61" s="16"/>
      <c r="C61" s="17"/>
      <c r="D61" s="17"/>
      <c r="E61" s="17"/>
      <c r="F61" s="17"/>
      <c r="G61" s="17"/>
      <c r="H61" s="17"/>
      <c r="I61" s="18"/>
      <c r="J61" s="18"/>
      <c r="K61" s="19"/>
    </row>
    <row r="62" spans="1:11" x14ac:dyDescent="0.2">
      <c r="A62" s="15"/>
      <c r="B62" s="16"/>
      <c r="C62" s="17"/>
      <c r="D62" s="17"/>
      <c r="E62" s="17"/>
      <c r="F62" s="17"/>
      <c r="G62" s="17"/>
      <c r="H62" s="17"/>
      <c r="I62" s="18"/>
      <c r="J62" s="18"/>
      <c r="K62" s="19"/>
    </row>
    <row r="63" spans="1:11" x14ac:dyDescent="0.2">
      <c r="A63" s="15"/>
      <c r="B63" s="16"/>
      <c r="C63" s="17"/>
      <c r="D63" s="17"/>
      <c r="E63" s="17"/>
      <c r="F63" s="17"/>
      <c r="G63" s="17"/>
      <c r="H63" s="17"/>
      <c r="I63" s="18"/>
      <c r="J63" s="18"/>
      <c r="K63" s="19"/>
    </row>
    <row r="64" spans="1:11" x14ac:dyDescent="0.2">
      <c r="A64" s="15"/>
      <c r="B64" s="16"/>
      <c r="C64" s="17"/>
      <c r="D64" s="17"/>
      <c r="E64" s="17"/>
      <c r="F64" s="17"/>
      <c r="G64" s="17"/>
      <c r="H64" s="17"/>
      <c r="I64" s="18"/>
      <c r="J64" s="18"/>
      <c r="K64" s="19"/>
    </row>
    <row r="65" spans="1:11" x14ac:dyDescent="0.2">
      <c r="A65" s="15"/>
      <c r="B65" s="16"/>
      <c r="C65" s="17"/>
      <c r="D65" s="17"/>
      <c r="E65" s="17"/>
      <c r="F65" s="17"/>
      <c r="G65" s="17"/>
      <c r="H65" s="17"/>
      <c r="I65" s="18"/>
      <c r="J65" s="18"/>
      <c r="K65" s="19"/>
    </row>
    <row r="66" spans="1:11" x14ac:dyDescent="0.2">
      <c r="A66" s="15"/>
      <c r="B66" s="16"/>
      <c r="C66" s="16"/>
      <c r="D66" s="16"/>
      <c r="E66" s="17"/>
      <c r="F66" s="17"/>
      <c r="G66" s="17"/>
      <c r="H66" s="17"/>
      <c r="I66" s="18"/>
      <c r="J66" s="18"/>
      <c r="K66" s="19"/>
    </row>
    <row r="67" spans="1:11" x14ac:dyDescent="0.2">
      <c r="A67" s="15"/>
      <c r="B67" s="16"/>
      <c r="C67" s="17"/>
      <c r="D67" s="17"/>
      <c r="E67" s="17"/>
      <c r="F67" s="17"/>
      <c r="G67" s="17"/>
      <c r="H67" s="17"/>
      <c r="I67" s="18"/>
      <c r="J67" s="18"/>
      <c r="K67" s="19"/>
    </row>
    <row r="68" spans="1:11" x14ac:dyDescent="0.2">
      <c r="A68" s="15"/>
      <c r="B68" s="16"/>
      <c r="C68" s="17"/>
      <c r="D68" s="17"/>
      <c r="E68" s="17"/>
      <c r="F68" s="17"/>
      <c r="G68" s="17"/>
      <c r="H68" s="17"/>
      <c r="I68" s="18"/>
      <c r="J68" s="18"/>
      <c r="K68" s="19"/>
    </row>
    <row r="69" spans="1:11" ht="13.5" thickBot="1" x14ac:dyDescent="0.25">
      <c r="A69" s="15"/>
      <c r="B69" s="23"/>
      <c r="C69" s="24"/>
      <c r="D69" s="24"/>
      <c r="E69" s="24"/>
      <c r="F69" s="24"/>
      <c r="G69" s="24"/>
      <c r="H69" s="24"/>
      <c r="I69" s="25"/>
      <c r="J69" s="25"/>
      <c r="K69" s="26"/>
    </row>
    <row r="70" spans="1:11" x14ac:dyDescent="0.2">
      <c r="A70" s="32"/>
      <c r="B70" s="16"/>
      <c r="C70" s="17"/>
      <c r="D70" s="17"/>
      <c r="E70" s="17"/>
      <c r="F70" s="17"/>
      <c r="G70" s="17"/>
      <c r="H70" s="17"/>
      <c r="I70" s="18"/>
      <c r="J70" s="18"/>
      <c r="K70" s="19"/>
    </row>
    <row r="71" spans="1:11" ht="18.75" x14ac:dyDescent="0.2">
      <c r="A71" s="9"/>
      <c r="B71" s="255"/>
      <c r="C71" s="255"/>
      <c r="D71" s="255"/>
      <c r="E71" s="255"/>
      <c r="F71" s="255"/>
      <c r="G71" s="255"/>
      <c r="H71" s="255"/>
      <c r="I71" s="255"/>
      <c r="J71" s="255"/>
      <c r="K71" s="256"/>
    </row>
    <row r="72" spans="1:11" x14ac:dyDescent="0.2">
      <c r="A72" s="15"/>
      <c r="B72" s="16"/>
      <c r="C72" s="17"/>
      <c r="D72" s="17"/>
      <c r="E72" s="17"/>
      <c r="F72" s="17"/>
      <c r="G72" s="17"/>
      <c r="H72" s="17"/>
      <c r="I72" s="18"/>
      <c r="J72" s="18"/>
      <c r="K72" s="19"/>
    </row>
    <row r="73" spans="1:11" ht="15.75" x14ac:dyDescent="0.2">
      <c r="A73" s="15"/>
      <c r="B73" s="33"/>
      <c r="C73" s="17"/>
      <c r="D73" s="17"/>
      <c r="E73" s="17"/>
      <c r="F73" s="17"/>
      <c r="G73" s="17"/>
      <c r="H73" s="17"/>
      <c r="I73" s="18"/>
      <c r="J73" s="18"/>
      <c r="K73" s="19"/>
    </row>
    <row r="74" spans="1:11" ht="15.75" x14ac:dyDescent="0.2">
      <c r="A74" s="15"/>
      <c r="B74" s="33"/>
      <c r="C74" s="17"/>
      <c r="D74" s="17"/>
      <c r="E74" s="17"/>
      <c r="F74" s="17"/>
      <c r="G74" s="17"/>
      <c r="H74" s="17"/>
      <c r="I74" s="18"/>
      <c r="J74" s="18"/>
      <c r="K74" s="19"/>
    </row>
    <row r="75" spans="1:11" ht="15.75" x14ac:dyDescent="0.2">
      <c r="A75" s="15"/>
      <c r="B75" s="33"/>
      <c r="C75" s="17"/>
      <c r="D75" s="17"/>
      <c r="E75" s="17"/>
      <c r="F75" s="17"/>
      <c r="G75" s="17"/>
      <c r="H75" s="17"/>
      <c r="I75" s="18"/>
      <c r="J75" s="18"/>
      <c r="K75" s="19"/>
    </row>
    <row r="76" spans="1:11" ht="15.75" x14ac:dyDescent="0.2">
      <c r="A76" s="15"/>
      <c r="B76" s="33"/>
      <c r="C76" s="17"/>
      <c r="D76" s="17"/>
      <c r="E76" s="17"/>
      <c r="F76" s="17"/>
      <c r="G76" s="17"/>
      <c r="H76" s="17"/>
      <c r="I76" s="18"/>
      <c r="J76" s="18"/>
      <c r="K76" s="19"/>
    </row>
    <row r="77" spans="1:11" ht="15.75" x14ac:dyDescent="0.2">
      <c r="A77" s="15"/>
      <c r="B77" s="33"/>
      <c r="C77" s="17"/>
      <c r="D77" s="17"/>
      <c r="E77" s="17"/>
      <c r="F77" s="17"/>
      <c r="G77" s="17"/>
      <c r="H77" s="17"/>
      <c r="I77" s="18"/>
      <c r="J77" s="18"/>
      <c r="K77" s="19"/>
    </row>
    <row r="78" spans="1:11" ht="15.75" x14ac:dyDescent="0.2">
      <c r="A78" s="15"/>
      <c r="B78" s="33"/>
      <c r="C78" s="17"/>
      <c r="D78" s="17"/>
      <c r="E78" s="17"/>
      <c r="F78" s="17"/>
      <c r="G78" s="17"/>
      <c r="H78" s="17"/>
      <c r="I78" s="18"/>
      <c r="J78" s="18"/>
      <c r="K78" s="19"/>
    </row>
    <row r="79" spans="1:11" ht="15.75" x14ac:dyDescent="0.2">
      <c r="A79" s="15"/>
      <c r="B79" s="33"/>
      <c r="C79" s="17"/>
      <c r="D79" s="17"/>
      <c r="E79" s="17"/>
      <c r="F79" s="17"/>
      <c r="G79" s="17"/>
      <c r="H79" s="17"/>
      <c r="I79" s="18"/>
      <c r="J79" s="18"/>
      <c r="K79" s="19"/>
    </row>
    <row r="80" spans="1:11" ht="15.75" x14ac:dyDescent="0.2">
      <c r="A80" s="15"/>
      <c r="B80" s="33"/>
      <c r="C80" s="17"/>
      <c r="D80" s="17"/>
      <c r="E80" s="17"/>
      <c r="F80" s="17"/>
      <c r="G80" s="17"/>
      <c r="H80" s="17"/>
      <c r="I80" s="18"/>
      <c r="J80" s="18"/>
      <c r="K80" s="19"/>
    </row>
    <row r="81" spans="1:11" ht="15.75" x14ac:dyDescent="0.2">
      <c r="A81" s="15"/>
      <c r="B81" s="33"/>
      <c r="C81" s="17"/>
      <c r="D81" s="17"/>
      <c r="E81" s="17"/>
      <c r="F81" s="17"/>
      <c r="G81" s="17"/>
      <c r="H81" s="17"/>
      <c r="I81" s="18"/>
      <c r="J81" s="18"/>
      <c r="K81" s="19"/>
    </row>
    <row r="82" spans="1:11" ht="15.75" x14ac:dyDescent="0.2">
      <c r="A82" s="15"/>
      <c r="B82" s="33"/>
      <c r="C82" s="17"/>
      <c r="D82" s="17"/>
      <c r="E82" s="17"/>
      <c r="F82" s="17"/>
      <c r="G82" s="17"/>
      <c r="H82" s="17"/>
      <c r="I82" s="18"/>
      <c r="J82" s="18"/>
      <c r="K82" s="19"/>
    </row>
    <row r="83" spans="1:11" ht="15.75" x14ac:dyDescent="0.2">
      <c r="A83" s="15"/>
      <c r="B83" s="33"/>
      <c r="C83" s="17"/>
      <c r="D83" s="17"/>
      <c r="E83" s="17"/>
      <c r="F83" s="17"/>
      <c r="G83" s="17"/>
      <c r="H83" s="17"/>
      <c r="I83" s="18"/>
      <c r="J83" s="18"/>
      <c r="K83" s="19"/>
    </row>
    <row r="84" spans="1:11" ht="15.75" x14ac:dyDescent="0.2">
      <c r="A84" s="15"/>
      <c r="B84" s="33"/>
      <c r="C84" s="17"/>
      <c r="D84" s="17"/>
      <c r="E84" s="17"/>
      <c r="F84" s="17"/>
      <c r="G84" s="17"/>
      <c r="H84" s="17"/>
      <c r="I84" s="18"/>
      <c r="J84" s="18"/>
      <c r="K84" s="19"/>
    </row>
    <row r="85" spans="1:11" ht="15.75" x14ac:dyDescent="0.2">
      <c r="A85" s="15"/>
      <c r="B85" s="33"/>
      <c r="C85" s="17"/>
      <c r="D85" s="17"/>
      <c r="E85" s="17"/>
      <c r="F85" s="17"/>
      <c r="G85" s="17"/>
      <c r="H85" s="17"/>
      <c r="I85" s="18"/>
      <c r="J85" s="18"/>
      <c r="K85" s="19"/>
    </row>
    <row r="86" spans="1:11" ht="15.75" x14ac:dyDescent="0.2">
      <c r="A86" s="15"/>
      <c r="B86" s="33"/>
      <c r="C86" s="17"/>
      <c r="D86" s="17"/>
      <c r="E86" s="17"/>
      <c r="F86" s="17"/>
      <c r="G86" s="17"/>
      <c r="H86" s="17"/>
      <c r="I86" s="18"/>
      <c r="J86" s="18"/>
      <c r="K86" s="19"/>
    </row>
    <row r="87" spans="1:11" ht="15.75" x14ac:dyDescent="0.2">
      <c r="A87" s="15"/>
      <c r="B87" s="33"/>
      <c r="C87" s="17"/>
      <c r="D87" s="17"/>
      <c r="E87" s="17"/>
      <c r="F87" s="17"/>
      <c r="G87" s="17"/>
      <c r="H87" s="17"/>
      <c r="I87" s="18"/>
      <c r="J87" s="18"/>
      <c r="K87" s="19"/>
    </row>
    <row r="88" spans="1:11" ht="15.75" x14ac:dyDescent="0.2">
      <c r="A88" s="15"/>
      <c r="B88" s="33"/>
      <c r="C88" s="17"/>
      <c r="D88" s="17"/>
      <c r="E88" s="17"/>
      <c r="F88" s="17"/>
      <c r="G88" s="17"/>
      <c r="H88" s="17"/>
      <c r="I88" s="18"/>
      <c r="J88" s="18"/>
      <c r="K88" s="19"/>
    </row>
    <row r="89" spans="1:11" ht="15.75" x14ac:dyDescent="0.2">
      <c r="A89" s="15"/>
      <c r="B89" s="33"/>
      <c r="C89" s="17"/>
      <c r="D89" s="17"/>
      <c r="E89" s="17"/>
      <c r="F89" s="17"/>
      <c r="G89" s="17"/>
      <c r="H89" s="17"/>
      <c r="I89" s="18"/>
      <c r="J89" s="18"/>
      <c r="K89" s="19"/>
    </row>
    <row r="90" spans="1:11" ht="15.75" x14ac:dyDescent="0.2">
      <c r="A90" s="15"/>
      <c r="B90" s="33"/>
      <c r="C90" s="33"/>
      <c r="D90" s="17"/>
      <c r="E90" s="17"/>
      <c r="F90" s="17"/>
      <c r="G90" s="17"/>
      <c r="H90" s="17"/>
      <c r="I90" s="18"/>
      <c r="J90" s="18"/>
      <c r="K90" s="19"/>
    </row>
    <row r="91" spans="1:11" ht="15.75" x14ac:dyDescent="0.2">
      <c r="A91" s="15"/>
      <c r="B91" s="33"/>
      <c r="C91" s="17"/>
      <c r="D91" s="17"/>
      <c r="E91" s="17"/>
      <c r="F91" s="17"/>
      <c r="G91" s="17"/>
      <c r="H91" s="17"/>
      <c r="I91" s="18"/>
      <c r="J91" s="18"/>
      <c r="K91" s="19"/>
    </row>
    <row r="92" spans="1:11" x14ac:dyDescent="0.2">
      <c r="A92" s="15"/>
      <c r="B92" s="16"/>
      <c r="C92" s="17"/>
      <c r="D92" s="17"/>
      <c r="E92" s="17"/>
      <c r="F92" s="17"/>
      <c r="G92" s="17"/>
      <c r="H92" s="17"/>
      <c r="I92" s="18"/>
      <c r="J92" s="18"/>
      <c r="K92" s="19"/>
    </row>
    <row r="93" spans="1:11" x14ac:dyDescent="0.2">
      <c r="A93" s="15"/>
      <c r="B93" s="16"/>
      <c r="C93" s="16"/>
      <c r="D93" s="16"/>
      <c r="E93" s="16"/>
      <c r="F93" s="16"/>
      <c r="G93" s="16"/>
      <c r="H93" s="16"/>
      <c r="I93" s="16"/>
      <c r="J93" s="16"/>
      <c r="K93" s="16"/>
    </row>
    <row r="94" spans="1:11" ht="18.75" x14ac:dyDescent="0.2">
      <c r="A94" s="9"/>
      <c r="B94" s="255"/>
      <c r="C94" s="255"/>
      <c r="D94" s="255"/>
      <c r="E94" s="255"/>
      <c r="F94" s="255"/>
      <c r="G94" s="255"/>
      <c r="H94" s="255"/>
      <c r="I94" s="255"/>
      <c r="J94" s="255"/>
      <c r="K94" s="256"/>
    </row>
    <row r="95" spans="1:11" x14ac:dyDescent="0.2">
      <c r="A95" s="15"/>
      <c r="B95" s="34"/>
      <c r="C95" s="17"/>
      <c r="D95" s="17"/>
      <c r="E95" s="17"/>
      <c r="F95" s="17"/>
      <c r="G95" s="17"/>
      <c r="H95" s="17"/>
      <c r="I95" s="18"/>
      <c r="J95" s="18"/>
      <c r="K95" s="19"/>
    </row>
    <row r="96" spans="1:11" x14ac:dyDescent="0.2">
      <c r="A96" s="15"/>
      <c r="B96" s="34"/>
      <c r="C96" s="17"/>
      <c r="D96" s="17"/>
      <c r="E96" s="17"/>
      <c r="F96" s="17"/>
      <c r="G96" s="17"/>
      <c r="H96" s="17"/>
      <c r="I96" s="18"/>
      <c r="J96" s="18"/>
      <c r="K96" s="19"/>
    </row>
    <row r="97" spans="1:11" x14ac:dyDescent="0.2">
      <c r="A97" s="15"/>
      <c r="B97" s="34"/>
      <c r="C97" s="17"/>
      <c r="D97" s="17"/>
      <c r="E97" s="17"/>
      <c r="F97" s="17"/>
      <c r="G97" s="17"/>
      <c r="H97" s="17"/>
      <c r="I97" s="18"/>
      <c r="J97" s="18"/>
      <c r="K97" s="19"/>
    </row>
    <row r="98" spans="1:11" x14ac:dyDescent="0.2">
      <c r="A98" s="15"/>
      <c r="B98" s="34"/>
      <c r="C98" s="17"/>
      <c r="D98" s="17"/>
      <c r="E98" s="17"/>
      <c r="F98" s="17"/>
      <c r="G98" s="17"/>
      <c r="H98" s="17"/>
      <c r="I98" s="18"/>
      <c r="J98" s="18"/>
      <c r="K98" s="19"/>
    </row>
    <row r="99" spans="1:11" x14ac:dyDescent="0.2">
      <c r="A99" s="15"/>
      <c r="B99" s="34"/>
      <c r="C99" s="17"/>
      <c r="D99" s="17"/>
      <c r="E99" s="17"/>
      <c r="F99" s="17"/>
      <c r="G99" s="17"/>
      <c r="H99" s="17"/>
      <c r="I99" s="18"/>
      <c r="J99" s="18"/>
      <c r="K99" s="19"/>
    </row>
    <row r="100" spans="1:11" x14ac:dyDescent="0.2">
      <c r="A100" s="15"/>
      <c r="B100" s="34"/>
      <c r="C100" s="17"/>
      <c r="D100" s="17"/>
      <c r="E100" s="17"/>
      <c r="F100" s="17"/>
      <c r="G100" s="17"/>
      <c r="H100" s="17"/>
      <c r="I100" s="18"/>
      <c r="J100" s="18"/>
      <c r="K100" s="19"/>
    </row>
    <row r="101" spans="1:11" x14ac:dyDescent="0.2">
      <c r="A101" s="15"/>
      <c r="B101" s="34"/>
      <c r="C101" s="17"/>
      <c r="D101" s="17"/>
      <c r="E101" s="17"/>
      <c r="F101" s="17"/>
      <c r="G101" s="17"/>
      <c r="H101" s="17"/>
      <c r="I101" s="18"/>
      <c r="J101" s="18"/>
      <c r="K101" s="19"/>
    </row>
    <row r="102" spans="1:11" x14ac:dyDescent="0.2">
      <c r="A102" s="15"/>
      <c r="B102" s="34"/>
      <c r="C102" s="17"/>
      <c r="D102" s="17"/>
      <c r="E102" s="17"/>
      <c r="F102" s="17"/>
      <c r="G102" s="17"/>
      <c r="H102" s="17"/>
      <c r="I102" s="18"/>
      <c r="J102" s="18"/>
      <c r="K102" s="19"/>
    </row>
    <row r="103" spans="1:11" x14ac:dyDescent="0.2">
      <c r="A103" s="15"/>
      <c r="B103" s="34"/>
      <c r="C103" s="17"/>
      <c r="D103" s="17"/>
      <c r="E103" s="17"/>
      <c r="F103" s="17"/>
      <c r="G103" s="17"/>
      <c r="H103" s="17"/>
      <c r="I103" s="18"/>
      <c r="J103" s="18"/>
      <c r="K103" s="19"/>
    </row>
    <row r="104" spans="1:11" x14ac:dyDescent="0.2">
      <c r="A104" s="15"/>
      <c r="B104" s="34"/>
      <c r="C104" s="17"/>
      <c r="D104" s="17"/>
      <c r="E104" s="17"/>
      <c r="F104" s="17"/>
      <c r="G104" s="17"/>
      <c r="H104" s="17"/>
      <c r="I104" s="18"/>
      <c r="J104" s="18"/>
      <c r="K104" s="19"/>
    </row>
    <row r="105" spans="1:11" x14ac:dyDescent="0.2">
      <c r="A105" s="15"/>
      <c r="B105" s="34"/>
      <c r="C105" s="17"/>
      <c r="D105" s="17"/>
      <c r="E105" s="17"/>
      <c r="F105" s="17"/>
      <c r="G105" s="17"/>
      <c r="H105" s="17"/>
      <c r="I105" s="18"/>
      <c r="J105" s="18"/>
      <c r="K105" s="19"/>
    </row>
    <row r="106" spans="1:11" x14ac:dyDescent="0.2">
      <c r="A106" s="15"/>
      <c r="B106" s="34"/>
      <c r="C106" s="17"/>
      <c r="D106" s="17"/>
      <c r="E106" s="17"/>
      <c r="F106" s="17"/>
      <c r="G106" s="17"/>
      <c r="H106" s="17"/>
      <c r="I106" s="18"/>
      <c r="J106" s="18"/>
      <c r="K106" s="19"/>
    </row>
    <row r="107" spans="1:11" x14ac:dyDescent="0.2">
      <c r="A107" s="15"/>
      <c r="B107" s="35"/>
      <c r="C107" s="17"/>
      <c r="D107" s="17"/>
      <c r="E107" s="17"/>
      <c r="F107" s="17"/>
      <c r="G107" s="17"/>
      <c r="H107" s="17"/>
      <c r="I107" s="18"/>
      <c r="J107" s="18"/>
      <c r="K107" s="19"/>
    </row>
    <row r="108" spans="1:11" x14ac:dyDescent="0.2">
      <c r="A108" s="15"/>
      <c r="B108" s="35"/>
      <c r="C108" s="17"/>
      <c r="D108" s="17"/>
      <c r="E108" s="17"/>
      <c r="F108" s="17"/>
      <c r="G108" s="17"/>
      <c r="H108" s="17"/>
      <c r="I108" s="18"/>
      <c r="J108" s="18"/>
      <c r="K108" s="19"/>
    </row>
    <row r="109" spans="1:11" x14ac:dyDescent="0.2">
      <c r="A109" s="15"/>
      <c r="B109" s="35"/>
      <c r="C109" s="16"/>
      <c r="D109" s="17"/>
      <c r="E109" s="17"/>
      <c r="F109" s="17"/>
      <c r="G109" s="17"/>
      <c r="H109" s="17"/>
      <c r="I109" s="18"/>
      <c r="J109" s="18"/>
      <c r="K109" s="19"/>
    </row>
    <row r="110" spans="1:11" x14ac:dyDescent="0.2">
      <c r="A110" s="15"/>
      <c r="B110" s="35"/>
      <c r="C110" s="17"/>
      <c r="D110" s="17"/>
      <c r="E110" s="17"/>
      <c r="F110" s="17"/>
      <c r="G110" s="17"/>
      <c r="H110" s="17"/>
      <c r="I110" s="18"/>
      <c r="J110" s="18"/>
      <c r="K110" s="19"/>
    </row>
    <row r="111" spans="1:11" x14ac:dyDescent="0.2">
      <c r="A111" s="15"/>
      <c r="B111" s="35"/>
      <c r="C111" s="17"/>
      <c r="D111" s="17"/>
      <c r="E111" s="17"/>
      <c r="F111" s="17"/>
      <c r="G111" s="17"/>
      <c r="H111" s="17"/>
      <c r="I111" s="18"/>
      <c r="J111" s="18"/>
      <c r="K111" s="19"/>
    </row>
    <row r="112" spans="1:11" x14ac:dyDescent="0.2">
      <c r="A112" s="15"/>
      <c r="B112" s="36"/>
      <c r="C112" s="36"/>
      <c r="D112" s="17"/>
      <c r="E112" s="17"/>
      <c r="F112" s="17"/>
      <c r="G112" s="17"/>
      <c r="H112" s="17"/>
      <c r="I112" s="18"/>
      <c r="J112" s="18"/>
      <c r="K112" s="19"/>
    </row>
    <row r="113" spans="1:11" x14ac:dyDescent="0.2">
      <c r="A113" s="15"/>
      <c r="B113" s="34"/>
      <c r="C113" s="17"/>
      <c r="D113" s="17"/>
      <c r="E113" s="17"/>
      <c r="F113" s="17"/>
      <c r="G113" s="17"/>
      <c r="H113" s="17"/>
      <c r="I113" s="18"/>
      <c r="J113" s="18"/>
      <c r="K113" s="19"/>
    </row>
    <row r="114" spans="1:11" x14ac:dyDescent="0.2">
      <c r="A114" s="15"/>
      <c r="B114" s="37"/>
      <c r="C114" s="17"/>
      <c r="D114" s="17"/>
      <c r="E114" s="17"/>
      <c r="F114" s="17"/>
      <c r="G114" s="17"/>
      <c r="H114" s="17"/>
      <c r="I114" s="18"/>
      <c r="J114" s="18"/>
      <c r="K114" s="19"/>
    </row>
    <row r="115" spans="1:11" x14ac:dyDescent="0.2">
      <c r="A115" s="15"/>
      <c r="B115" s="34"/>
      <c r="C115" s="17"/>
      <c r="D115" s="17"/>
      <c r="E115" s="17"/>
      <c r="F115" s="17"/>
      <c r="G115" s="17"/>
      <c r="H115" s="17"/>
      <c r="I115" s="18"/>
      <c r="J115" s="18"/>
      <c r="K115" s="19"/>
    </row>
    <row r="116" spans="1:11" x14ac:dyDescent="0.2">
      <c r="A116" s="15"/>
      <c r="B116" s="34"/>
      <c r="C116" s="17"/>
      <c r="D116" s="17"/>
      <c r="E116" s="17"/>
      <c r="F116" s="17"/>
      <c r="G116" s="17"/>
      <c r="H116" s="17"/>
      <c r="I116" s="18"/>
      <c r="J116" s="18"/>
      <c r="K116" s="19"/>
    </row>
    <row r="117" spans="1:11" x14ac:dyDescent="0.2">
      <c r="A117" s="15"/>
      <c r="B117" s="34"/>
      <c r="C117" s="17"/>
      <c r="D117" s="17"/>
      <c r="E117" s="17"/>
      <c r="F117" s="17"/>
      <c r="G117" s="17"/>
      <c r="H117" s="17"/>
      <c r="I117" s="18"/>
      <c r="J117" s="18"/>
      <c r="K117" s="19"/>
    </row>
    <row r="118" spans="1:11" x14ac:dyDescent="0.2">
      <c r="A118" s="15"/>
      <c r="B118" s="38"/>
      <c r="C118" s="17"/>
      <c r="D118" s="17"/>
      <c r="E118" s="17"/>
      <c r="F118" s="17"/>
      <c r="G118" s="17"/>
      <c r="H118" s="17"/>
      <c r="I118" s="18"/>
      <c r="J118" s="18"/>
      <c r="K118" s="19"/>
    </row>
    <row r="119" spans="1:11" x14ac:dyDescent="0.2">
      <c r="A119" s="15"/>
      <c r="B119" s="34"/>
      <c r="C119" s="17"/>
      <c r="D119" s="17"/>
      <c r="E119" s="17"/>
      <c r="F119" s="17"/>
      <c r="G119" s="17"/>
      <c r="H119" s="17"/>
      <c r="I119" s="18"/>
      <c r="J119" s="18"/>
      <c r="K119" s="19"/>
    </row>
    <row r="120" spans="1:11" x14ac:dyDescent="0.2">
      <c r="A120" s="15"/>
      <c r="B120" s="34"/>
      <c r="C120" s="17"/>
      <c r="D120" s="17"/>
      <c r="E120" s="17"/>
      <c r="F120" s="17"/>
      <c r="G120" s="17"/>
      <c r="H120" s="17"/>
      <c r="I120" s="18"/>
      <c r="J120" s="18"/>
      <c r="K120" s="19"/>
    </row>
    <row r="121" spans="1:11" x14ac:dyDescent="0.2">
      <c r="A121" s="15"/>
      <c r="B121" s="34"/>
      <c r="C121" s="17"/>
      <c r="D121" s="17"/>
      <c r="E121" s="17"/>
      <c r="F121" s="17"/>
      <c r="G121" s="17"/>
      <c r="H121" s="17"/>
      <c r="I121" s="18"/>
      <c r="J121" s="18"/>
      <c r="K121" s="19"/>
    </row>
    <row r="122" spans="1:11" x14ac:dyDescent="0.2">
      <c r="A122" s="15"/>
      <c r="B122" s="34"/>
      <c r="C122" s="17"/>
      <c r="D122" s="17"/>
      <c r="E122" s="17"/>
      <c r="F122" s="17"/>
      <c r="G122" s="17"/>
      <c r="H122" s="17"/>
      <c r="I122" s="18"/>
      <c r="J122" s="18"/>
      <c r="K122" s="19"/>
    </row>
    <row r="123" spans="1:11" x14ac:dyDescent="0.2">
      <c r="A123" s="15"/>
      <c r="B123" s="34"/>
      <c r="C123" s="17"/>
      <c r="D123" s="17"/>
      <c r="E123" s="17"/>
      <c r="F123" s="17"/>
      <c r="G123" s="17"/>
      <c r="H123" s="17"/>
      <c r="I123" s="18"/>
      <c r="J123" s="18"/>
      <c r="K123" s="19"/>
    </row>
    <row r="124" spans="1:11" x14ac:dyDescent="0.2">
      <c r="A124" s="15"/>
      <c r="B124" s="34"/>
      <c r="C124" s="17"/>
      <c r="D124" s="17"/>
      <c r="E124" s="17"/>
      <c r="F124" s="17"/>
      <c r="G124" s="17"/>
      <c r="H124" s="17"/>
      <c r="I124" s="18"/>
      <c r="J124" s="18"/>
      <c r="K124" s="19"/>
    </row>
    <row r="125" spans="1:11" x14ac:dyDescent="0.2">
      <c r="A125" s="15"/>
      <c r="B125" s="34"/>
      <c r="C125" s="17"/>
      <c r="D125" s="17"/>
      <c r="E125" s="17"/>
      <c r="F125" s="17"/>
      <c r="G125" s="17"/>
      <c r="H125" s="17"/>
      <c r="I125" s="18"/>
      <c r="J125" s="18"/>
      <c r="K125" s="19"/>
    </row>
    <row r="126" spans="1:11" x14ac:dyDescent="0.2">
      <c r="A126" s="15"/>
      <c r="B126" s="34"/>
      <c r="C126" s="17"/>
      <c r="D126" s="17"/>
      <c r="E126" s="17"/>
      <c r="F126" s="17"/>
      <c r="G126" s="17"/>
      <c r="H126" s="17"/>
      <c r="I126" s="18"/>
      <c r="J126" s="18"/>
      <c r="K126" s="19"/>
    </row>
    <row r="127" spans="1:11" x14ac:dyDescent="0.2">
      <c r="A127" s="15"/>
      <c r="B127" s="16"/>
      <c r="C127" s="17"/>
      <c r="D127" s="17"/>
      <c r="E127" s="17"/>
      <c r="F127" s="17"/>
      <c r="G127" s="17"/>
      <c r="H127" s="17"/>
      <c r="I127" s="18"/>
      <c r="J127" s="18"/>
      <c r="K127" s="19"/>
    </row>
    <row r="128" spans="1:11" x14ac:dyDescent="0.2">
      <c r="A128" s="15"/>
      <c r="B128" s="16"/>
      <c r="C128" s="17"/>
      <c r="D128" s="17"/>
      <c r="E128" s="17"/>
      <c r="F128" s="17"/>
      <c r="G128" s="17"/>
      <c r="H128" s="17"/>
      <c r="I128" s="18"/>
      <c r="J128" s="18"/>
      <c r="K128" s="19"/>
    </row>
    <row r="129" spans="1:11" ht="18.75" x14ac:dyDescent="0.2">
      <c r="A129" s="9"/>
      <c r="B129" s="255"/>
      <c r="C129" s="255"/>
      <c r="D129" s="255"/>
      <c r="E129" s="255"/>
      <c r="F129" s="255"/>
      <c r="G129" s="255"/>
      <c r="H129" s="255"/>
      <c r="I129" s="255"/>
      <c r="J129" s="255"/>
      <c r="K129" s="256"/>
    </row>
    <row r="130" spans="1:11" x14ac:dyDescent="0.2">
      <c r="A130" s="39"/>
      <c r="B130" s="16"/>
      <c r="C130" s="17"/>
      <c r="D130" s="17"/>
      <c r="E130" s="17"/>
      <c r="F130" s="17"/>
      <c r="G130" s="17"/>
      <c r="H130" s="17"/>
      <c r="I130" s="18"/>
      <c r="J130" s="18"/>
      <c r="K130" s="19"/>
    </row>
    <row r="131" spans="1:11" x14ac:dyDescent="0.2">
      <c r="A131" s="39"/>
      <c r="B131" s="16"/>
      <c r="C131" s="17"/>
      <c r="D131" s="17"/>
      <c r="E131" s="17"/>
      <c r="F131" s="17"/>
      <c r="G131" s="17"/>
      <c r="H131" s="17"/>
      <c r="I131" s="18"/>
      <c r="J131" s="18"/>
      <c r="K131" s="19"/>
    </row>
    <row r="132" spans="1:11" x14ac:dyDescent="0.2">
      <c r="A132" s="39"/>
      <c r="B132" s="16"/>
      <c r="C132" s="17"/>
      <c r="D132" s="17"/>
      <c r="E132" s="17"/>
      <c r="F132" s="17"/>
      <c r="G132" s="17"/>
      <c r="H132" s="17"/>
      <c r="I132" s="18"/>
      <c r="J132" s="18"/>
      <c r="K132" s="19"/>
    </row>
    <row r="133" spans="1:11" x14ac:dyDescent="0.2">
      <c r="A133" s="15"/>
      <c r="B133" s="16"/>
      <c r="C133" s="17"/>
      <c r="D133" s="17"/>
      <c r="E133" s="17"/>
      <c r="F133" s="17"/>
      <c r="G133" s="17"/>
      <c r="H133" s="17"/>
      <c r="I133" s="18"/>
      <c r="J133" s="18"/>
      <c r="K133" s="19"/>
    </row>
    <row r="134" spans="1:11" x14ac:dyDescent="0.2">
      <c r="A134" s="15"/>
      <c r="B134" s="16"/>
      <c r="C134" s="17"/>
      <c r="D134" s="17"/>
      <c r="E134" s="17"/>
      <c r="F134" s="17"/>
      <c r="G134" s="17"/>
      <c r="H134" s="17"/>
      <c r="I134" s="18"/>
      <c r="J134" s="18"/>
      <c r="K134" s="19"/>
    </row>
    <row r="135" spans="1:11" x14ac:dyDescent="0.2">
      <c r="A135" s="15"/>
      <c r="B135" s="16"/>
      <c r="C135" s="17"/>
      <c r="D135" s="17"/>
      <c r="E135" s="17"/>
      <c r="F135" s="17"/>
      <c r="G135" s="17"/>
      <c r="H135" s="17"/>
      <c r="I135" s="18"/>
      <c r="J135" s="18"/>
      <c r="K135" s="19"/>
    </row>
    <row r="136" spans="1:11" x14ac:dyDescent="0.2">
      <c r="A136" s="15"/>
      <c r="B136" s="16"/>
      <c r="C136" s="17"/>
      <c r="D136" s="17"/>
      <c r="E136" s="17"/>
      <c r="F136" s="17"/>
      <c r="G136" s="17"/>
      <c r="H136" s="17"/>
      <c r="I136" s="18"/>
      <c r="J136" s="18"/>
      <c r="K136" s="19"/>
    </row>
    <row r="137" spans="1:11" x14ac:dyDescent="0.2">
      <c r="A137" s="15"/>
      <c r="B137" s="16"/>
      <c r="C137" s="17"/>
      <c r="D137" s="17"/>
      <c r="E137" s="17"/>
      <c r="F137" s="17"/>
      <c r="G137" s="17"/>
      <c r="H137" s="17"/>
      <c r="I137" s="18"/>
      <c r="J137" s="18"/>
      <c r="K137" s="19"/>
    </row>
    <row r="138" spans="1:11" ht="18.75" x14ac:dyDescent="0.2">
      <c r="A138" s="9"/>
      <c r="B138" s="255"/>
      <c r="C138" s="255"/>
      <c r="D138" s="255"/>
      <c r="E138" s="255"/>
      <c r="F138" s="255"/>
      <c r="G138" s="255"/>
      <c r="H138" s="255"/>
      <c r="I138" s="255"/>
      <c r="J138" s="255"/>
      <c r="K138" s="256"/>
    </row>
    <row r="139" spans="1:11" x14ac:dyDescent="0.2">
      <c r="A139" s="21"/>
      <c r="B139" s="16"/>
      <c r="C139" s="17"/>
      <c r="D139" s="17"/>
      <c r="E139" s="17"/>
      <c r="F139" s="17"/>
      <c r="G139" s="17"/>
      <c r="H139" s="17"/>
      <c r="I139" s="18"/>
      <c r="J139" s="18"/>
      <c r="K139" s="19"/>
    </row>
    <row r="140" spans="1:11" x14ac:dyDescent="0.2">
      <c r="A140" s="21"/>
      <c r="B140" s="16"/>
      <c r="C140" s="16"/>
      <c r="D140" s="17"/>
      <c r="E140" s="17"/>
      <c r="F140" s="17"/>
      <c r="G140" s="17"/>
      <c r="H140" s="17"/>
      <c r="I140" s="18"/>
      <c r="J140" s="18"/>
      <c r="K140" s="19"/>
    </row>
    <row r="141" spans="1:11" x14ac:dyDescent="0.2">
      <c r="A141" s="40"/>
      <c r="B141" s="41"/>
      <c r="C141" s="17"/>
      <c r="D141" s="17"/>
      <c r="E141" s="17"/>
      <c r="F141" s="17"/>
      <c r="G141" s="17"/>
      <c r="H141" s="17"/>
      <c r="I141" s="18"/>
      <c r="J141" s="18"/>
      <c r="K141" s="19"/>
    </row>
    <row r="142" spans="1:11" x14ac:dyDescent="0.2">
      <c r="A142" s="40"/>
      <c r="B142" s="41"/>
      <c r="C142" s="17"/>
      <c r="D142" s="17"/>
      <c r="E142" s="17"/>
      <c r="F142" s="17"/>
      <c r="G142" s="17"/>
      <c r="H142" s="17"/>
      <c r="I142" s="18"/>
      <c r="J142" s="18"/>
      <c r="K142" s="19"/>
    </row>
    <row r="143" spans="1:11" x14ac:dyDescent="0.2">
      <c r="A143" s="40"/>
      <c r="B143" s="41"/>
      <c r="C143" s="17"/>
      <c r="D143" s="17"/>
      <c r="E143" s="17"/>
      <c r="F143" s="17"/>
      <c r="G143" s="17"/>
      <c r="H143" s="17"/>
      <c r="I143" s="18"/>
      <c r="J143" s="18"/>
      <c r="K143" s="19"/>
    </row>
    <row r="144" spans="1:11" x14ac:dyDescent="0.2">
      <c r="A144" s="15"/>
      <c r="B144" s="16"/>
      <c r="C144" s="16"/>
      <c r="D144" s="16"/>
      <c r="E144" s="17"/>
      <c r="F144" s="17"/>
      <c r="G144" s="17"/>
      <c r="H144" s="17"/>
      <c r="I144" s="18"/>
      <c r="J144" s="18"/>
      <c r="K144" s="19"/>
    </row>
    <row r="145" spans="1:11" x14ac:dyDescent="0.2">
      <c r="A145" s="15"/>
      <c r="B145" s="16"/>
      <c r="C145" s="16"/>
      <c r="D145" s="16"/>
      <c r="E145" s="17"/>
      <c r="F145" s="17"/>
      <c r="G145" s="17"/>
      <c r="H145" s="17"/>
      <c r="I145" s="18"/>
      <c r="J145" s="18"/>
      <c r="K145" s="19"/>
    </row>
    <row r="146" spans="1:11" x14ac:dyDescent="0.2">
      <c r="A146" s="15"/>
      <c r="B146" s="16"/>
      <c r="C146" s="16"/>
      <c r="D146" s="16"/>
      <c r="E146" s="17"/>
      <c r="F146" s="17"/>
      <c r="G146" s="17"/>
      <c r="H146" s="17"/>
      <c r="I146" s="18"/>
      <c r="J146" s="18"/>
      <c r="K146" s="19"/>
    </row>
    <row r="147" spans="1:11" x14ac:dyDescent="0.2">
      <c r="A147" s="15"/>
      <c r="B147" s="16"/>
      <c r="C147" s="16"/>
      <c r="D147" s="16"/>
      <c r="E147" s="17"/>
      <c r="F147" s="17"/>
      <c r="G147" s="17"/>
      <c r="H147" s="17"/>
      <c r="I147" s="18"/>
      <c r="J147" s="18"/>
      <c r="K147" s="19"/>
    </row>
    <row r="148" spans="1:11" x14ac:dyDescent="0.2">
      <c r="A148" s="15"/>
      <c r="B148" s="16"/>
      <c r="C148" s="16"/>
      <c r="D148" s="16"/>
      <c r="E148" s="17"/>
      <c r="F148" s="17"/>
      <c r="G148" s="17"/>
      <c r="H148" s="17"/>
      <c r="I148" s="18"/>
      <c r="J148" s="18"/>
      <c r="K148" s="19"/>
    </row>
    <row r="149" spans="1:11" x14ac:dyDescent="0.2">
      <c r="A149" s="15"/>
      <c r="B149" s="16"/>
      <c r="C149" s="16"/>
      <c r="D149" s="16"/>
      <c r="E149" s="17"/>
      <c r="F149" s="17"/>
      <c r="G149" s="17"/>
      <c r="H149" s="17"/>
      <c r="I149" s="18"/>
      <c r="J149" s="18"/>
      <c r="K149" s="19"/>
    </row>
    <row r="150" spans="1:11" x14ac:dyDescent="0.2">
      <c r="A150" s="15" t="s">
        <v>40</v>
      </c>
      <c r="B150" s="16" t="s">
        <v>40</v>
      </c>
      <c r="C150" s="16" t="s">
        <v>40</v>
      </c>
      <c r="D150" s="16" t="s">
        <v>40</v>
      </c>
      <c r="E150" s="17"/>
      <c r="F150" s="17"/>
      <c r="G150" s="17"/>
      <c r="H150" s="17"/>
      <c r="I150" s="18"/>
      <c r="J150" s="18"/>
      <c r="K150" s="19"/>
    </row>
    <row r="151" spans="1:11" ht="18.75" x14ac:dyDescent="0.2">
      <c r="A151" s="9" t="s">
        <v>41</v>
      </c>
      <c r="B151" s="255" t="s">
        <v>41</v>
      </c>
      <c r="C151" s="255"/>
      <c r="D151" s="255"/>
      <c r="E151" s="255"/>
      <c r="F151" s="255"/>
      <c r="G151" s="255"/>
      <c r="H151" s="255"/>
      <c r="I151" s="255"/>
      <c r="J151" s="255"/>
      <c r="K151" s="256"/>
    </row>
    <row r="152" spans="1:11" x14ac:dyDescent="0.2">
      <c r="A152" s="39" t="s">
        <v>42</v>
      </c>
      <c r="B152" s="16" t="s">
        <v>42</v>
      </c>
      <c r="C152" s="17" t="s">
        <v>43</v>
      </c>
      <c r="D152" s="17" t="s">
        <v>44</v>
      </c>
      <c r="E152" s="17"/>
      <c r="F152" s="17"/>
      <c r="G152" s="17"/>
      <c r="H152" s="17"/>
      <c r="I152" s="18"/>
      <c r="J152" s="18"/>
      <c r="K152" s="19"/>
    </row>
    <row r="153" spans="1:11" x14ac:dyDescent="0.2">
      <c r="A153" s="15"/>
      <c r="B153" s="16"/>
      <c r="C153" s="17"/>
      <c r="D153" s="17"/>
      <c r="E153" s="17"/>
      <c r="F153" s="17"/>
      <c r="G153" s="17"/>
      <c r="H153" s="17"/>
      <c r="I153" s="18"/>
      <c r="J153" s="18"/>
      <c r="K153" s="19"/>
    </row>
    <row r="154" spans="1:11" x14ac:dyDescent="0.2">
      <c r="A154" s="15"/>
      <c r="B154" s="16"/>
      <c r="C154" s="17"/>
      <c r="D154" s="17"/>
      <c r="E154" s="17"/>
      <c r="F154" s="17"/>
      <c r="G154" s="17"/>
      <c r="H154" s="17"/>
      <c r="I154" s="18"/>
      <c r="J154" s="18"/>
      <c r="K154" s="19"/>
    </row>
    <row r="155" spans="1:11" x14ac:dyDescent="0.2">
      <c r="A155" s="15"/>
      <c r="B155" s="16"/>
      <c r="C155" s="17"/>
      <c r="D155" s="17"/>
      <c r="E155" s="17"/>
      <c r="F155" s="17"/>
      <c r="G155" s="17"/>
      <c r="H155" s="17"/>
      <c r="I155" s="18"/>
      <c r="J155" s="18"/>
      <c r="K155" s="19"/>
    </row>
    <row r="156" spans="1:11" x14ac:dyDescent="0.2">
      <c r="A156" s="15"/>
      <c r="B156" s="16"/>
      <c r="C156" s="17"/>
      <c r="D156" s="17"/>
      <c r="E156" s="17"/>
      <c r="F156" s="17"/>
      <c r="G156" s="17"/>
      <c r="H156" s="17"/>
      <c r="I156" s="18"/>
      <c r="J156" s="18"/>
      <c r="K156" s="19"/>
    </row>
    <row r="157" spans="1:11" x14ac:dyDescent="0.2">
      <c r="A157" s="15"/>
      <c r="B157" s="16"/>
      <c r="C157" s="17"/>
      <c r="D157" s="17"/>
      <c r="E157" s="17"/>
      <c r="F157" s="17"/>
      <c r="G157" s="17"/>
      <c r="H157" s="17"/>
      <c r="I157" s="18"/>
      <c r="J157" s="18"/>
      <c r="K157" s="19"/>
    </row>
    <row r="158" spans="1:11" x14ac:dyDescent="0.2">
      <c r="A158" s="15"/>
      <c r="B158" s="16"/>
      <c r="C158" s="17"/>
      <c r="D158" s="17"/>
      <c r="E158" s="17"/>
      <c r="F158" s="17"/>
      <c r="G158" s="17"/>
      <c r="H158" s="17"/>
      <c r="I158" s="18"/>
      <c r="J158" s="18"/>
      <c r="K158" s="19"/>
    </row>
    <row r="159" spans="1:11" x14ac:dyDescent="0.2">
      <c r="A159" s="15"/>
      <c r="B159" s="16"/>
      <c r="C159" s="17"/>
      <c r="D159" s="17"/>
      <c r="E159" s="17"/>
      <c r="F159" s="17"/>
      <c r="G159" s="17"/>
      <c r="H159" s="17"/>
      <c r="I159" s="18"/>
      <c r="J159" s="18"/>
      <c r="K159" s="19"/>
    </row>
    <row r="160" spans="1:11" x14ac:dyDescent="0.2">
      <c r="A160" s="15"/>
      <c r="B160" s="42"/>
      <c r="C160" s="17"/>
      <c r="D160" s="17"/>
      <c r="E160" s="17"/>
      <c r="F160" s="17"/>
      <c r="G160" s="17"/>
      <c r="H160" s="17"/>
      <c r="I160" s="18"/>
      <c r="J160" s="18"/>
      <c r="K160" s="19"/>
    </row>
    <row r="161" spans="1:11" ht="18.75" x14ac:dyDescent="0.2">
      <c r="A161" s="9"/>
      <c r="B161" s="255"/>
      <c r="C161" s="255"/>
      <c r="D161" s="255"/>
      <c r="E161" s="255"/>
      <c r="F161" s="255"/>
      <c r="G161" s="255"/>
      <c r="H161" s="255"/>
      <c r="I161" s="255"/>
      <c r="J161" s="255"/>
      <c r="K161" s="256"/>
    </row>
    <row r="162" spans="1:11" x14ac:dyDescent="0.2">
      <c r="A162" s="16"/>
      <c r="B162" s="16"/>
      <c r="C162" s="17"/>
      <c r="D162" s="17"/>
      <c r="E162" s="17"/>
      <c r="F162" s="17"/>
      <c r="G162" s="17"/>
      <c r="H162" s="17"/>
      <c r="I162" s="18"/>
      <c r="J162" s="18"/>
      <c r="K162" s="19"/>
    </row>
    <row r="163" spans="1:11" x14ac:dyDescent="0.2">
      <c r="A163" s="34"/>
      <c r="B163" s="34"/>
      <c r="C163" s="41"/>
      <c r="D163" s="41"/>
      <c r="E163" s="41"/>
      <c r="F163" s="41"/>
      <c r="G163" s="41"/>
      <c r="H163" s="41"/>
      <c r="I163" s="43"/>
      <c r="J163" s="43"/>
      <c r="K163" s="19"/>
    </row>
    <row r="164" spans="1:11" x14ac:dyDescent="0.2">
      <c r="A164" s="44"/>
      <c r="B164" s="44"/>
      <c r="C164" s="41"/>
      <c r="D164" s="41"/>
      <c r="E164" s="41"/>
      <c r="F164" s="41"/>
      <c r="G164" s="41"/>
      <c r="H164" s="41"/>
      <c r="I164" s="43"/>
      <c r="J164" s="43"/>
      <c r="K164" s="19"/>
    </row>
    <row r="165" spans="1:11" ht="13.5" thickBot="1" x14ac:dyDescent="0.25">
      <c r="A165" s="44"/>
      <c r="B165" s="44"/>
      <c r="C165" s="41"/>
      <c r="D165" s="41"/>
      <c r="E165" s="41"/>
      <c r="F165" s="41"/>
      <c r="G165" s="41"/>
      <c r="H165" s="41"/>
      <c r="I165" s="43"/>
      <c r="J165" s="43"/>
      <c r="K165" s="45"/>
    </row>
    <row r="166" spans="1:11" x14ac:dyDescent="0.2">
      <c r="A166" s="44"/>
      <c r="B166" s="44"/>
      <c r="C166" s="41"/>
      <c r="D166" s="41"/>
      <c r="E166" s="41"/>
      <c r="F166" s="41"/>
      <c r="G166" s="41"/>
      <c r="H166" s="41"/>
      <c r="I166" s="43"/>
      <c r="J166" s="43"/>
      <c r="K166" s="18"/>
    </row>
    <row r="167" spans="1:11" x14ac:dyDescent="0.2">
      <c r="A167" s="44"/>
      <c r="B167" s="44"/>
      <c r="C167" s="41"/>
      <c r="D167" s="44"/>
      <c r="E167" s="44"/>
      <c r="F167" s="44"/>
      <c r="G167" s="44"/>
      <c r="H167" s="44"/>
      <c r="I167" s="44"/>
      <c r="J167" s="44"/>
      <c r="K167" s="46"/>
    </row>
    <row r="168" spans="1:11" x14ac:dyDescent="0.2">
      <c r="A168" s="44"/>
      <c r="B168" s="44"/>
      <c r="C168" s="41"/>
      <c r="D168" s="44"/>
      <c r="E168" s="44"/>
      <c r="F168" s="44"/>
      <c r="G168" s="44"/>
      <c r="H168" s="44"/>
      <c r="I168" s="44"/>
      <c r="J168" s="44"/>
      <c r="K168" s="46"/>
    </row>
    <row r="169" spans="1:11" x14ac:dyDescent="0.2">
      <c r="A169" s="47"/>
      <c r="B169" s="47"/>
      <c r="C169" s="41"/>
      <c r="D169" s="44"/>
      <c r="E169" s="44"/>
      <c r="F169" s="44"/>
      <c r="G169" s="44"/>
      <c r="H169" s="44"/>
      <c r="I169" s="44"/>
      <c r="J169" s="44"/>
      <c r="K169" s="48"/>
    </row>
    <row r="170" spans="1:11" x14ac:dyDescent="0.2">
      <c r="A170" s="47"/>
      <c r="B170" s="47"/>
      <c r="C170" s="41"/>
      <c r="D170" s="44"/>
      <c r="E170" s="44"/>
      <c r="F170" s="44"/>
      <c r="G170" s="44"/>
      <c r="H170" s="44"/>
      <c r="I170" s="44"/>
      <c r="J170" s="44"/>
      <c r="K170" s="48"/>
    </row>
    <row r="171" spans="1:11" x14ac:dyDescent="0.2">
      <c r="A171" s="49"/>
      <c r="B171" s="49"/>
      <c r="C171" s="41"/>
      <c r="D171" s="44"/>
      <c r="E171" s="44"/>
      <c r="F171" s="44"/>
      <c r="G171" s="44"/>
      <c r="H171" s="44"/>
      <c r="I171" s="44"/>
      <c r="J171" s="44"/>
      <c r="K171" s="48"/>
    </row>
    <row r="172" spans="1:11" x14ac:dyDescent="0.2">
      <c r="A172" s="49"/>
      <c r="B172" s="49"/>
      <c r="C172" s="41"/>
      <c r="D172" s="44"/>
      <c r="E172" s="44"/>
      <c r="F172" s="44"/>
      <c r="G172" s="44"/>
      <c r="H172" s="44"/>
      <c r="I172" s="44"/>
      <c r="J172" s="44"/>
      <c r="K172" s="48"/>
    </row>
    <row r="173" spans="1:11" x14ac:dyDescent="0.2">
      <c r="A173" s="49"/>
      <c r="B173" s="49"/>
      <c r="C173" s="41"/>
      <c r="D173" s="44"/>
      <c r="E173" s="44"/>
      <c r="F173" s="44"/>
      <c r="G173" s="44"/>
      <c r="H173" s="44"/>
      <c r="I173" s="44"/>
      <c r="J173" s="44"/>
      <c r="K173" s="48"/>
    </row>
    <row r="174" spans="1:11" x14ac:dyDescent="0.2">
      <c r="A174" s="47"/>
      <c r="B174" s="47"/>
      <c r="C174" s="41"/>
      <c r="D174" s="44"/>
      <c r="E174" s="44"/>
      <c r="F174" s="44"/>
      <c r="G174" s="44"/>
      <c r="H174" s="44"/>
      <c r="I174" s="44"/>
      <c r="J174" s="44"/>
      <c r="K174" s="48"/>
    </row>
    <row r="175" spans="1:11" x14ac:dyDescent="0.2">
      <c r="A175" s="47"/>
      <c r="B175" s="47"/>
      <c r="C175" s="41"/>
      <c r="D175" s="44"/>
      <c r="E175" s="44"/>
      <c r="F175" s="44"/>
      <c r="G175" s="44"/>
      <c r="H175" s="44"/>
      <c r="I175" s="44"/>
      <c r="J175" s="44"/>
      <c r="K175" s="48"/>
    </row>
    <row r="176" spans="1:11" x14ac:dyDescent="0.2">
      <c r="A176" s="47"/>
      <c r="B176" s="47"/>
      <c r="C176" s="41"/>
      <c r="D176" s="44"/>
      <c r="E176" s="44"/>
      <c r="F176" s="44"/>
      <c r="G176" s="44"/>
      <c r="H176" s="44"/>
      <c r="I176" s="44"/>
      <c r="J176" s="44"/>
      <c r="K176" s="48"/>
    </row>
    <row r="177" spans="1:11" x14ac:dyDescent="0.2">
      <c r="A177" s="47"/>
      <c r="B177" s="47"/>
      <c r="C177" s="41"/>
      <c r="D177" s="44"/>
      <c r="E177" s="44"/>
      <c r="F177" s="44"/>
      <c r="G177" s="44"/>
      <c r="H177" s="44"/>
      <c r="I177" s="44"/>
      <c r="J177" s="44"/>
      <c r="K177" s="48"/>
    </row>
  </sheetData>
  <mergeCells count="9">
    <mergeCell ref="B138:K138"/>
    <mergeCell ref="B151:K151"/>
    <mergeCell ref="B161:K161"/>
    <mergeCell ref="A1:K1"/>
    <mergeCell ref="A2:K2"/>
    <mergeCell ref="B4:K4"/>
    <mergeCell ref="B71:K71"/>
    <mergeCell ref="B94:K94"/>
    <mergeCell ref="B129:K129"/>
  </mergeCells>
  <conditionalFormatting sqref="B162:K163 C158:K160 B159 C164:K165 C166:C177 C21 F21:H21 J21:K21 B37:K37 B6:K6 C7:K20 C22:K36 B50:K157 C38:K49">
    <cfRule type="expression" dxfId="17" priority="16">
      <formula>IF(B6="",1,0)</formula>
    </cfRule>
  </conditionalFormatting>
  <conditionalFormatting sqref="D162:K165 F21:H21 J21:K21 D22:K160 D7:K20">
    <cfRule type="expression" dxfId="16" priority="15" stopIfTrue="1">
      <formula>IF(D$3="",1,0)</formula>
    </cfRule>
  </conditionalFormatting>
  <conditionalFormatting sqref="B158">
    <cfRule type="expression" dxfId="15" priority="14">
      <formula>IF(B158="",1,0)</formula>
    </cfRule>
  </conditionalFormatting>
  <conditionalFormatting sqref="A162:A163">
    <cfRule type="expression" dxfId="14" priority="13">
      <formula>IF(A162="",1,0)</formula>
    </cfRule>
  </conditionalFormatting>
  <conditionalFormatting sqref="B161:K161">
    <cfRule type="expression" dxfId="13" priority="12">
      <formula>IF(B161="",1,0)</formula>
    </cfRule>
  </conditionalFormatting>
  <conditionalFormatting sqref="D161:K161">
    <cfRule type="expression" dxfId="12" priority="11" stopIfTrue="1">
      <formula>IF(D$3="",1,0)</formula>
    </cfRule>
  </conditionalFormatting>
  <conditionalFormatting sqref="C23">
    <cfRule type="expression" dxfId="11" priority="601" stopIfTrue="1">
      <formula>IF(E$3="",1,0)</formula>
    </cfRule>
  </conditionalFormatting>
  <conditionalFormatting sqref="C24">
    <cfRule type="expression" dxfId="10" priority="605" stopIfTrue="1">
      <formula>IF(I$3="",1,0)</formula>
    </cfRule>
  </conditionalFormatting>
  <conditionalFormatting sqref="A28:A32">
    <cfRule type="expression" dxfId="9" priority="7">
      <formula>IF(A28="",1,0)</formula>
    </cfRule>
  </conditionalFormatting>
  <conditionalFormatting sqref="A30">
    <cfRule type="expression" dxfId="8" priority="8" stopIfTrue="1">
      <formula>IF(B$3="",1,0)</formula>
    </cfRule>
  </conditionalFormatting>
  <conditionalFormatting sqref="A31">
    <cfRule type="expression" dxfId="7" priority="9" stopIfTrue="1">
      <formula>IF(C$3="",1,0)</formula>
    </cfRule>
  </conditionalFormatting>
  <conditionalFormatting sqref="A32">
    <cfRule type="expression" dxfId="6" priority="10" stopIfTrue="1">
      <formula>IF(G$3="",1,0)</formula>
    </cfRule>
  </conditionalFormatting>
  <conditionalFormatting sqref="D21">
    <cfRule type="expression" dxfId="5" priority="6">
      <formula>IF(D21="",1,0)</formula>
    </cfRule>
  </conditionalFormatting>
  <conditionalFormatting sqref="D21">
    <cfRule type="expression" dxfId="4" priority="5" stopIfTrue="1">
      <formula>IF(D$3="",1,0)</formula>
    </cfRule>
  </conditionalFormatting>
  <conditionalFormatting sqref="B28:B32">
    <cfRule type="expression" dxfId="3" priority="1">
      <formula>IF(B28="",1,0)</formula>
    </cfRule>
  </conditionalFormatting>
  <conditionalFormatting sqref="B30">
    <cfRule type="expression" dxfId="2" priority="2" stopIfTrue="1">
      <formula>IF(C$3="",1,0)</formula>
    </cfRule>
  </conditionalFormatting>
  <conditionalFormatting sqref="B31">
    <cfRule type="expression" dxfId="1" priority="3" stopIfTrue="1">
      <formula>IF(D$3="",1,0)</formula>
    </cfRule>
  </conditionalFormatting>
  <conditionalFormatting sqref="B32">
    <cfRule type="expression" dxfId="0" priority="4" stopIfTrue="1">
      <formula>IF(H$3="",1,0)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Rapport</vt:lpstr>
      <vt:lpstr>Spec</vt:lpstr>
      <vt:lpstr>Traduction</vt:lpstr>
      <vt:lpstr>Rapport!Impression_des_titres</vt:lpstr>
    </vt:vector>
  </TitlesOfParts>
  <Company>Saint-Gobain Glass Suisse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Schmutz;Vincent.Johner@saint-gobain.com</dc:creator>
  <cp:lastModifiedBy>Johner, Vincent</cp:lastModifiedBy>
  <cp:lastPrinted>2018-01-04T08:21:47Z</cp:lastPrinted>
  <dcterms:created xsi:type="dcterms:W3CDTF">2003-11-03T15:27:14Z</dcterms:created>
  <dcterms:modified xsi:type="dcterms:W3CDTF">2018-01-11T12:50:34Z</dcterms:modified>
</cp:coreProperties>
</file>