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yahyaou\Desktop\"/>
    </mc:Choice>
  </mc:AlternateContent>
  <bookViews>
    <workbookView xWindow="0" yWindow="0" windowWidth="28800" windowHeight="11685"/>
  </bookViews>
  <sheets>
    <sheet name="Auvergne-Rhône-Alpes" sheetId="1" r:id="rId1"/>
    <sheet name="Bourgogne-Franche-Comté" sheetId="3" r:id="rId2"/>
    <sheet name="Bretagne " sheetId="9" r:id="rId3"/>
    <sheet name="Centre-Val de Loire " sheetId="8" r:id="rId4"/>
    <sheet name="Grand Est" sheetId="7" r:id="rId5"/>
    <sheet name="Hauts-de-France" sheetId="6" r:id="rId6"/>
    <sheet name="Ile-de-France" sheetId="5" r:id="rId7"/>
    <sheet name="Normandie " sheetId="4" r:id="rId8"/>
    <sheet name="Nouvelle-Aquitaine" sheetId="12" r:id="rId9"/>
    <sheet name="Occitanie" sheetId="11" r:id="rId10"/>
    <sheet name="Pays de la Loire " sheetId="10" r:id="rId11"/>
    <sheet name="PACAC" sheetId="13" r:id="rId12"/>
    <sheet name="feuil1" sheetId="2" r:id="rId13"/>
  </sheets>
  <definedNames>
    <definedName name="_xlnm._FilterDatabase" localSheetId="1" hidden="1">'Bourgogne-Franche-Comté'!$G$79:$T$83</definedName>
    <definedName name="annéeN">feuil1!$A$3</definedName>
    <definedName name="annéeN1">feuil1!$A$4</definedName>
    <definedName name="annéN">feuil1!$A$2</definedName>
    <definedName name="annéN1">feuil1!#REF!</definedName>
    <definedName name="annN">feuil1!$A$1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2" i="3" l="1"/>
  <c r="A22" i="9"/>
  <c r="A22" i="8"/>
  <c r="A22" i="7"/>
  <c r="A22" i="6"/>
  <c r="A22" i="5"/>
  <c r="A22" i="4"/>
  <c r="A22" i="12"/>
  <c r="A22" i="11"/>
  <c r="A22" i="10"/>
  <c r="A22" i="13"/>
  <c r="A22" i="1"/>
  <c r="A21" i="1" l="1"/>
  <c r="A21" i="3"/>
  <c r="A21" i="9"/>
  <c r="A21" i="8"/>
  <c r="A21" i="7"/>
  <c r="A21" i="6"/>
  <c r="A21" i="5"/>
  <c r="A21" i="4"/>
  <c r="A21" i="12"/>
  <c r="A21" i="11"/>
  <c r="A21" i="10"/>
  <c r="A21" i="13"/>
  <c r="A165" i="3" l="1"/>
  <c r="A165" i="9"/>
  <c r="A165" i="8"/>
  <c r="A165" i="7"/>
  <c r="A165" i="6"/>
  <c r="A165" i="5"/>
  <c r="A165" i="4"/>
  <c r="A165" i="12"/>
  <c r="A165" i="11"/>
  <c r="A165" i="10"/>
  <c r="A165" i="13"/>
  <c r="A165" i="1"/>
  <c r="A154" i="3"/>
  <c r="A154" i="9"/>
  <c r="A154" i="8"/>
  <c r="A154" i="7"/>
  <c r="A154" i="6"/>
  <c r="A154" i="5"/>
  <c r="A154" i="4"/>
  <c r="A154" i="12"/>
  <c r="A154" i="11"/>
  <c r="A154" i="10"/>
  <c r="A154" i="13"/>
  <c r="A154" i="1"/>
  <c r="A140" i="3"/>
  <c r="A140" i="9"/>
  <c r="A140" i="8"/>
  <c r="A140" i="7"/>
  <c r="A140" i="6"/>
  <c r="A140" i="5"/>
  <c r="A140" i="4"/>
  <c r="A140" i="12"/>
  <c r="A140" i="11"/>
  <c r="A140" i="10"/>
  <c r="A140" i="13"/>
  <c r="A140" i="1"/>
  <c r="A129" i="3"/>
  <c r="A129" i="9"/>
  <c r="A129" i="8"/>
  <c r="A129" i="7"/>
  <c r="A129" i="6"/>
  <c r="A129" i="5"/>
  <c r="A129" i="4"/>
  <c r="A129" i="12"/>
  <c r="A129" i="11"/>
  <c r="A129" i="10"/>
  <c r="A129" i="13"/>
  <c r="A129" i="1"/>
  <c r="A116" i="3"/>
  <c r="A116" i="9"/>
  <c r="A116" i="8"/>
  <c r="A116" i="7"/>
  <c r="A116" i="6"/>
  <c r="A116" i="5"/>
  <c r="A116" i="4"/>
  <c r="A116" i="12"/>
  <c r="A116" i="11"/>
  <c r="A116" i="10"/>
  <c r="A116" i="13"/>
  <c r="A116" i="1"/>
  <c r="A98" i="3"/>
  <c r="A98" i="9"/>
  <c r="A98" i="8"/>
  <c r="A98" i="7"/>
  <c r="A98" i="6"/>
  <c r="A98" i="5"/>
  <c r="A98" i="4"/>
  <c r="A98" i="12"/>
  <c r="A98" i="11"/>
  <c r="A98" i="10"/>
  <c r="A98" i="13"/>
  <c r="A98" i="1"/>
  <c r="A56" i="3"/>
  <c r="A56" i="9"/>
  <c r="A56" i="8"/>
  <c r="A56" i="7"/>
  <c r="A56" i="6"/>
  <c r="A56" i="5"/>
  <c r="A56" i="4"/>
  <c r="A56" i="12"/>
  <c r="A56" i="11"/>
  <c r="A56" i="10"/>
  <c r="A56" i="13"/>
  <c r="A56" i="1"/>
  <c r="A35" i="3"/>
  <c r="A35" i="9"/>
  <c r="A35" i="8"/>
  <c r="A35" i="7"/>
  <c r="A35" i="6"/>
  <c r="A35" i="5"/>
  <c r="A35" i="4"/>
  <c r="A35" i="12"/>
  <c r="A35" i="11"/>
  <c r="A35" i="10"/>
  <c r="A35" i="13"/>
  <c r="A35" i="1"/>
  <c r="A26" i="3"/>
  <c r="A26" i="9"/>
  <c r="A26" i="8"/>
  <c r="A26" i="7"/>
  <c r="A26" i="6"/>
  <c r="A26" i="5"/>
  <c r="A26" i="4"/>
  <c r="A26" i="12"/>
  <c r="A26" i="11"/>
  <c r="A26" i="10"/>
  <c r="A26" i="13"/>
  <c r="A26" i="1"/>
  <c r="A3" i="3"/>
  <c r="A3" i="9"/>
  <c r="A3" i="8"/>
  <c r="A3" i="7"/>
  <c r="A3" i="6"/>
  <c r="A3" i="5"/>
  <c r="A3" i="4"/>
  <c r="A3" i="12"/>
  <c r="A3" i="11"/>
  <c r="A3" i="10"/>
  <c r="A3" i="13"/>
  <c r="A3" i="1"/>
  <c r="A94" i="3"/>
  <c r="A94" i="9"/>
  <c r="A94" i="8"/>
  <c r="A94" i="7"/>
  <c r="A94" i="6"/>
  <c r="A94" i="5"/>
  <c r="A94" i="4"/>
  <c r="A94" i="12"/>
  <c r="A94" i="11"/>
  <c r="A94" i="10"/>
  <c r="A94" i="13"/>
  <c r="A94" i="1"/>
  <c r="A73" i="3"/>
  <c r="A73" i="9"/>
  <c r="A73" i="8"/>
  <c r="A73" i="7"/>
  <c r="A73" i="6"/>
  <c r="A73" i="5"/>
  <c r="A73" i="4"/>
  <c r="A73" i="12"/>
  <c r="A73" i="11"/>
  <c r="A73" i="10"/>
  <c r="A73" i="13"/>
  <c r="A73" i="1"/>
  <c r="A52" i="3"/>
  <c r="A52" i="9"/>
  <c r="A52" i="8"/>
  <c r="A52" i="7"/>
  <c r="A52" i="6"/>
  <c r="A52" i="5"/>
  <c r="A52" i="4"/>
  <c r="A52" i="12"/>
  <c r="A52" i="11"/>
  <c r="A52" i="10"/>
  <c r="A52" i="13"/>
  <c r="A52" i="1"/>
  <c r="A77" i="9" l="1"/>
  <c r="A77" i="8"/>
  <c r="A77" i="7"/>
  <c r="A77" i="6"/>
  <c r="A77" i="5"/>
  <c r="A77" i="4"/>
  <c r="A77" i="12"/>
  <c r="A77" i="11"/>
  <c r="A77" i="10"/>
  <c r="A77" i="13"/>
  <c r="A77" i="3"/>
  <c r="A77" i="1"/>
  <c r="E28" i="13" l="1"/>
  <c r="D28" i="13"/>
  <c r="E28" i="10"/>
  <c r="D28" i="10"/>
  <c r="E28" i="11"/>
  <c r="D28" i="11"/>
  <c r="E28" i="12"/>
  <c r="D28" i="12"/>
  <c r="E28" i="4"/>
  <c r="D28" i="4"/>
  <c r="E28" i="6"/>
  <c r="D28" i="6"/>
  <c r="E28" i="7"/>
  <c r="D28" i="7"/>
  <c r="E28" i="8"/>
  <c r="D28" i="8"/>
  <c r="E28" i="9"/>
  <c r="D28" i="9"/>
  <c r="E28" i="3"/>
  <c r="D28" i="3"/>
  <c r="D28" i="5"/>
  <c r="D28" i="1"/>
  <c r="E28" i="5"/>
  <c r="E28" i="1"/>
  <c r="A1" i="5" l="1"/>
  <c r="A1" i="6"/>
</calcChain>
</file>

<file path=xl/sharedStrings.xml><?xml version="1.0" encoding="utf-8"?>
<sst xmlns="http://schemas.openxmlformats.org/spreadsheetml/2006/main" count="2130" uniqueCount="169">
  <si>
    <t>Années</t>
  </si>
  <si>
    <t>AUVERGNE-RHÔNE-ALPES</t>
  </si>
  <si>
    <t>Recrutements</t>
  </si>
  <si>
    <t>Promotions</t>
  </si>
  <si>
    <t>Postes pourvus</t>
  </si>
  <si>
    <t>Jeunes diplômés de moins d'1 an d'expérience</t>
  </si>
  <si>
    <t>Jeunes cadres de 1 à 5 ans d'expérience</t>
  </si>
  <si>
    <t>Cadres confirmés de plus de 5 ans d'expérience</t>
  </si>
  <si>
    <t>Cadres confirmés de 6 à 10 ans d'expérience</t>
  </si>
  <si>
    <t>Cadres confirmés de 11 à 15 ans d'expérience</t>
  </si>
  <si>
    <t>Cadres confirmés de 16 à 20 ans d'expérience</t>
  </si>
  <si>
    <t>Cadres confirmés de plus de 20 ans d'expérience</t>
  </si>
  <si>
    <t>Direction générale</t>
  </si>
  <si>
    <t>Etudes-Recherche et développement</t>
  </si>
  <si>
    <t>Production industrielle-Chantier</t>
  </si>
  <si>
    <t>Achats-qualité-maintenance-logistique-sécurité</t>
  </si>
  <si>
    <t>Exploitation tertiaire</t>
  </si>
  <si>
    <t>Secteur</t>
  </si>
  <si>
    <t>Industrie</t>
  </si>
  <si>
    <t>Construction</t>
  </si>
  <si>
    <t>Commerce</t>
  </si>
  <si>
    <t>Services</t>
  </si>
  <si>
    <t xml:space="preserve">Recrutements </t>
  </si>
  <si>
    <t xml:space="preserve">Promotions au statut de cadre </t>
  </si>
  <si>
    <t xml:space="preserve">Postes Pourvus </t>
  </si>
  <si>
    <t xml:space="preserve">Sorties </t>
  </si>
  <si>
    <t>Solde</t>
  </si>
  <si>
    <t>Retraites/Sorties (en %)</t>
  </si>
  <si>
    <t xml:space="preserve">Auvergne-Rhône-Alpes </t>
  </si>
  <si>
    <t>Bourgogne-Franche-Comté</t>
  </si>
  <si>
    <t xml:space="preserve">Bretagne </t>
  </si>
  <si>
    <t xml:space="preserve">Centre-Val de Loire </t>
  </si>
  <si>
    <t>Grand Est</t>
  </si>
  <si>
    <t>Hauts-de-France</t>
  </si>
  <si>
    <t>Ile-de-France</t>
  </si>
  <si>
    <t xml:space="preserve">Normandie </t>
  </si>
  <si>
    <t>Nouvelle-Aquitaine</t>
  </si>
  <si>
    <t>Occitanie</t>
  </si>
  <si>
    <t xml:space="preserve">Pays de la Loire </t>
  </si>
  <si>
    <t>Provence-Alpes-Côte d'Azur-Corse</t>
  </si>
  <si>
    <t>Croissance de l'effectif cadre</t>
  </si>
  <si>
    <t>Réduction de l'effectif cadre</t>
  </si>
  <si>
    <t>Région</t>
  </si>
  <si>
    <t>moins de 50 salariés</t>
  </si>
  <si>
    <t>de 50 à 99 salariés</t>
  </si>
  <si>
    <t>de 100 à 199 salariés</t>
  </si>
  <si>
    <t>de 200 à 499 salariés</t>
  </si>
  <si>
    <t>500 salariés et plus</t>
  </si>
  <si>
    <t>Par taille d'établissement</t>
  </si>
  <si>
    <t>Allier(03) + Puy-de-Dôme (63) + Cantal (15)</t>
  </si>
  <si>
    <t>Ardèche (07) + Drôme (26)</t>
  </si>
  <si>
    <t>Ain (01)</t>
  </si>
  <si>
    <t>Isère (38)</t>
  </si>
  <si>
    <t>Rhône (69)</t>
  </si>
  <si>
    <t>Savoie (73)</t>
  </si>
  <si>
    <t>Haute-Savoie (74)</t>
  </si>
  <si>
    <t>Par département</t>
  </si>
  <si>
    <t>Loire (42) + Haute-Loire (43)</t>
  </si>
  <si>
    <t>Croissance de l'effectif salarié</t>
  </si>
  <si>
    <t>Réduction de l'effectif salarié</t>
  </si>
  <si>
    <t>Nombre de cadres</t>
  </si>
  <si>
    <t>Nombre de salarié</t>
  </si>
  <si>
    <t>Tx encadrement</t>
  </si>
  <si>
    <t>Nombre d'établissements</t>
  </si>
  <si>
    <t>Nombre de Etablissements &gt; 10 salariés</t>
  </si>
  <si>
    <t>% Etablissements de plus de 10 salariés</t>
  </si>
  <si>
    <t>Echantillon Panel</t>
  </si>
  <si>
    <t>BOURGOGNE-FRANCHE-COMTE</t>
  </si>
  <si>
    <t>Informatique</t>
  </si>
  <si>
    <t>de 50 à 199 salariés</t>
  </si>
  <si>
    <t>200 salariés et plus</t>
  </si>
  <si>
    <t>Côte-dOr (21)</t>
  </si>
  <si>
    <t>Haute-Saone (70) + Territoire de Belfort (90)</t>
  </si>
  <si>
    <t>Jura (25) + Doubs (39)</t>
  </si>
  <si>
    <t>Nièvre (58) + Yonne (89)</t>
  </si>
  <si>
    <t>Saône-et-Loire (71)</t>
  </si>
  <si>
    <t>BRETAGNE</t>
  </si>
  <si>
    <t>Côtes-d'Armor (22)</t>
  </si>
  <si>
    <t>Finistère (29)</t>
  </si>
  <si>
    <t>Ille-et-Vilaine (35)</t>
  </si>
  <si>
    <t>Morbihan (56)</t>
  </si>
  <si>
    <t>CENTRE-VAL DE LOIRE</t>
  </si>
  <si>
    <t xml:space="preserve"> Loir-et-Cher (41) + Loiret (45)</t>
  </si>
  <si>
    <t>Cher (18) + Indre (36)</t>
  </si>
  <si>
    <t>Eure-et-Loir (28)</t>
  </si>
  <si>
    <t>Indre-et-Loire (37)</t>
  </si>
  <si>
    <t>GRAND-EST</t>
  </si>
  <si>
    <t>Bas-Rhin (67)</t>
  </si>
  <si>
    <t>Haute-Marne (52) + Aube (10)</t>
  </si>
  <si>
    <t>Haut-Rhin (68)</t>
  </si>
  <si>
    <t>Marne (51)</t>
  </si>
  <si>
    <t>Meuse (55) + Ardennes (08)</t>
  </si>
  <si>
    <t>Moselle (57)</t>
  </si>
  <si>
    <t>Vosges (88)</t>
  </si>
  <si>
    <t>Aisne (02)</t>
  </si>
  <si>
    <t>Nord (59)</t>
  </si>
  <si>
    <t>Oise (60)</t>
  </si>
  <si>
    <t>Pas-de-Calais (62)</t>
  </si>
  <si>
    <t>Somme (80)</t>
  </si>
  <si>
    <t>Essonne (91)</t>
  </si>
  <si>
    <t>Hauts-de-Seine (92)</t>
  </si>
  <si>
    <t>Paris (75)</t>
  </si>
  <si>
    <t>Seine-et-Marne (77)</t>
  </si>
  <si>
    <t>Seine-Saint-Denis (93)</t>
  </si>
  <si>
    <t>Val-de-Marne (94)</t>
  </si>
  <si>
    <t>Val-d'Oise (95)</t>
  </si>
  <si>
    <t>Yvelines (78)</t>
  </si>
  <si>
    <t>Meurthre-et-Moselle (54)</t>
  </si>
  <si>
    <t>NORMANDIE</t>
  </si>
  <si>
    <t>Orne (61) + Eure (27)</t>
  </si>
  <si>
    <t>Calvados (14)</t>
  </si>
  <si>
    <t>Manche (50)</t>
  </si>
  <si>
    <t>Seine-Maritime (76)</t>
  </si>
  <si>
    <t>NOUVELLE-AQUITAINE</t>
  </si>
  <si>
    <t>Lot-et-Garonne (47) + Landes (40)</t>
  </si>
  <si>
    <t>Gironde (33)</t>
  </si>
  <si>
    <t>Deux-Sèvres (79)</t>
  </si>
  <si>
    <t>Pyrénées Atlantiques (64)</t>
  </si>
  <si>
    <t>Correze (19) + Dordogne (24)</t>
  </si>
  <si>
    <t>Creuse (23) + Haute-Vienne (87)</t>
  </si>
  <si>
    <t>Charente (16) + Charente-Maritime (17)</t>
  </si>
  <si>
    <t xml:space="preserve"> Vienne (86)</t>
  </si>
  <si>
    <t>OCCITANIE</t>
  </si>
  <si>
    <t>Aude (11) + Lozère (48) + Pyrénées Orientales (66)</t>
  </si>
  <si>
    <t>Gard (30) + Hérault (34)</t>
  </si>
  <si>
    <t>Ariège (9) + Aveyron (12) + Gers (32)+ Lot (46) + Hautes-Pyrénées (65) + Tarn (81) + Tarn-et-Garonne (82)</t>
  </si>
  <si>
    <t>Haute-Garonne (31)</t>
  </si>
  <si>
    <t>PAYS DE LA LOIRE</t>
  </si>
  <si>
    <t xml:space="preserve"> Mayenne (53) + Sarthe (72)</t>
  </si>
  <si>
    <t>Loire-Atlantique (44)</t>
  </si>
  <si>
    <t>Maine-et-Loire (49)</t>
  </si>
  <si>
    <t>Vendée (85)</t>
  </si>
  <si>
    <t>n.d</t>
  </si>
  <si>
    <t>PROVENCE-ALPES-COTES D'AZUR-CORSE</t>
  </si>
  <si>
    <t>Alpes de Haute-Provence (4) +Hautes-Alpes (5) + Corse (20)</t>
  </si>
  <si>
    <t>Alpes-Maritimes (06)</t>
  </si>
  <si>
    <t>Bouches-du-Rhône (13)</t>
  </si>
  <si>
    <t>Var (83)</t>
  </si>
  <si>
    <t>Vaucluse (84)</t>
  </si>
  <si>
    <t>Départs à la retraite</t>
  </si>
  <si>
    <t>Prévisions (fourchette basse)</t>
  </si>
  <si>
    <t>Prévisions (fourchette haute)</t>
  </si>
  <si>
    <t>Finance, comptabilité, contrôle de gestion</t>
  </si>
  <si>
    <t>Commercial, marketing</t>
  </si>
  <si>
    <t>Administration, RH, Communication</t>
  </si>
  <si>
    <t>France métropolitaine</t>
  </si>
  <si>
    <t>Par grands secteurs</t>
  </si>
  <si>
    <t>Nombre d'entreprises interrogées</t>
  </si>
  <si>
    <t>Nombre de salariés</t>
  </si>
  <si>
    <t>Prévisions pour 2018</t>
  </si>
  <si>
    <t>Répartition  des recrutements de cadres par niveau d’expérience</t>
  </si>
  <si>
    <t>Répartition  des recrutements de cadres par fonction</t>
  </si>
  <si>
    <t>Répartition des recrutements de cadres par grands secteurs d'activité</t>
  </si>
  <si>
    <t>Perspectives d'évolution des effectifs cadres et salariés pour 2018 par région</t>
  </si>
  <si>
    <t>Historique des perspectives d'évolution des effectifs cadres et salariés dans la région</t>
  </si>
  <si>
    <t>Perspectives d'évolution des effectifs cadres et salariés par taille d'établissement pour 2018</t>
  </si>
  <si>
    <t>Perspectives d'évolution des effectifs cadres et salariés par grands secteurs d'activité pour 2018</t>
  </si>
  <si>
    <t xml:space="preserve">Les informations clés de la région  </t>
  </si>
  <si>
    <t>Perspectives d'évolution des effectifs cadres et salariés par département pour 2018</t>
  </si>
  <si>
    <t>ε</t>
  </si>
  <si>
    <t>Création en hausse</t>
  </si>
  <si>
    <t>Création en baisse</t>
  </si>
  <si>
    <t>Création après perte d'emplois cadres</t>
  </si>
  <si>
    <t>persp sal X grd secteur</t>
  </si>
  <si>
    <t>persp cad X grd secteur</t>
  </si>
  <si>
    <t>persp sal X taille</t>
  </si>
  <si>
    <t>persp cad X taille</t>
  </si>
  <si>
    <t>perps sal X dpt</t>
  </si>
  <si>
    <t>perps cad X dpt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</si>
</sst>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\+0%\ ;\-0%"/>
    <numFmt numFmtId="165" formatCode="0_0%"/>
    <numFmt numFmtId="166" formatCode="###0%"/>
    <numFmt numFmtId="167" formatCode="\+#,#00;\-#,#00"/>
    <numFmt numFmtId="168" formatCode="#,#00"/>
    <numFmt numFmtId="169" formatCode="\+#,#00,;\-#,#00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8"/>
      <color rgb="FF009900"/>
      <name val="Arial"/>
      <family val="2"/>
    </font>
    <font>
      <sz val="11"/>
      <name val="Calibri"/>
      <family val="2"/>
      <scheme val="minor"/>
    </font>
    <font>
      <sz val="11"/>
      <color rgb="FF009900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0"/>
      <name val="Arial"/>
      <family val="2"/>
    </font>
    <font>
      <sz val="10"/>
      <color rgb="FF009900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sz val="9"/>
      <color rgb="FF009900"/>
      <name val="Arial"/>
      <family val="2"/>
    </font>
    <font>
      <sz val="8"/>
      <name val="Verdana"/>
      <family val="2"/>
    </font>
    <font>
      <b/>
      <sz val="16"/>
      <color theme="1"/>
      <name val="Arial"/>
      <family val="2"/>
    </font>
    <font>
      <sz val="10"/>
      <name val="MS Sans Serif"/>
      <family val="2"/>
    </font>
    <font>
      <sz val="9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alibri"/>
      <family val="2"/>
    </font>
    <font>
      <sz val="11"/>
      <color indexed="8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i/>
      <sz val="12"/>
      <color indexed="8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3"/>
      <color indexed="8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52A33F"/>
        <bgColor theme="6"/>
      </patternFill>
    </fill>
    <fill>
      <patternFill patternType="solid">
        <fgColor rgb="FF52A33F"/>
        <bgColor indexed="64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11" fillId="0" borderId="0"/>
    <xf numFmtId="0" fontId="16" fillId="0" borderId="0"/>
    <xf numFmtId="9" fontId="18" fillId="0" borderId="0" applyFont="0" applyFill="0" applyBorder="0" applyAlignment="0" applyProtection="0"/>
    <xf numFmtId="9" fontId="11" fillId="0" borderId="0" applyFont="0" applyFill="0" applyBorder="0" applyAlignment="0" applyProtection="0"/>
  </cellStyleXfs>
  <cellXfs count="140">
    <xf numFmtId="0" fontId="0" fillId="0" borderId="0" xfId="0"/>
    <xf numFmtId="3" fontId="0" fillId="0" borderId="0" xfId="0" applyNumberFormat="1" applyFont="1" applyBorder="1" applyAlignment="1">
      <alignment horizontal="center"/>
    </xf>
    <xf numFmtId="3" fontId="0" fillId="0" borderId="0" xfId="0" applyNumberFormat="1" applyFont="1" applyBorder="1"/>
    <xf numFmtId="9" fontId="0" fillId="0" borderId="0" xfId="0" applyNumberFormat="1" applyFont="1" applyBorder="1"/>
    <xf numFmtId="9" fontId="0" fillId="0" borderId="0" xfId="0" applyNumberFormat="1" applyFont="1" applyFill="1" applyBorder="1" applyAlignment="1">
      <alignment horizontal="center"/>
    </xf>
    <xf numFmtId="0" fontId="9" fillId="0" borderId="0" xfId="0" applyFont="1" applyBorder="1" applyAlignment="1">
      <alignment horizontal="left"/>
    </xf>
    <xf numFmtId="0" fontId="10" fillId="3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0" fillId="0" borderId="0" xfId="0" applyAlignment="1"/>
    <xf numFmtId="3" fontId="0" fillId="0" borderId="0" xfId="0" applyNumberFormat="1" applyFont="1" applyBorder="1" applyAlignment="1"/>
    <xf numFmtId="9" fontId="0" fillId="0" borderId="0" xfId="0" applyNumberFormat="1" applyFont="1" applyBorder="1" applyAlignment="1"/>
    <xf numFmtId="0" fontId="10" fillId="3" borderId="0" xfId="0" applyFont="1" applyFill="1" applyBorder="1" applyAlignment="1">
      <alignment horizontal="center" wrapText="1"/>
    </xf>
    <xf numFmtId="9" fontId="4" fillId="0" borderId="0" xfId="0" applyNumberFormat="1" applyFont="1" applyBorder="1" applyAlignment="1"/>
    <xf numFmtId="9" fontId="3" fillId="0" borderId="0" xfId="0" applyNumberFormat="1" applyFont="1" applyBorder="1" applyAlignment="1"/>
    <xf numFmtId="0" fontId="12" fillId="0" borderId="0" xfId="0" applyFont="1" applyFill="1" applyBorder="1" applyAlignment="1" applyProtection="1"/>
    <xf numFmtId="165" fontId="11" fillId="0" borderId="0" xfId="1" applyNumberFormat="1" applyFont="1" applyFill="1" applyBorder="1" applyAlignment="1" applyProtection="1"/>
    <xf numFmtId="165" fontId="13" fillId="0" borderId="0" xfId="1" applyNumberFormat="1" applyFont="1" applyBorder="1" applyAlignment="1" applyProtection="1"/>
    <xf numFmtId="3" fontId="12" fillId="0" borderId="0" xfId="0" applyNumberFormat="1" applyFont="1" applyFill="1" applyBorder="1" applyAlignment="1" applyProtection="1"/>
    <xf numFmtId="0" fontId="11" fillId="0" borderId="0" xfId="0" applyFont="1" applyFill="1" applyBorder="1" applyAlignment="1" applyProtection="1"/>
    <xf numFmtId="0" fontId="0" fillId="0" borderId="0" xfId="0" applyBorder="1" applyAlignment="1"/>
    <xf numFmtId="0" fontId="15" fillId="0" borderId="0" xfId="2" applyFont="1" applyFill="1" applyBorder="1" applyAlignment="1">
      <alignment horizontal="left" wrapText="1"/>
    </xf>
    <xf numFmtId="166" fontId="14" fillId="0" borderId="0" xfId="2" applyNumberFormat="1" applyFont="1" applyFill="1" applyBorder="1" applyAlignment="1">
      <alignment horizontal="right"/>
    </xf>
    <xf numFmtId="0" fontId="2" fillId="2" borderId="0" xfId="0" applyFont="1" applyFill="1" applyBorder="1" applyAlignment="1">
      <alignment horizontal="center" wrapText="1"/>
    </xf>
    <xf numFmtId="0" fontId="9" fillId="0" borderId="0" xfId="0" applyFont="1" applyBorder="1" applyAlignment="1"/>
    <xf numFmtId="166" fontId="14" fillId="0" borderId="0" xfId="0" applyNumberFormat="1" applyFont="1" applyBorder="1" applyAlignment="1">
      <alignment horizontal="right"/>
    </xf>
    <xf numFmtId="0" fontId="9" fillId="0" borderId="0" xfId="0" applyFont="1" applyFill="1" applyBorder="1" applyAlignment="1"/>
    <xf numFmtId="9" fontId="11" fillId="0" borderId="0" xfId="1" applyNumberFormat="1" applyFont="1" applyFill="1" applyBorder="1" applyAlignment="1" applyProtection="1"/>
    <xf numFmtId="9" fontId="13" fillId="0" borderId="0" xfId="1" applyNumberFormat="1" applyFont="1" applyBorder="1" applyAlignment="1" applyProtection="1"/>
    <xf numFmtId="0" fontId="6" fillId="0" borderId="0" xfId="3" applyFont="1" applyBorder="1" applyAlignment="1">
      <alignment horizontal="left"/>
    </xf>
    <xf numFmtId="167" fontId="0" fillId="0" borderId="0" xfId="0" applyNumberFormat="1" applyFont="1" applyBorder="1" applyAlignment="1"/>
    <xf numFmtId="168" fontId="0" fillId="0" borderId="0" xfId="0" applyNumberFormat="1" applyFont="1" applyBorder="1"/>
    <xf numFmtId="168" fontId="0" fillId="0" borderId="0" xfId="0" applyNumberFormat="1" applyFont="1" applyBorder="1" applyAlignment="1"/>
    <xf numFmtId="168" fontId="0" fillId="0" borderId="0" xfId="0" applyNumberFormat="1" applyFont="1" applyBorder="1" applyAlignment="1">
      <alignment horizontal="right"/>
    </xf>
    <xf numFmtId="168" fontId="0" fillId="0" borderId="0" xfId="1" applyNumberFormat="1" applyFont="1" applyBorder="1" applyAlignment="1">
      <alignment horizontal="right"/>
    </xf>
    <xf numFmtId="9" fontId="0" fillId="0" borderId="0" xfId="0" applyNumberFormat="1" applyFont="1" applyFill="1" applyBorder="1" applyAlignment="1">
      <alignment horizontal="right"/>
    </xf>
    <xf numFmtId="9" fontId="3" fillId="0" borderId="0" xfId="0" applyNumberFormat="1" applyFont="1" applyBorder="1" applyAlignment="1">
      <alignment horizontal="right"/>
    </xf>
    <xf numFmtId="9" fontId="0" fillId="0" borderId="0" xfId="1" applyFont="1" applyFill="1" applyBorder="1" applyAlignment="1">
      <alignment horizontal="right"/>
    </xf>
    <xf numFmtId="9" fontId="0" fillId="0" borderId="0" xfId="1" applyFont="1" applyBorder="1" applyAlignment="1">
      <alignment horizontal="right"/>
    </xf>
    <xf numFmtId="0" fontId="0" fillId="0" borderId="0" xfId="0" applyFont="1" applyBorder="1" applyAlignment="1">
      <alignment horizontal="left"/>
    </xf>
    <xf numFmtId="3" fontId="0" fillId="0" borderId="0" xfId="0" applyNumberFormat="1" applyFont="1" applyBorder="1" applyAlignment="1">
      <alignment horizontal="right"/>
    </xf>
    <xf numFmtId="3" fontId="8" fillId="0" borderId="0" xfId="0" applyNumberFormat="1" applyFont="1" applyBorder="1"/>
    <xf numFmtId="9" fontId="8" fillId="0" borderId="0" xfId="0" applyNumberFormat="1" applyFont="1" applyBorder="1"/>
    <xf numFmtId="169" fontId="0" fillId="0" borderId="0" xfId="0" applyNumberFormat="1" applyFont="1" applyBorder="1"/>
    <xf numFmtId="167" fontId="0" fillId="0" borderId="0" xfId="0" applyNumberFormat="1" applyFont="1" applyBorder="1"/>
    <xf numFmtId="9" fontId="3" fillId="0" borderId="0" xfId="0" applyNumberFormat="1" applyFont="1" applyBorder="1"/>
    <xf numFmtId="9" fontId="4" fillId="0" borderId="0" xfId="0" applyNumberFormat="1" applyFont="1" applyBorder="1"/>
    <xf numFmtId="0" fontId="9" fillId="0" borderId="0" xfId="2" applyFont="1" applyFill="1" applyBorder="1" applyAlignment="1">
      <alignment horizontal="left" wrapText="1"/>
    </xf>
    <xf numFmtId="1" fontId="0" fillId="0" borderId="0" xfId="0" applyNumberFormat="1" applyFont="1" applyBorder="1"/>
    <xf numFmtId="1" fontId="0" fillId="0" borderId="0" xfId="0" applyNumberFormat="1" applyFont="1" applyBorder="1" applyAlignment="1">
      <alignment horizontal="left"/>
    </xf>
    <xf numFmtId="1" fontId="0" fillId="0" borderId="0" xfId="0" applyNumberFormat="1" applyFont="1" applyBorder="1" applyAlignment="1"/>
    <xf numFmtId="0" fontId="9" fillId="0" borderId="0" xfId="0" applyFont="1" applyFill="1" applyBorder="1" applyAlignment="1">
      <alignment horizontal="left" wrapText="1"/>
    </xf>
    <xf numFmtId="9" fontId="9" fillId="0" borderId="0" xfId="1" applyFont="1" applyBorder="1" applyAlignment="1">
      <alignment horizontal="right"/>
    </xf>
    <xf numFmtId="3" fontId="0" fillId="0" borderId="0" xfId="0" applyNumberFormat="1" applyFont="1" applyBorder="1" applyAlignment="1">
      <alignment vertical="center"/>
    </xf>
    <xf numFmtId="0" fontId="9" fillId="0" borderId="0" xfId="0" applyFont="1" applyFill="1" applyBorder="1" applyAlignment="1">
      <alignment horizontal="left" vertical="center" wrapText="1"/>
    </xf>
    <xf numFmtId="9" fontId="0" fillId="0" borderId="0" xfId="0" applyNumberFormat="1" applyFont="1" applyBorder="1" applyAlignment="1">
      <alignment vertical="center" wrapText="1"/>
    </xf>
    <xf numFmtId="9" fontId="4" fillId="0" borderId="0" xfId="0" applyNumberFormat="1" applyFont="1" applyBorder="1" applyAlignment="1">
      <alignment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5" fillId="0" borderId="0" xfId="0" applyFont="1" applyBorder="1" applyAlignment="1"/>
    <xf numFmtId="0" fontId="19" fillId="0" borderId="0" xfId="0" applyFont="1" applyFill="1" applyBorder="1" applyAlignment="1"/>
    <xf numFmtId="0" fontId="0" fillId="0" borderId="0" xfId="0" applyFill="1" applyBorder="1" applyAlignment="1"/>
    <xf numFmtId="0" fontId="7" fillId="0" borderId="0" xfId="0" applyFont="1" applyBorder="1" applyAlignment="1"/>
    <xf numFmtId="0" fontId="6" fillId="0" borderId="0" xfId="0" applyFont="1" applyFill="1" applyBorder="1" applyAlignment="1"/>
    <xf numFmtId="9" fontId="0" fillId="0" borderId="0" xfId="0" applyNumberFormat="1" applyBorder="1" applyAlignment="1"/>
    <xf numFmtId="164" fontId="0" fillId="0" borderId="0" xfId="0" applyNumberFormat="1" applyBorder="1" applyAlignment="1"/>
    <xf numFmtId="0" fontId="17" fillId="0" borderId="0" xfId="0" applyFont="1" applyBorder="1" applyAlignment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168" fontId="0" fillId="0" borderId="0" xfId="0" applyNumberFormat="1" applyBorder="1" applyAlignment="1"/>
    <xf numFmtId="168" fontId="0" fillId="0" borderId="0" xfId="0" applyNumberFormat="1" applyBorder="1" applyAlignment="1">
      <alignment horizontal="right"/>
    </xf>
    <xf numFmtId="167" fontId="0" fillId="0" borderId="0" xfId="0" applyNumberFormat="1" applyBorder="1" applyAlignment="1"/>
    <xf numFmtId="9" fontId="0" fillId="0" borderId="0" xfId="1" applyFont="1" applyBorder="1" applyAlignment="1"/>
    <xf numFmtId="0" fontId="0" fillId="0" borderId="0" xfId="0" applyBorder="1" applyAlignment="1">
      <alignment vertical="center" wrapText="1"/>
    </xf>
    <xf numFmtId="3" fontId="0" fillId="0" borderId="0" xfId="0" applyNumberFormat="1" applyBorder="1" applyAlignment="1"/>
    <xf numFmtId="0" fontId="0" fillId="0" borderId="0" xfId="0" applyBorder="1" applyAlignment="1">
      <alignment horizontal="right"/>
    </xf>
    <xf numFmtId="3" fontId="0" fillId="0" borderId="0" xfId="0" applyNumberFormat="1" applyBorder="1"/>
    <xf numFmtId="9" fontId="0" fillId="0" borderId="0" xfId="0" applyNumberFormat="1" applyFill="1" applyBorder="1"/>
    <xf numFmtId="9" fontId="8" fillId="0" borderId="0" xfId="0" applyNumberFormat="1" applyFont="1" applyFill="1" applyBorder="1"/>
    <xf numFmtId="1" fontId="0" fillId="0" borderId="0" xfId="0" applyNumberFormat="1" applyBorder="1" applyAlignment="1"/>
    <xf numFmtId="0" fontId="9" fillId="0" borderId="0" xfId="0" applyFont="1" applyFill="1" applyBorder="1" applyAlignment="1">
      <alignment horizontal="right"/>
    </xf>
    <xf numFmtId="3" fontId="0" fillId="0" borderId="0" xfId="0" applyNumberFormat="1" applyFont="1" applyFill="1" applyBorder="1" applyAlignment="1"/>
    <xf numFmtId="0" fontId="12" fillId="0" borderId="0" xfId="0" applyFont="1" applyFill="1" applyBorder="1" applyAlignment="1" applyProtection="1">
      <alignment wrapText="1"/>
    </xf>
    <xf numFmtId="3" fontId="12" fillId="0" borderId="0" xfId="0" applyNumberFormat="1" applyFont="1" applyFill="1" applyBorder="1" applyAlignment="1" applyProtection="1">
      <alignment wrapText="1"/>
    </xf>
    <xf numFmtId="164" fontId="21" fillId="0" borderId="0" xfId="1" applyNumberFormat="1" applyFont="1" applyBorder="1" applyAlignment="1"/>
    <xf numFmtId="164" fontId="22" fillId="0" borderId="0" xfId="1" applyNumberFormat="1" applyFont="1" applyBorder="1" applyAlignment="1">
      <alignment horizontal="right"/>
    </xf>
    <xf numFmtId="9" fontId="21" fillId="0" borderId="0" xfId="1" applyFont="1" applyBorder="1" applyAlignment="1">
      <alignment horizontal="right"/>
    </xf>
    <xf numFmtId="3" fontId="3" fillId="0" borderId="0" xfId="0" applyNumberFormat="1" applyFont="1" applyBorder="1" applyAlignment="1"/>
    <xf numFmtId="164" fontId="3" fillId="0" borderId="0" xfId="0" applyNumberFormat="1" applyFont="1" applyBorder="1" applyAlignment="1"/>
    <xf numFmtId="9" fontId="1" fillId="0" borderId="0" xfId="1" applyFont="1" applyBorder="1" applyAlignment="1"/>
    <xf numFmtId="9" fontId="1" fillId="0" borderId="0" xfId="1" applyFont="1" applyBorder="1" applyAlignment="1" applyProtection="1"/>
    <xf numFmtId="9" fontId="20" fillId="0" borderId="0" xfId="1" applyFont="1" applyFill="1" applyBorder="1" applyAlignment="1" applyProtection="1"/>
    <xf numFmtId="166" fontId="23" fillId="0" borderId="0" xfId="2" applyNumberFormat="1" applyFont="1" applyFill="1" applyBorder="1" applyAlignment="1">
      <alignment horizontal="right"/>
    </xf>
    <xf numFmtId="166" fontId="23" fillId="0" borderId="0" xfId="0" applyNumberFormat="1" applyFont="1" applyBorder="1" applyAlignment="1">
      <alignment horizontal="right"/>
    </xf>
    <xf numFmtId="3" fontId="3" fillId="0" borderId="0" xfId="0" applyNumberFormat="1" applyFont="1" applyBorder="1"/>
    <xf numFmtId="9" fontId="21" fillId="0" borderId="0" xfId="0" applyNumberFormat="1" applyFont="1" applyBorder="1" applyAlignment="1"/>
    <xf numFmtId="9" fontId="21" fillId="0" borderId="0" xfId="1" applyFont="1" applyBorder="1" applyAlignment="1"/>
    <xf numFmtId="9" fontId="24" fillId="0" borderId="0" xfId="0" applyNumberFormat="1" applyFont="1" applyBorder="1" applyAlignment="1"/>
    <xf numFmtId="9" fontId="21" fillId="0" borderId="0" xfId="0" applyNumberFormat="1" applyFont="1" applyFill="1" applyBorder="1" applyAlignment="1"/>
    <xf numFmtId="9" fontId="25" fillId="0" borderId="0" xfId="0" applyNumberFormat="1" applyFont="1" applyBorder="1" applyAlignment="1"/>
    <xf numFmtId="9" fontId="25" fillId="0" borderId="0" xfId="0" applyNumberFormat="1" applyFont="1" applyBorder="1"/>
    <xf numFmtId="164" fontId="26" fillId="0" borderId="0" xfId="0" applyNumberFormat="1" applyFont="1" applyBorder="1" applyAlignment="1">
      <alignment horizontal="right"/>
    </xf>
    <xf numFmtId="9" fontId="27" fillId="0" borderId="0" xfId="0" applyNumberFormat="1" applyFont="1" applyBorder="1"/>
    <xf numFmtId="9" fontId="25" fillId="0" borderId="0" xfId="1" applyFont="1" applyBorder="1" applyAlignment="1">
      <alignment horizontal="right"/>
    </xf>
    <xf numFmtId="9" fontId="25" fillId="0" borderId="0" xfId="1" applyFont="1" applyFill="1" applyBorder="1" applyAlignment="1">
      <alignment horizontal="right"/>
    </xf>
    <xf numFmtId="0" fontId="25" fillId="0" borderId="0" xfId="0" applyFont="1" applyBorder="1" applyAlignment="1"/>
    <xf numFmtId="0" fontId="28" fillId="0" borderId="0" xfId="0" applyFont="1" applyBorder="1" applyAlignment="1"/>
    <xf numFmtId="9" fontId="9" fillId="0" borderId="0" xfId="0" applyNumberFormat="1" applyFont="1" applyBorder="1"/>
    <xf numFmtId="9" fontId="9" fillId="0" borderId="0" xfId="1" applyFont="1" applyBorder="1" applyAlignment="1"/>
    <xf numFmtId="9" fontId="3" fillId="0" borderId="0" xfId="0" applyNumberFormat="1" applyFont="1" applyFill="1" applyBorder="1"/>
    <xf numFmtId="3" fontId="29" fillId="0" borderId="0" xfId="0" applyNumberFormat="1" applyFont="1" applyBorder="1" applyAlignment="1"/>
    <xf numFmtId="3" fontId="29" fillId="0" borderId="0" xfId="0" applyNumberFormat="1" applyFont="1" applyBorder="1" applyAlignment="1">
      <alignment horizontal="right"/>
    </xf>
    <xf numFmtId="167" fontId="29" fillId="0" borderId="0" xfId="0" applyNumberFormat="1" applyFont="1" applyBorder="1" applyAlignment="1"/>
    <xf numFmtId="9" fontId="29" fillId="0" borderId="0" xfId="0" applyNumberFormat="1" applyFont="1" applyBorder="1" applyAlignment="1"/>
    <xf numFmtId="9" fontId="9" fillId="0" borderId="0" xfId="1" applyFont="1" applyFill="1" applyBorder="1" applyAlignment="1">
      <alignment horizontal="left"/>
    </xf>
    <xf numFmtId="9" fontId="0" fillId="0" borderId="0" xfId="1" applyFont="1" applyBorder="1" applyAlignment="1">
      <alignment vertical="center"/>
    </xf>
    <xf numFmtId="9" fontId="29" fillId="0" borderId="0" xfId="1" applyFont="1" applyBorder="1" applyAlignment="1">
      <alignment horizontal="right"/>
    </xf>
    <xf numFmtId="3" fontId="30" fillId="0" borderId="0" xfId="0" applyNumberFormat="1" applyFont="1" applyBorder="1"/>
    <xf numFmtId="3" fontId="30" fillId="0" borderId="0" xfId="0" applyNumberFormat="1" applyFont="1" applyBorder="1" applyAlignment="1">
      <alignment horizontal="right"/>
    </xf>
    <xf numFmtId="167" fontId="30" fillId="0" borderId="0" xfId="0" applyNumberFormat="1" applyFont="1" applyBorder="1"/>
    <xf numFmtId="9" fontId="30" fillId="0" borderId="0" xfId="0" applyNumberFormat="1" applyFont="1" applyBorder="1" applyAlignment="1"/>
    <xf numFmtId="9" fontId="30" fillId="0" borderId="0" xfId="1" applyFont="1" applyBorder="1" applyAlignment="1">
      <alignment horizontal="right"/>
    </xf>
    <xf numFmtId="3" fontId="30" fillId="0" borderId="0" xfId="0" applyNumberFormat="1" applyFont="1" applyBorder="1" applyAlignment="1">
      <alignment horizontal="center"/>
    </xf>
    <xf numFmtId="168" fontId="30" fillId="0" borderId="0" xfId="0" applyNumberFormat="1" applyFont="1" applyBorder="1"/>
    <xf numFmtId="168" fontId="30" fillId="0" borderId="0" xfId="0" applyNumberFormat="1" applyFont="1" applyBorder="1" applyAlignment="1"/>
    <xf numFmtId="168" fontId="30" fillId="0" borderId="0" xfId="0" applyNumberFormat="1" applyFont="1" applyBorder="1" applyAlignment="1">
      <alignment horizontal="right"/>
    </xf>
    <xf numFmtId="167" fontId="30" fillId="0" borderId="0" xfId="0" applyNumberFormat="1" applyFont="1" applyBorder="1" applyAlignment="1"/>
    <xf numFmtId="164" fontId="3" fillId="0" borderId="0" xfId="1" applyNumberFormat="1" applyFont="1" applyBorder="1" applyAlignment="1"/>
    <xf numFmtId="164" fontId="1" fillId="0" borderId="0" xfId="1" applyNumberFormat="1" applyFont="1" applyBorder="1" applyAlignment="1"/>
    <xf numFmtId="164" fontId="26" fillId="0" borderId="0" xfId="1" applyNumberFormat="1" applyFont="1" applyBorder="1" applyAlignment="1"/>
    <xf numFmtId="164" fontId="29" fillId="0" borderId="0" xfId="1" applyNumberFormat="1" applyFont="1" applyBorder="1" applyAlignment="1">
      <alignment horizontal="right"/>
    </xf>
    <xf numFmtId="164" fontId="30" fillId="0" borderId="0" xfId="1" applyNumberFormat="1" applyFont="1" applyBorder="1" applyAlignment="1">
      <alignment horizontal="right"/>
    </xf>
    <xf numFmtId="0" fontId="4" fillId="0" borderId="0" xfId="0" applyFont="1" applyBorder="1" applyAlignment="1"/>
    <xf numFmtId="9" fontId="31" fillId="0" borderId="0" xfId="0" applyNumberFormat="1" applyFont="1" applyBorder="1" applyAlignment="1"/>
    <xf numFmtId="9" fontId="4" fillId="0" borderId="0" xfId="1" applyFont="1" applyBorder="1" applyAlignment="1">
      <alignment horizontal="right"/>
    </xf>
    <xf numFmtId="9" fontId="27" fillId="0" borderId="0" xfId="1" applyFont="1" applyBorder="1" applyAlignment="1">
      <alignment horizontal="right"/>
    </xf>
    <xf numFmtId="9" fontId="25" fillId="0" borderId="0" xfId="1" applyFont="1" applyBorder="1" applyAlignment="1"/>
    <xf numFmtId="165" fontId="20" fillId="0" borderId="0" xfId="1" applyNumberFormat="1" applyFont="1" applyFill="1" applyBorder="1" applyAlignment="1" applyProtection="1"/>
    <xf numFmtId="165" fontId="1" fillId="0" borderId="0" xfId="1" applyNumberFormat="1" applyFont="1" applyBorder="1" applyAlignment="1" applyProtection="1"/>
    <xf numFmtId="0" fontId="32" fillId="0" borderId="0" xfId="0" applyFont="1" applyBorder="1" applyAlignment="1"/>
    <xf numFmtId="0" fontId="33" fillId="0" borderId="0" xfId="0" applyFont="1" applyBorder="1" applyAlignment="1"/>
  </cellXfs>
  <cellStyles count="6">
    <cellStyle name="Normal" xfId="0" builtinId="0"/>
    <cellStyle name="Normal 2" xfId="3"/>
    <cellStyle name="Normal_Perspectives par département" xfId="2"/>
    <cellStyle name="Pourcentage" xfId="1" builtinId="5"/>
    <cellStyle name="Pourcentage 2" xfId="4"/>
    <cellStyle name="Pourcentage 3" xfId="5"/>
  </cellStyles>
  <dxfs count="0"/>
  <tableStyles count="0" defaultTableStyle="TableStyleMedium2" defaultPivotStyle="PivotStyleLight16"/>
  <colors>
    <mruColors>
      <color rgb="FF009900"/>
      <color rgb="FF99FF99"/>
      <color rgb="FFFFFFFF"/>
      <color rgb="FF52A33F"/>
      <color rgb="FF00FF00"/>
      <color rgb="FF0000FF"/>
      <color rgb="FF50FA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87"/>
  <sheetViews>
    <sheetView tabSelected="1" topLeftCell="A121" zoomScaleNormal="100" workbookViewId="0">
      <selection activeCell="K143" sqref="K143"/>
    </sheetView>
  </sheetViews>
  <sheetFormatPr baseColWidth="10" defaultColWidth="11.42578125" defaultRowHeight="15.6" customHeight="1" x14ac:dyDescent="0.25"/>
  <cols>
    <col min="1" max="1" width="33.140625" style="20" customWidth="1"/>
    <col min="2" max="2" width="23.5703125" style="20" customWidth="1"/>
    <col min="3" max="3" width="22.5703125" style="20" customWidth="1"/>
    <col min="4" max="4" width="23.140625" style="20" customWidth="1"/>
    <col min="5" max="5" width="22.85546875" style="20" customWidth="1"/>
    <col min="6" max="6" width="32" style="20" customWidth="1"/>
    <col min="7" max="7" width="22.5703125" style="20" customWidth="1"/>
    <col min="8" max="8" width="23.140625" style="20" customWidth="1"/>
    <col min="9" max="9" width="13.140625" style="20" customWidth="1"/>
    <col min="10" max="10" width="16.28515625" style="20" customWidth="1"/>
    <col min="11" max="16384" width="11.42578125" style="20"/>
  </cols>
  <sheetData>
    <row r="1" spans="1:9" ht="23.25" customHeight="1" x14ac:dyDescent="0.35">
      <c r="A1" s="61" t="s">
        <v>1</v>
      </c>
    </row>
    <row r="3" spans="1:9" ht="18.75" customHeight="1" x14ac:dyDescent="0.3">
      <c r="A3" s="62" t="str">
        <f>"Bilan des mouvements de l’année "&amp;annéeN</f>
        <v>Bilan des mouvements de l’année 2016</v>
      </c>
    </row>
    <row r="5" spans="1:9" ht="54.75" customHeight="1" x14ac:dyDescent="0.25">
      <c r="A5" s="57" t="s">
        <v>0</v>
      </c>
      <c r="B5" s="57" t="s">
        <v>22</v>
      </c>
      <c r="C5" s="57" t="s">
        <v>23</v>
      </c>
      <c r="D5" s="57" t="s">
        <v>24</v>
      </c>
      <c r="E5" s="57" t="s">
        <v>25</v>
      </c>
      <c r="F5" s="57" t="s">
        <v>26</v>
      </c>
      <c r="G5" s="57" t="s">
        <v>139</v>
      </c>
      <c r="H5" s="57" t="s">
        <v>27</v>
      </c>
    </row>
    <row r="6" spans="1:9" ht="15.6" customHeight="1" x14ac:dyDescent="0.25">
      <c r="A6" s="7">
        <v>2000</v>
      </c>
      <c r="B6" s="10">
        <v>19160</v>
      </c>
      <c r="C6" s="10">
        <v>6450</v>
      </c>
      <c r="D6" s="10">
        <v>25610</v>
      </c>
      <c r="E6" s="40">
        <v>15670</v>
      </c>
      <c r="F6" s="30">
        <v>9940</v>
      </c>
      <c r="G6" s="10">
        <v>2468</v>
      </c>
      <c r="H6" s="63">
        <v>0.16</v>
      </c>
      <c r="I6" s="3"/>
    </row>
    <row r="7" spans="1:9" ht="15.6" customHeight="1" x14ac:dyDescent="0.25">
      <c r="A7" s="7">
        <v>2001</v>
      </c>
      <c r="B7" s="10">
        <v>18370</v>
      </c>
      <c r="C7" s="10">
        <v>9240</v>
      </c>
      <c r="D7" s="10">
        <v>27610</v>
      </c>
      <c r="E7" s="40">
        <v>16820</v>
      </c>
      <c r="F7" s="30">
        <v>10790</v>
      </c>
      <c r="G7" s="10">
        <v>2160</v>
      </c>
      <c r="H7" s="63">
        <v>0.13</v>
      </c>
      <c r="I7" s="3"/>
    </row>
    <row r="8" spans="1:9" ht="15.6" customHeight="1" x14ac:dyDescent="0.25">
      <c r="A8" s="7">
        <v>2002</v>
      </c>
      <c r="B8" s="10">
        <v>16960</v>
      </c>
      <c r="C8" s="10">
        <v>5670</v>
      </c>
      <c r="D8" s="10">
        <v>22630</v>
      </c>
      <c r="E8" s="40">
        <v>14940</v>
      </c>
      <c r="F8" s="30">
        <v>7690</v>
      </c>
      <c r="G8" s="10">
        <v>1978</v>
      </c>
      <c r="H8" s="63">
        <v>0.13</v>
      </c>
      <c r="I8" s="3"/>
    </row>
    <row r="9" spans="1:9" ht="15.6" customHeight="1" x14ac:dyDescent="0.25">
      <c r="A9" s="7">
        <v>2003</v>
      </c>
      <c r="B9" s="10">
        <v>15300</v>
      </c>
      <c r="C9" s="10">
        <v>5660</v>
      </c>
      <c r="D9" s="10">
        <v>20960</v>
      </c>
      <c r="E9" s="40">
        <v>16290</v>
      </c>
      <c r="F9" s="30">
        <v>4670</v>
      </c>
      <c r="G9" s="10">
        <v>2945</v>
      </c>
      <c r="H9" s="63">
        <v>0.18</v>
      </c>
      <c r="I9" s="3"/>
    </row>
    <row r="10" spans="1:9" ht="15.6" customHeight="1" x14ac:dyDescent="0.25">
      <c r="A10" s="7">
        <v>2004</v>
      </c>
      <c r="B10" s="10">
        <v>14500</v>
      </c>
      <c r="C10" s="10">
        <v>5340</v>
      </c>
      <c r="D10" s="10">
        <v>19840</v>
      </c>
      <c r="E10" s="40">
        <v>15620</v>
      </c>
      <c r="F10" s="30">
        <v>4220</v>
      </c>
      <c r="G10" s="10">
        <v>2670</v>
      </c>
      <c r="H10" s="63">
        <v>0.17</v>
      </c>
      <c r="I10" s="3"/>
    </row>
    <row r="11" spans="1:9" ht="15.6" customHeight="1" x14ac:dyDescent="0.25">
      <c r="A11" s="7">
        <v>2005</v>
      </c>
      <c r="B11" s="10">
        <v>16170</v>
      </c>
      <c r="C11" s="10">
        <v>5810</v>
      </c>
      <c r="D11" s="10">
        <v>21980</v>
      </c>
      <c r="E11" s="40">
        <v>16890</v>
      </c>
      <c r="F11" s="30">
        <v>5090</v>
      </c>
      <c r="G11" s="10">
        <v>3110</v>
      </c>
      <c r="H11" s="63">
        <v>0.18</v>
      </c>
      <c r="I11" s="3"/>
    </row>
    <row r="12" spans="1:9" ht="15.6" customHeight="1" x14ac:dyDescent="0.25">
      <c r="A12" s="7">
        <v>2006</v>
      </c>
      <c r="B12" s="10">
        <v>19210</v>
      </c>
      <c r="C12" s="10">
        <v>6300</v>
      </c>
      <c r="D12" s="10">
        <v>25510</v>
      </c>
      <c r="E12" s="40">
        <v>20010</v>
      </c>
      <c r="F12" s="30">
        <v>5500</v>
      </c>
      <c r="G12" s="10">
        <v>4300</v>
      </c>
      <c r="H12" s="63">
        <v>0.21</v>
      </c>
      <c r="I12" s="3"/>
    </row>
    <row r="13" spans="1:9" ht="15.6" customHeight="1" x14ac:dyDescent="0.25">
      <c r="A13" s="7">
        <v>2007</v>
      </c>
      <c r="B13" s="10">
        <v>20180</v>
      </c>
      <c r="C13" s="10">
        <v>6010</v>
      </c>
      <c r="D13" s="10">
        <v>26190</v>
      </c>
      <c r="E13" s="40">
        <v>18610</v>
      </c>
      <c r="F13" s="30">
        <v>7580</v>
      </c>
      <c r="G13" s="10">
        <v>4140</v>
      </c>
      <c r="H13" s="63">
        <v>0.22</v>
      </c>
      <c r="I13" s="3"/>
    </row>
    <row r="14" spans="1:9" ht="15.6" customHeight="1" x14ac:dyDescent="0.25">
      <c r="A14" s="7">
        <v>2008</v>
      </c>
      <c r="B14" s="10">
        <v>18650</v>
      </c>
      <c r="C14" s="10">
        <v>6000</v>
      </c>
      <c r="D14" s="10">
        <v>24650</v>
      </c>
      <c r="E14" s="40">
        <v>21360</v>
      </c>
      <c r="F14" s="30">
        <v>3290</v>
      </c>
      <c r="G14" s="10">
        <v>4370</v>
      </c>
      <c r="H14" s="63">
        <v>0.2</v>
      </c>
      <c r="I14" s="3"/>
    </row>
    <row r="15" spans="1:9" ht="15.6" customHeight="1" x14ac:dyDescent="0.25">
      <c r="A15" s="7">
        <v>2009</v>
      </c>
      <c r="B15" s="10">
        <v>15460</v>
      </c>
      <c r="C15" s="10">
        <v>6320</v>
      </c>
      <c r="D15" s="10">
        <v>21780</v>
      </c>
      <c r="E15" s="40">
        <v>19590</v>
      </c>
      <c r="F15" s="30">
        <v>2190</v>
      </c>
      <c r="G15" s="10">
        <v>3740</v>
      </c>
      <c r="H15" s="63">
        <v>0.19</v>
      </c>
      <c r="I15" s="3"/>
    </row>
    <row r="16" spans="1:9" ht="15.6" customHeight="1" x14ac:dyDescent="0.25">
      <c r="A16" s="7">
        <v>2010</v>
      </c>
      <c r="B16" s="10">
        <v>17470</v>
      </c>
      <c r="C16" s="10">
        <v>5580</v>
      </c>
      <c r="D16" s="10">
        <v>23050</v>
      </c>
      <c r="E16" s="40">
        <v>22400</v>
      </c>
      <c r="F16" s="30">
        <v>650</v>
      </c>
      <c r="G16" s="10">
        <v>4000</v>
      </c>
      <c r="H16" s="63">
        <v>0.18</v>
      </c>
      <c r="I16" s="3"/>
    </row>
    <row r="17" spans="1:9" ht="15.6" customHeight="1" x14ac:dyDescent="0.25">
      <c r="A17" s="7">
        <v>2011</v>
      </c>
      <c r="B17" s="10">
        <v>20610</v>
      </c>
      <c r="C17" s="10">
        <v>6310</v>
      </c>
      <c r="D17" s="10">
        <v>26920</v>
      </c>
      <c r="E17" s="40">
        <v>20890</v>
      </c>
      <c r="F17" s="30">
        <v>6030</v>
      </c>
      <c r="G17" s="10">
        <v>3130</v>
      </c>
      <c r="H17" s="63">
        <v>0.15</v>
      </c>
      <c r="I17" s="3"/>
    </row>
    <row r="18" spans="1:9" ht="15.6" customHeight="1" x14ac:dyDescent="0.25">
      <c r="A18" s="7">
        <v>2012</v>
      </c>
      <c r="B18" s="10">
        <v>19240</v>
      </c>
      <c r="C18" s="10">
        <v>6640</v>
      </c>
      <c r="D18" s="10">
        <v>25880</v>
      </c>
      <c r="E18" s="40">
        <v>20380</v>
      </c>
      <c r="F18" s="30">
        <v>5500</v>
      </c>
      <c r="G18" s="10">
        <v>3150</v>
      </c>
      <c r="H18" s="63">
        <v>0.15</v>
      </c>
      <c r="I18" s="3"/>
    </row>
    <row r="19" spans="1:9" ht="15.6" customHeight="1" x14ac:dyDescent="0.25">
      <c r="A19" s="7">
        <v>2013</v>
      </c>
      <c r="B19" s="10">
        <v>17680</v>
      </c>
      <c r="C19" s="10">
        <v>4860</v>
      </c>
      <c r="D19" s="10">
        <v>22540</v>
      </c>
      <c r="E19" s="40">
        <v>20160</v>
      </c>
      <c r="F19" s="30">
        <v>2380</v>
      </c>
      <c r="G19" s="10">
        <v>3580</v>
      </c>
      <c r="H19" s="63">
        <v>0.18</v>
      </c>
      <c r="I19" s="3"/>
    </row>
    <row r="20" spans="1:9" ht="15.6" customHeight="1" x14ac:dyDescent="0.25">
      <c r="A20" s="7">
        <v>2014</v>
      </c>
      <c r="B20" s="10">
        <v>18940</v>
      </c>
      <c r="C20" s="10">
        <v>5510</v>
      </c>
      <c r="D20" s="10">
        <v>24450</v>
      </c>
      <c r="E20" s="40">
        <v>20300</v>
      </c>
      <c r="F20" s="30">
        <v>4150</v>
      </c>
      <c r="G20" s="10">
        <v>2940</v>
      </c>
      <c r="H20" s="63">
        <v>0.14000000000000001</v>
      </c>
      <c r="I20" s="3"/>
    </row>
    <row r="21" spans="1:9" ht="15.6" customHeight="1" x14ac:dyDescent="0.3">
      <c r="A21" s="7">
        <f>annéN</f>
        <v>2015</v>
      </c>
      <c r="B21" s="109">
        <v>20050</v>
      </c>
      <c r="C21" s="109">
        <v>5050</v>
      </c>
      <c r="D21" s="109">
        <v>25100</v>
      </c>
      <c r="E21" s="110">
        <v>22050</v>
      </c>
      <c r="F21" s="111">
        <v>3050</v>
      </c>
      <c r="G21" s="109">
        <v>3440</v>
      </c>
      <c r="H21" s="112">
        <v>0.16</v>
      </c>
      <c r="I21" s="3"/>
    </row>
    <row r="22" spans="1:9" s="38" customFormat="1" ht="15.6" customHeight="1" x14ac:dyDescent="0.3">
      <c r="A22" s="113" t="str">
        <f>"Evolution "&amp;annN&amp;" / "&amp;annéN</f>
        <v>Evolution 2014 / 2015</v>
      </c>
      <c r="B22" s="129">
        <v>0.12</v>
      </c>
      <c r="C22" s="129">
        <v>0.22</v>
      </c>
      <c r="D22" s="129">
        <v>0.14000000000000001</v>
      </c>
      <c r="E22" s="129" t="s">
        <v>159</v>
      </c>
      <c r="F22" s="129" t="s">
        <v>160</v>
      </c>
      <c r="G22" s="129"/>
      <c r="H22" s="115"/>
    </row>
    <row r="23" spans="1:9" ht="15.6" customHeight="1" x14ac:dyDescent="0.25">
      <c r="B23" s="83"/>
      <c r="C23" s="83"/>
      <c r="D23" s="83"/>
      <c r="E23" s="84"/>
      <c r="F23" s="85"/>
      <c r="G23" s="83"/>
      <c r="H23" s="83"/>
      <c r="I23" s="3"/>
    </row>
    <row r="25" spans="1:9" ht="15.6" customHeight="1" x14ac:dyDescent="0.25">
      <c r="E25" s="64"/>
    </row>
    <row r="26" spans="1:9" ht="15.6" customHeight="1" x14ac:dyDescent="0.3">
      <c r="A26" s="58" t="str">
        <f>"Prévisions pour "&amp;annéeN1</f>
        <v>Prévisions pour 2017</v>
      </c>
    </row>
    <row r="28" spans="1:9" ht="56.25" customHeight="1" x14ac:dyDescent="0.25">
      <c r="A28" s="23"/>
      <c r="B28" s="57" t="s">
        <v>140</v>
      </c>
      <c r="C28" s="57" t="s">
        <v>141</v>
      </c>
      <c r="D28" s="57" t="str">
        <f>"Evolution entre " &amp;annéeN&amp; " et " &amp;annéeN1&amp; "(fourchette basse)"</f>
        <v>Evolution entre 2016 et 2017(fourchette basse)</v>
      </c>
      <c r="E28" s="57" t="str">
        <f>"Evolution entre " &amp;annéeN&amp; " et " &amp;annéeN1&amp; "(fourchette haute)"</f>
        <v>Evolution entre 2016 et 2017(fourchette haute)</v>
      </c>
    </row>
    <row r="29" spans="1:9" ht="15.6" customHeight="1" x14ac:dyDescent="0.25">
      <c r="A29" s="5" t="s">
        <v>2</v>
      </c>
      <c r="B29" s="10">
        <v>22800</v>
      </c>
      <c r="C29" s="10">
        <v>24590</v>
      </c>
      <c r="D29" s="87">
        <v>1.1086474501108556E-2</v>
      </c>
      <c r="E29" s="87">
        <v>9.0465631929046664E-2</v>
      </c>
    </row>
    <row r="30" spans="1:9" ht="15.6" customHeight="1" x14ac:dyDescent="0.25">
      <c r="A30" s="24" t="s">
        <v>3</v>
      </c>
      <c r="B30" s="10">
        <v>5890</v>
      </c>
      <c r="C30" s="10">
        <v>6710</v>
      </c>
      <c r="D30" s="87">
        <v>-4.6925566343042124E-2</v>
      </c>
      <c r="E30" s="87">
        <v>8.5760517799352787E-2</v>
      </c>
    </row>
    <row r="31" spans="1:9" ht="15.6" customHeight="1" x14ac:dyDescent="0.25">
      <c r="A31" s="24" t="s">
        <v>4</v>
      </c>
      <c r="B31" s="10">
        <v>28690</v>
      </c>
      <c r="C31" s="10">
        <v>31300</v>
      </c>
      <c r="D31" s="126">
        <v>-1.3922728854856015E-3</v>
      </c>
      <c r="E31" s="126">
        <v>8.9453532892446841E-2</v>
      </c>
    </row>
    <row r="32" spans="1:9" ht="15.6" customHeight="1" x14ac:dyDescent="0.25">
      <c r="A32" s="24"/>
      <c r="B32" s="10"/>
      <c r="C32" s="10"/>
      <c r="D32" s="127"/>
      <c r="E32" s="127"/>
    </row>
    <row r="33" spans="1:14" ht="15.6" customHeight="1" x14ac:dyDescent="0.25">
      <c r="B33" s="73"/>
      <c r="C33" s="73"/>
      <c r="D33" s="64"/>
      <c r="E33" s="64"/>
    </row>
    <row r="34" spans="1:14" ht="15.6" customHeight="1" x14ac:dyDescent="0.25">
      <c r="D34" s="64"/>
      <c r="E34" s="64"/>
    </row>
    <row r="35" spans="1:14" ht="15.6" customHeight="1" x14ac:dyDescent="0.3">
      <c r="A35" s="58" t="str">
        <f>"Répartition  des recrutements de cadres par niveau d’expérience"</f>
        <v>Répartition  des recrutements de cadres par niveau d’expérience</v>
      </c>
    </row>
    <row r="36" spans="1:14" ht="15.6" customHeight="1" x14ac:dyDescent="0.3">
      <c r="A36" s="58"/>
    </row>
    <row r="37" spans="1:14" ht="54.75" customHeight="1" x14ac:dyDescent="0.25">
      <c r="A37" s="23" t="s">
        <v>0</v>
      </c>
      <c r="B37" s="6" t="s">
        <v>5</v>
      </c>
      <c r="C37" s="6" t="s">
        <v>6</v>
      </c>
      <c r="D37" s="6" t="s">
        <v>8</v>
      </c>
      <c r="E37" s="6" t="s">
        <v>9</v>
      </c>
      <c r="F37" s="6" t="s">
        <v>10</v>
      </c>
      <c r="G37" s="6" t="s">
        <v>11</v>
      </c>
      <c r="H37" s="6" t="s">
        <v>7</v>
      </c>
    </row>
    <row r="38" spans="1:14" ht="15.6" customHeight="1" x14ac:dyDescent="0.25">
      <c r="A38" s="7">
        <v>2002</v>
      </c>
      <c r="B38" s="11">
        <v>0.21</v>
      </c>
      <c r="C38" s="11">
        <v>0.33</v>
      </c>
      <c r="D38" s="79" t="s">
        <v>132</v>
      </c>
      <c r="E38" s="79" t="s">
        <v>132</v>
      </c>
      <c r="F38" s="79" t="s">
        <v>132</v>
      </c>
      <c r="G38" s="79" t="s">
        <v>132</v>
      </c>
      <c r="H38" s="13">
        <v>0.46</v>
      </c>
    </row>
    <row r="39" spans="1:14" ht="15.6" customHeight="1" x14ac:dyDescent="0.25">
      <c r="A39" s="7">
        <v>2003</v>
      </c>
      <c r="B39" s="11">
        <v>0.2</v>
      </c>
      <c r="C39" s="11">
        <v>0.28999999999999998</v>
      </c>
      <c r="D39" s="79" t="s">
        <v>132</v>
      </c>
      <c r="E39" s="79" t="s">
        <v>132</v>
      </c>
      <c r="F39" s="79" t="s">
        <v>132</v>
      </c>
      <c r="G39" s="79" t="s">
        <v>132</v>
      </c>
      <c r="H39" s="13">
        <v>0.51</v>
      </c>
    </row>
    <row r="40" spans="1:14" ht="15.6" customHeight="1" x14ac:dyDescent="0.25">
      <c r="A40" s="7">
        <v>2004</v>
      </c>
      <c r="B40" s="11">
        <v>0.15</v>
      </c>
      <c r="C40" s="11">
        <v>0.27</v>
      </c>
      <c r="D40" s="79" t="s">
        <v>132</v>
      </c>
      <c r="E40" s="79" t="s">
        <v>132</v>
      </c>
      <c r="F40" s="79" t="s">
        <v>132</v>
      </c>
      <c r="G40" s="79" t="s">
        <v>132</v>
      </c>
      <c r="H40" s="13">
        <v>0.57999999999999996</v>
      </c>
    </row>
    <row r="41" spans="1:14" ht="15.6" customHeight="1" x14ac:dyDescent="0.25">
      <c r="A41" s="7">
        <v>2005</v>
      </c>
      <c r="B41" s="11">
        <v>0.21</v>
      </c>
      <c r="C41" s="11">
        <v>0.32</v>
      </c>
      <c r="D41" s="79" t="s">
        <v>132</v>
      </c>
      <c r="E41" s="79" t="s">
        <v>132</v>
      </c>
      <c r="F41" s="79" t="s">
        <v>132</v>
      </c>
      <c r="G41" s="79" t="s">
        <v>132</v>
      </c>
      <c r="H41" s="13">
        <v>0.47</v>
      </c>
    </row>
    <row r="42" spans="1:14" ht="15.6" customHeight="1" x14ac:dyDescent="0.25">
      <c r="A42" s="7">
        <v>2006</v>
      </c>
      <c r="B42" s="11">
        <v>0.2</v>
      </c>
      <c r="C42" s="11">
        <v>0.28999999999999998</v>
      </c>
      <c r="D42" s="79" t="s">
        <v>132</v>
      </c>
      <c r="E42" s="79" t="s">
        <v>132</v>
      </c>
      <c r="F42" s="79" t="s">
        <v>132</v>
      </c>
      <c r="G42" s="79" t="s">
        <v>132</v>
      </c>
      <c r="H42" s="13">
        <v>0.51</v>
      </c>
    </row>
    <row r="43" spans="1:14" ht="15.6" customHeight="1" x14ac:dyDescent="0.25">
      <c r="A43" s="7">
        <v>2007</v>
      </c>
      <c r="B43" s="11">
        <v>0.22</v>
      </c>
      <c r="C43" s="11">
        <v>0.3</v>
      </c>
      <c r="D43" s="79" t="s">
        <v>132</v>
      </c>
      <c r="E43" s="79" t="s">
        <v>132</v>
      </c>
      <c r="F43" s="79" t="s">
        <v>132</v>
      </c>
      <c r="G43" s="79" t="s">
        <v>132</v>
      </c>
      <c r="H43" s="13">
        <v>0.48</v>
      </c>
      <c r="I43" s="4"/>
      <c r="J43" s="4"/>
      <c r="K43" s="4"/>
      <c r="L43" s="4"/>
      <c r="M43" s="4"/>
      <c r="N43" s="4"/>
    </row>
    <row r="44" spans="1:14" ht="15.6" customHeight="1" x14ac:dyDescent="0.25">
      <c r="A44" s="7">
        <v>2008</v>
      </c>
      <c r="B44" s="11">
        <v>0.21</v>
      </c>
      <c r="C44" s="11">
        <v>0.32</v>
      </c>
      <c r="D44" s="79" t="s">
        <v>132</v>
      </c>
      <c r="E44" s="79" t="s">
        <v>132</v>
      </c>
      <c r="F44" s="79" t="s">
        <v>132</v>
      </c>
      <c r="G44" s="79" t="s">
        <v>132</v>
      </c>
      <c r="H44" s="13">
        <v>0.47</v>
      </c>
      <c r="I44" s="14"/>
      <c r="J44" s="14"/>
      <c r="K44" s="14"/>
      <c r="L44" s="14"/>
      <c r="M44" s="14"/>
      <c r="N44" s="14"/>
    </row>
    <row r="45" spans="1:14" ht="15.6" customHeight="1" x14ac:dyDescent="0.25">
      <c r="A45" s="7">
        <v>2009</v>
      </c>
      <c r="B45" s="11">
        <v>0.17</v>
      </c>
      <c r="C45" s="11">
        <v>0.28000000000000003</v>
      </c>
      <c r="D45" s="79" t="s">
        <v>132</v>
      </c>
      <c r="E45" s="79" t="s">
        <v>132</v>
      </c>
      <c r="F45" s="79" t="s">
        <v>132</v>
      </c>
      <c r="G45" s="79" t="s">
        <v>132</v>
      </c>
      <c r="H45" s="13">
        <v>0.55000000000000004</v>
      </c>
    </row>
    <row r="46" spans="1:14" ht="15.6" customHeight="1" x14ac:dyDescent="0.25">
      <c r="A46" s="7">
        <v>2010</v>
      </c>
      <c r="B46" s="11">
        <v>0.22</v>
      </c>
      <c r="C46" s="11">
        <v>0.32</v>
      </c>
      <c r="D46" s="79" t="s">
        <v>132</v>
      </c>
      <c r="E46" s="79" t="s">
        <v>132</v>
      </c>
      <c r="F46" s="79" t="s">
        <v>132</v>
      </c>
      <c r="G46" s="79" t="s">
        <v>132</v>
      </c>
      <c r="H46" s="13">
        <v>0.46</v>
      </c>
    </row>
    <row r="47" spans="1:14" ht="15.6" customHeight="1" x14ac:dyDescent="0.25">
      <c r="A47" s="7">
        <v>2011</v>
      </c>
      <c r="B47" s="11">
        <v>0.22</v>
      </c>
      <c r="C47" s="11">
        <v>0.34</v>
      </c>
      <c r="D47" s="11">
        <v>0.21</v>
      </c>
      <c r="E47" s="11">
        <v>0.12</v>
      </c>
      <c r="F47" s="11">
        <v>0.06</v>
      </c>
      <c r="G47" s="11">
        <v>0.05</v>
      </c>
      <c r="H47" s="13">
        <v>0.44</v>
      </c>
    </row>
    <row r="48" spans="1:14" ht="15.6" customHeight="1" x14ac:dyDescent="0.25">
      <c r="A48" s="7">
        <v>2012</v>
      </c>
      <c r="B48" s="11">
        <v>0.22</v>
      </c>
      <c r="C48" s="11">
        <v>0.31</v>
      </c>
      <c r="D48" s="11">
        <v>0.2</v>
      </c>
      <c r="E48" s="11">
        <v>0.15</v>
      </c>
      <c r="F48" s="11">
        <v>0.06</v>
      </c>
      <c r="G48" s="11">
        <v>0.06</v>
      </c>
      <c r="H48" s="13">
        <v>0.47</v>
      </c>
    </row>
    <row r="49" spans="1:26" ht="15.6" customHeight="1" x14ac:dyDescent="0.25">
      <c r="A49" s="7">
        <v>2013</v>
      </c>
      <c r="B49" s="11">
        <v>0.2</v>
      </c>
      <c r="C49" s="11">
        <v>0.27</v>
      </c>
      <c r="D49" s="11">
        <v>0.26</v>
      </c>
      <c r="E49" s="11">
        <v>0.13</v>
      </c>
      <c r="F49" s="11">
        <v>7.0000000000000007E-2</v>
      </c>
      <c r="G49" s="11">
        <v>7.0000000000000007E-2</v>
      </c>
      <c r="H49" s="13">
        <v>0.53</v>
      </c>
    </row>
    <row r="50" spans="1:26" ht="15.6" customHeight="1" x14ac:dyDescent="0.25">
      <c r="A50" s="7">
        <v>2014</v>
      </c>
      <c r="B50" s="11">
        <v>0.22</v>
      </c>
      <c r="C50" s="11">
        <v>0.28999999999999998</v>
      </c>
      <c r="D50" s="11">
        <v>0.25</v>
      </c>
      <c r="E50" s="11">
        <v>0.12</v>
      </c>
      <c r="F50" s="11">
        <v>0.06</v>
      </c>
      <c r="G50" s="11">
        <v>0.06</v>
      </c>
      <c r="H50" s="13">
        <v>0.49</v>
      </c>
    </row>
    <row r="51" spans="1:26" ht="15.6" customHeight="1" x14ac:dyDescent="0.25">
      <c r="A51" s="7">
        <v>2015</v>
      </c>
      <c r="B51" s="11">
        <v>0.23</v>
      </c>
      <c r="C51" s="11">
        <v>0.3</v>
      </c>
      <c r="D51" s="11">
        <v>0.23</v>
      </c>
      <c r="E51" s="11">
        <v>0.12</v>
      </c>
      <c r="F51" s="11">
        <v>0.05</v>
      </c>
      <c r="G51" s="11">
        <v>7.0000000000000007E-2</v>
      </c>
      <c r="H51" s="13">
        <v>0.47</v>
      </c>
    </row>
    <row r="52" spans="1:26" ht="15.6" customHeight="1" x14ac:dyDescent="0.25">
      <c r="A52" s="7" t="str">
        <f>annéeN&amp;" (prévisions) "</f>
        <v xml:space="preserve">2016 (prévisions) </v>
      </c>
      <c r="B52" s="94"/>
      <c r="C52" s="94"/>
      <c r="D52" s="94"/>
      <c r="E52" s="94"/>
      <c r="F52" s="94"/>
      <c r="G52" s="94"/>
      <c r="H52" s="96"/>
    </row>
    <row r="53" spans="1:26" ht="15.6" customHeight="1" x14ac:dyDescent="0.25">
      <c r="B53" s="94"/>
      <c r="C53" s="94"/>
      <c r="D53" s="94"/>
      <c r="E53" s="94"/>
      <c r="F53" s="94"/>
      <c r="G53" s="94"/>
      <c r="H53" s="96"/>
    </row>
    <row r="54" spans="1:26" ht="15.6" customHeight="1" x14ac:dyDescent="0.25">
      <c r="A54" s="7"/>
      <c r="B54" s="11"/>
      <c r="C54" s="11"/>
      <c r="D54" s="11"/>
      <c r="E54" s="11"/>
      <c r="F54" s="11"/>
      <c r="G54" s="11"/>
      <c r="H54" s="13"/>
    </row>
    <row r="55" spans="1:26" ht="15.6" customHeight="1" x14ac:dyDescent="0.25">
      <c r="H55" s="131"/>
    </row>
    <row r="56" spans="1:26" ht="19.5" customHeight="1" x14ac:dyDescent="0.3">
      <c r="A56" s="58" t="str">
        <f>"Répartition  des recrutements de cadres par fonction"</f>
        <v>Répartition  des recrutements de cadres par fonction</v>
      </c>
    </row>
    <row r="58" spans="1:26" ht="51.75" customHeight="1" x14ac:dyDescent="0.25">
      <c r="A58" s="57" t="s">
        <v>0</v>
      </c>
      <c r="B58" s="6" t="s">
        <v>12</v>
      </c>
      <c r="C58" s="6" t="s">
        <v>142</v>
      </c>
      <c r="D58" s="6" t="s">
        <v>144</v>
      </c>
      <c r="E58" s="6" t="s">
        <v>13</v>
      </c>
      <c r="F58" s="6" t="s">
        <v>14</v>
      </c>
      <c r="G58" s="6" t="s">
        <v>15</v>
      </c>
      <c r="H58" s="6" t="s">
        <v>16</v>
      </c>
      <c r="I58" s="57" t="s">
        <v>143</v>
      </c>
      <c r="J58" s="57" t="s">
        <v>68</v>
      </c>
    </row>
    <row r="59" spans="1:26" ht="15.6" customHeight="1" x14ac:dyDescent="0.25">
      <c r="A59" s="7">
        <v>2002</v>
      </c>
      <c r="B59" s="3">
        <v>0.02</v>
      </c>
      <c r="C59" s="3">
        <v>0.08</v>
      </c>
      <c r="D59" s="3">
        <v>0.1</v>
      </c>
      <c r="E59" s="3">
        <v>7.0000000000000007E-2</v>
      </c>
      <c r="F59" s="3">
        <v>0.15</v>
      </c>
      <c r="G59" s="3">
        <v>7.0000000000000007E-2</v>
      </c>
      <c r="H59" s="3">
        <v>0.11</v>
      </c>
      <c r="I59" s="3">
        <v>0.22</v>
      </c>
      <c r="J59" s="3">
        <v>0.18</v>
      </c>
      <c r="K59" s="11"/>
      <c r="L59" s="11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</row>
    <row r="60" spans="1:26" ht="15.6" customHeight="1" x14ac:dyDescent="0.25">
      <c r="A60" s="7">
        <v>2003</v>
      </c>
      <c r="B60" s="3">
        <v>0.03</v>
      </c>
      <c r="C60" s="3">
        <v>7.0000000000000007E-2</v>
      </c>
      <c r="D60" s="3">
        <v>0.08</v>
      </c>
      <c r="E60" s="3">
        <v>0.05</v>
      </c>
      <c r="F60" s="3">
        <v>0.2</v>
      </c>
      <c r="G60" s="3">
        <v>7.0000000000000007E-2</v>
      </c>
      <c r="H60" s="3">
        <v>0.14000000000000001</v>
      </c>
      <c r="I60" s="3">
        <v>0.21</v>
      </c>
      <c r="J60" s="3">
        <v>0.15</v>
      </c>
      <c r="K60" s="11"/>
      <c r="L60" s="11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</row>
    <row r="61" spans="1:26" ht="15.6" customHeight="1" x14ac:dyDescent="0.25">
      <c r="A61" s="7">
        <v>2004</v>
      </c>
      <c r="B61" s="3">
        <v>0.04</v>
      </c>
      <c r="C61" s="3">
        <v>7.0000000000000007E-2</v>
      </c>
      <c r="D61" s="3">
        <v>0.04</v>
      </c>
      <c r="E61" s="3">
        <v>0.12</v>
      </c>
      <c r="F61" s="3">
        <v>0.18</v>
      </c>
      <c r="G61" s="3">
        <v>0.05</v>
      </c>
      <c r="H61" s="3">
        <v>0.1</v>
      </c>
      <c r="I61" s="3">
        <v>0.28000000000000003</v>
      </c>
      <c r="J61" s="3">
        <v>0.12</v>
      </c>
      <c r="K61" s="11"/>
      <c r="L61" s="11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</row>
    <row r="62" spans="1:26" ht="15.6" customHeight="1" x14ac:dyDescent="0.25">
      <c r="A62" s="7">
        <v>2005</v>
      </c>
      <c r="B62" s="3">
        <v>0.01</v>
      </c>
      <c r="C62" s="3">
        <v>0.09</v>
      </c>
      <c r="D62" s="3">
        <v>0.08</v>
      </c>
      <c r="E62" s="3">
        <v>0.08</v>
      </c>
      <c r="F62" s="3">
        <v>0.18</v>
      </c>
      <c r="G62" s="3">
        <v>0.06</v>
      </c>
      <c r="H62" s="3">
        <v>0.1</v>
      </c>
      <c r="I62" s="3">
        <v>0.25</v>
      </c>
      <c r="J62" s="3">
        <v>0.15</v>
      </c>
      <c r="K62" s="11"/>
      <c r="L62" s="11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</row>
    <row r="63" spans="1:26" ht="15.6" customHeight="1" x14ac:dyDescent="0.25">
      <c r="A63" s="7">
        <v>2006</v>
      </c>
      <c r="B63" s="3">
        <v>0.02</v>
      </c>
      <c r="C63" s="3">
        <v>0.09</v>
      </c>
      <c r="D63" s="3">
        <v>0.09</v>
      </c>
      <c r="E63" s="3">
        <v>0.14000000000000001</v>
      </c>
      <c r="F63" s="3">
        <v>0.19</v>
      </c>
      <c r="G63" s="3">
        <v>7.0000000000000007E-2</v>
      </c>
      <c r="H63" s="3">
        <v>0.1</v>
      </c>
      <c r="I63" s="3">
        <v>0.22</v>
      </c>
      <c r="J63" s="3">
        <v>0.08</v>
      </c>
      <c r="K63" s="11"/>
      <c r="L63" s="11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</row>
    <row r="64" spans="1:26" ht="15.6" customHeight="1" x14ac:dyDescent="0.25">
      <c r="A64" s="7">
        <v>2007</v>
      </c>
      <c r="B64" s="3">
        <v>0.02</v>
      </c>
      <c r="C64" s="3">
        <v>0.05</v>
      </c>
      <c r="D64" s="3">
        <v>7.0000000000000007E-2</v>
      </c>
      <c r="E64" s="3">
        <v>0.17</v>
      </c>
      <c r="F64" s="3">
        <v>0.13</v>
      </c>
      <c r="G64" s="3">
        <v>0.09</v>
      </c>
      <c r="H64" s="3">
        <v>0.09</v>
      </c>
      <c r="I64" s="3">
        <v>0.26</v>
      </c>
      <c r="J64" s="3">
        <v>0.12</v>
      </c>
      <c r="K64" s="11"/>
      <c r="L64" s="11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</row>
    <row r="65" spans="1:26" ht="15.6" customHeight="1" x14ac:dyDescent="0.25">
      <c r="A65" s="7">
        <v>2008</v>
      </c>
      <c r="B65" s="3">
        <v>0.01</v>
      </c>
      <c r="C65" s="3">
        <v>0.08</v>
      </c>
      <c r="D65" s="3">
        <v>7.0000000000000007E-2</v>
      </c>
      <c r="E65" s="3">
        <v>0.22</v>
      </c>
      <c r="F65" s="3">
        <v>0.14000000000000001</v>
      </c>
      <c r="G65" s="3">
        <v>7.0000000000000007E-2</v>
      </c>
      <c r="H65" s="3">
        <v>7.0000000000000007E-2</v>
      </c>
      <c r="I65" s="3">
        <v>0.26</v>
      </c>
      <c r="J65" s="3">
        <v>0.08</v>
      </c>
      <c r="K65" s="11"/>
      <c r="L65" s="11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</row>
    <row r="66" spans="1:26" ht="15.6" customHeight="1" x14ac:dyDescent="0.25">
      <c r="A66" s="7">
        <v>2009</v>
      </c>
      <c r="B66" s="3">
        <v>0.02</v>
      </c>
      <c r="C66" s="3">
        <v>0.11</v>
      </c>
      <c r="D66" s="3">
        <v>7.0000000000000007E-2</v>
      </c>
      <c r="E66" s="3">
        <v>0.17</v>
      </c>
      <c r="F66" s="3">
        <v>7.0000000000000007E-2</v>
      </c>
      <c r="G66" s="3">
        <v>7.0000000000000007E-2</v>
      </c>
      <c r="H66" s="3">
        <v>0.15</v>
      </c>
      <c r="I66" s="3">
        <v>0.23</v>
      </c>
      <c r="J66" s="3">
        <v>0.11</v>
      </c>
      <c r="K66" s="11"/>
      <c r="L66" s="11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</row>
    <row r="67" spans="1:26" ht="15.6" customHeight="1" x14ac:dyDescent="0.25">
      <c r="A67" s="7">
        <v>2010</v>
      </c>
      <c r="B67" s="3">
        <v>0.02</v>
      </c>
      <c r="C67" s="3">
        <v>7.0000000000000007E-2</v>
      </c>
      <c r="D67" s="3">
        <v>0.09</v>
      </c>
      <c r="E67" s="3">
        <v>0.24</v>
      </c>
      <c r="F67" s="3">
        <v>0.12</v>
      </c>
      <c r="G67" s="3">
        <v>0.09</v>
      </c>
      <c r="H67" s="3">
        <v>7.0000000000000007E-2</v>
      </c>
      <c r="I67" s="3">
        <v>0.19</v>
      </c>
      <c r="J67" s="3">
        <v>0.11</v>
      </c>
      <c r="K67" s="11"/>
      <c r="L67" s="11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</row>
    <row r="68" spans="1:26" ht="15.6" customHeight="1" x14ac:dyDescent="0.25">
      <c r="A68" s="7">
        <v>2011</v>
      </c>
      <c r="B68" s="3">
        <v>0.01</v>
      </c>
      <c r="C68" s="3">
        <v>0.06</v>
      </c>
      <c r="D68" s="3">
        <v>0.08</v>
      </c>
      <c r="E68" s="3">
        <v>0.21</v>
      </c>
      <c r="F68" s="3">
        <v>0.1</v>
      </c>
      <c r="G68" s="3">
        <v>0.1</v>
      </c>
      <c r="H68" s="3">
        <v>7.0000000000000007E-2</v>
      </c>
      <c r="I68" s="3">
        <v>0.24</v>
      </c>
      <c r="J68" s="3">
        <v>0.13</v>
      </c>
    </row>
    <row r="69" spans="1:26" ht="15.6" customHeight="1" x14ac:dyDescent="0.25">
      <c r="A69" s="7">
        <v>2012</v>
      </c>
      <c r="B69" s="3">
        <v>0.02</v>
      </c>
      <c r="C69" s="3">
        <v>7.0000000000000007E-2</v>
      </c>
      <c r="D69" s="3">
        <v>0.06</v>
      </c>
      <c r="E69" s="3">
        <v>0.18</v>
      </c>
      <c r="F69" s="3">
        <v>0.09</v>
      </c>
      <c r="G69" s="3">
        <v>7.0000000000000007E-2</v>
      </c>
      <c r="H69" s="3">
        <v>0.1</v>
      </c>
      <c r="I69" s="3">
        <v>0.21</v>
      </c>
      <c r="J69" s="3">
        <v>0.2</v>
      </c>
    </row>
    <row r="70" spans="1:26" ht="15.6" customHeight="1" x14ac:dyDescent="0.25">
      <c r="A70" s="7">
        <v>2013</v>
      </c>
      <c r="B70" s="3">
        <v>0.03</v>
      </c>
      <c r="C70" s="3">
        <v>0.05</v>
      </c>
      <c r="D70" s="3">
        <v>7.0000000000000007E-2</v>
      </c>
      <c r="E70" s="3">
        <v>0.18</v>
      </c>
      <c r="F70" s="3">
        <v>0.11</v>
      </c>
      <c r="G70" s="3">
        <v>0.09</v>
      </c>
      <c r="H70" s="3">
        <v>7.0000000000000007E-2</v>
      </c>
      <c r="I70" s="3">
        <v>0.22</v>
      </c>
      <c r="J70" s="3">
        <v>0.18</v>
      </c>
    </row>
    <row r="71" spans="1:26" ht="15.6" customHeight="1" x14ac:dyDescent="0.25">
      <c r="A71" s="7">
        <v>2014</v>
      </c>
      <c r="B71" s="3">
        <v>0.02</v>
      </c>
      <c r="C71" s="3">
        <v>0.05</v>
      </c>
      <c r="D71" s="3">
        <v>0.06</v>
      </c>
      <c r="E71" s="3">
        <v>0.16</v>
      </c>
      <c r="F71" s="3">
        <v>0.12</v>
      </c>
      <c r="G71" s="3">
        <v>0.08</v>
      </c>
      <c r="H71" s="3">
        <v>0.09</v>
      </c>
      <c r="I71" s="3">
        <v>0.23</v>
      </c>
      <c r="J71" s="3">
        <v>0.19</v>
      </c>
    </row>
    <row r="72" spans="1:26" ht="15.6" customHeight="1" x14ac:dyDescent="0.25">
      <c r="A72" s="7">
        <v>2015</v>
      </c>
      <c r="B72" s="3">
        <v>0.03</v>
      </c>
      <c r="C72" s="3">
        <v>0.06</v>
      </c>
      <c r="D72" s="3">
        <v>0.06</v>
      </c>
      <c r="E72" s="3">
        <v>0.19</v>
      </c>
      <c r="F72" s="3">
        <v>0.06</v>
      </c>
      <c r="G72" s="3">
        <v>0.08</v>
      </c>
      <c r="H72" s="3">
        <v>0.09</v>
      </c>
      <c r="I72" s="3">
        <v>0.22</v>
      </c>
      <c r="J72" s="3">
        <v>0.22</v>
      </c>
    </row>
    <row r="73" spans="1:26" ht="15.6" customHeight="1" x14ac:dyDescent="0.25">
      <c r="A73" s="7" t="str">
        <f>annéeN&amp;" (prévisions) "</f>
        <v xml:space="preserve">2016 (prévisions) </v>
      </c>
      <c r="B73" s="95">
        <v>0.02</v>
      </c>
      <c r="C73" s="95">
        <v>0.05</v>
      </c>
      <c r="D73" s="95">
        <v>7.0000000000000007E-2</v>
      </c>
      <c r="E73" s="95">
        <v>0.2</v>
      </c>
      <c r="F73" s="95">
        <v>7.0000000000000007E-2</v>
      </c>
      <c r="G73" s="95">
        <v>0.08</v>
      </c>
      <c r="H73" s="95">
        <v>0.11</v>
      </c>
      <c r="I73" s="95">
        <v>0.19</v>
      </c>
      <c r="J73" s="95">
        <v>0.21</v>
      </c>
    </row>
    <row r="74" spans="1:26" ht="15.6" customHeight="1" x14ac:dyDescent="0.25">
      <c r="A74" s="7"/>
      <c r="B74" s="95"/>
      <c r="C74" s="95"/>
      <c r="D74" s="95"/>
      <c r="E74" s="95"/>
      <c r="F74" s="95"/>
      <c r="G74" s="95"/>
      <c r="H74" s="95"/>
      <c r="I74" s="95"/>
      <c r="J74" s="95"/>
    </row>
    <row r="75" spans="1:26" ht="15.6" customHeight="1" x14ac:dyDescent="0.25">
      <c r="A75" s="7"/>
      <c r="B75" s="11"/>
      <c r="C75" s="11"/>
      <c r="D75" s="11"/>
      <c r="E75" s="11"/>
      <c r="F75" s="11"/>
      <c r="G75" s="11"/>
      <c r="H75" s="11"/>
      <c r="I75" s="11"/>
    </row>
    <row r="76" spans="1:26" ht="15.6" customHeight="1" x14ac:dyDescent="0.25">
      <c r="A76" s="7"/>
      <c r="B76" s="11"/>
      <c r="C76" s="11"/>
      <c r="D76" s="11"/>
      <c r="E76" s="11"/>
      <c r="F76" s="11"/>
      <c r="G76" s="11"/>
      <c r="H76" s="11"/>
      <c r="I76" s="11"/>
    </row>
    <row r="77" spans="1:26" ht="18.75" customHeight="1" x14ac:dyDescent="0.3">
      <c r="A77" s="58" t="str">
        <f>"Répartition des recrutements de cadres par grands secteurs d'activité"</f>
        <v>Répartition des recrutements de cadres par grands secteurs d'activité</v>
      </c>
    </row>
    <row r="79" spans="1:26" ht="27.75" customHeight="1" x14ac:dyDescent="0.25">
      <c r="A79" s="57" t="s">
        <v>0</v>
      </c>
      <c r="B79" s="6" t="s">
        <v>18</v>
      </c>
      <c r="C79" s="6" t="s">
        <v>19</v>
      </c>
      <c r="D79" s="6" t="s">
        <v>20</v>
      </c>
      <c r="E79" s="6" t="s">
        <v>21</v>
      </c>
    </row>
    <row r="80" spans="1:26" ht="15.6" customHeight="1" x14ac:dyDescent="0.25">
      <c r="A80" s="7">
        <v>2002</v>
      </c>
      <c r="B80" s="11">
        <v>0.3</v>
      </c>
      <c r="C80" s="11">
        <v>0.04</v>
      </c>
      <c r="D80" s="11">
        <v>0.11</v>
      </c>
      <c r="E80" s="11">
        <v>0.55000000000000004</v>
      </c>
      <c r="F80" s="11"/>
      <c r="G80" s="11"/>
      <c r="H80" s="11"/>
      <c r="I80" s="11"/>
      <c r="J80" s="11"/>
      <c r="K80" s="11"/>
      <c r="L80" s="11"/>
      <c r="M80" s="11"/>
      <c r="N80" s="11"/>
    </row>
    <row r="81" spans="1:14" ht="15.6" customHeight="1" x14ac:dyDescent="0.25">
      <c r="A81" s="7">
        <v>2003</v>
      </c>
      <c r="B81" s="11">
        <v>0.28999999999999998</v>
      </c>
      <c r="C81" s="11">
        <v>0.04</v>
      </c>
      <c r="D81" s="11">
        <v>0.1</v>
      </c>
      <c r="E81" s="11">
        <v>0.56999999999999995</v>
      </c>
      <c r="F81" s="11"/>
      <c r="G81" s="11"/>
      <c r="H81" s="11"/>
      <c r="I81" s="11"/>
      <c r="J81" s="11"/>
      <c r="K81" s="11"/>
      <c r="L81" s="11"/>
      <c r="M81" s="11"/>
      <c r="N81" s="11"/>
    </row>
    <row r="82" spans="1:14" ht="15.6" customHeight="1" x14ac:dyDescent="0.25">
      <c r="A82" s="7">
        <v>2004</v>
      </c>
      <c r="B82" s="11">
        <v>0.34</v>
      </c>
      <c r="C82" s="11">
        <v>0.06</v>
      </c>
      <c r="D82" s="11">
        <v>0.13</v>
      </c>
      <c r="E82" s="11">
        <v>0.47</v>
      </c>
      <c r="F82" s="11"/>
      <c r="G82" s="11"/>
      <c r="H82" s="11"/>
      <c r="I82" s="11"/>
      <c r="J82" s="11"/>
      <c r="K82" s="11"/>
      <c r="L82" s="11"/>
      <c r="M82" s="11"/>
      <c r="N82" s="11"/>
    </row>
    <row r="83" spans="1:14" ht="15.6" customHeight="1" x14ac:dyDescent="0.25">
      <c r="A83" s="7">
        <v>2005</v>
      </c>
      <c r="B83" s="11">
        <v>0.31</v>
      </c>
      <c r="C83" s="11">
        <v>0.04</v>
      </c>
      <c r="D83" s="11">
        <v>0.11</v>
      </c>
      <c r="E83" s="11">
        <v>0.54</v>
      </c>
      <c r="F83" s="11"/>
      <c r="G83" s="11"/>
      <c r="H83" s="11"/>
      <c r="I83" s="11"/>
      <c r="J83" s="11"/>
      <c r="K83" s="11"/>
      <c r="L83" s="11"/>
      <c r="M83" s="11"/>
      <c r="N83" s="11"/>
    </row>
    <row r="84" spans="1:14" ht="15.6" customHeight="1" x14ac:dyDescent="0.25">
      <c r="A84" s="7">
        <v>2006</v>
      </c>
      <c r="B84" s="11">
        <v>0.27</v>
      </c>
      <c r="C84" s="11">
        <v>0.04</v>
      </c>
      <c r="D84" s="11">
        <v>0.11</v>
      </c>
      <c r="E84" s="11">
        <v>0.57999999999999996</v>
      </c>
    </row>
    <row r="85" spans="1:14" ht="15.6" customHeight="1" x14ac:dyDescent="0.25">
      <c r="A85" s="7">
        <v>2007</v>
      </c>
      <c r="B85" s="11">
        <v>0.28999999999999998</v>
      </c>
      <c r="C85" s="11">
        <v>0.06</v>
      </c>
      <c r="D85" s="11">
        <v>0.1</v>
      </c>
      <c r="E85" s="11">
        <v>0.55000000000000004</v>
      </c>
    </row>
    <row r="86" spans="1:14" ht="15.6" customHeight="1" x14ac:dyDescent="0.25">
      <c r="A86" s="7">
        <v>2008</v>
      </c>
      <c r="B86" s="11">
        <v>0.28000000000000003</v>
      </c>
      <c r="C86" s="11">
        <v>7.0000000000000007E-2</v>
      </c>
      <c r="D86" s="11">
        <v>0.1</v>
      </c>
      <c r="E86" s="11">
        <v>0.55000000000000004</v>
      </c>
    </row>
    <row r="87" spans="1:14" ht="15.6" customHeight="1" x14ac:dyDescent="0.25">
      <c r="A87" s="7">
        <v>2009</v>
      </c>
      <c r="B87" s="11">
        <v>0.22</v>
      </c>
      <c r="C87" s="11">
        <v>0.05</v>
      </c>
      <c r="D87" s="11">
        <v>0.09</v>
      </c>
      <c r="E87" s="11">
        <v>0.64</v>
      </c>
    </row>
    <row r="88" spans="1:14" ht="15.6" customHeight="1" x14ac:dyDescent="0.25">
      <c r="A88" s="7">
        <v>2010</v>
      </c>
      <c r="B88" s="11">
        <v>0.22</v>
      </c>
      <c r="C88" s="11">
        <v>7.0000000000000007E-2</v>
      </c>
      <c r="D88" s="11">
        <v>0.09</v>
      </c>
      <c r="E88" s="11">
        <v>0.62</v>
      </c>
    </row>
    <row r="89" spans="1:14" ht="15.6" customHeight="1" x14ac:dyDescent="0.25">
      <c r="A89" s="7">
        <v>2011</v>
      </c>
      <c r="B89" s="11">
        <v>0.25</v>
      </c>
      <c r="C89" s="11">
        <v>7.0000000000000007E-2</v>
      </c>
      <c r="D89" s="11">
        <v>0.09</v>
      </c>
      <c r="E89" s="11">
        <v>0.59</v>
      </c>
    </row>
    <row r="90" spans="1:14" ht="15.6" customHeight="1" x14ac:dyDescent="0.25">
      <c r="A90" s="7">
        <v>2012</v>
      </c>
      <c r="B90" s="11">
        <v>0.21</v>
      </c>
      <c r="C90" s="11">
        <v>0.06</v>
      </c>
      <c r="D90" s="11">
        <v>0.1</v>
      </c>
      <c r="E90" s="11">
        <v>0.63</v>
      </c>
    </row>
    <row r="91" spans="1:14" ht="15.6" customHeight="1" x14ac:dyDescent="0.25">
      <c r="A91" s="7">
        <v>2013</v>
      </c>
      <c r="B91" s="11">
        <v>0.26</v>
      </c>
      <c r="C91" s="11">
        <v>0.08</v>
      </c>
      <c r="D91" s="11">
        <v>0.1</v>
      </c>
      <c r="E91" s="11">
        <v>0.56000000000000005</v>
      </c>
    </row>
    <row r="92" spans="1:14" ht="15.6" customHeight="1" x14ac:dyDescent="0.25">
      <c r="A92" s="7">
        <v>2014</v>
      </c>
      <c r="B92" s="11">
        <v>0.22</v>
      </c>
      <c r="C92" s="11">
        <v>7.0000000000000007E-2</v>
      </c>
      <c r="D92" s="11">
        <v>0.09</v>
      </c>
      <c r="E92" s="11">
        <v>0.62</v>
      </c>
    </row>
    <row r="93" spans="1:14" ht="15.6" customHeight="1" x14ac:dyDescent="0.25">
      <c r="A93" s="7">
        <v>2015</v>
      </c>
      <c r="B93" s="11">
        <v>0.18</v>
      </c>
      <c r="C93" s="11">
        <v>0.05</v>
      </c>
      <c r="D93" s="11">
        <v>0.1</v>
      </c>
      <c r="E93" s="11">
        <v>0.67</v>
      </c>
    </row>
    <row r="94" spans="1:14" ht="15.6" customHeight="1" x14ac:dyDescent="0.25">
      <c r="A94" s="7" t="str">
        <f>annéeN&amp;" (prévisions) "</f>
        <v xml:space="preserve">2016 (prévisions) </v>
      </c>
      <c r="B94" s="95">
        <v>0.2</v>
      </c>
      <c r="C94" s="95">
        <v>0.06</v>
      </c>
      <c r="D94" s="95">
        <v>0.08</v>
      </c>
      <c r="E94" s="95">
        <v>0.66</v>
      </c>
    </row>
    <row r="95" spans="1:14" ht="15.6" customHeight="1" x14ac:dyDescent="0.25">
      <c r="A95" s="7"/>
      <c r="B95" s="95"/>
      <c r="C95" s="95"/>
      <c r="D95" s="95"/>
      <c r="E95" s="95"/>
    </row>
    <row r="96" spans="1:14" ht="15.6" customHeight="1" x14ac:dyDescent="0.25">
      <c r="B96" s="71"/>
      <c r="C96" s="71"/>
      <c r="D96" s="71"/>
      <c r="E96" s="71"/>
    </row>
    <row r="97" spans="1:7" ht="19.5" customHeight="1" x14ac:dyDescent="0.3">
      <c r="A97" s="65"/>
      <c r="B97" s="71"/>
      <c r="C97" s="71"/>
      <c r="D97" s="71"/>
      <c r="E97" s="71"/>
    </row>
    <row r="98" spans="1:7" ht="27" customHeight="1" x14ac:dyDescent="0.3">
      <c r="A98" s="58" t="str">
        <f>"Perspectives d'évolution des effectifs cadres et salariés pour "&amp;annéeN1&amp; " par région"</f>
        <v>Perspectives d'évolution des effectifs cadres et salariés pour 2017 par région</v>
      </c>
    </row>
    <row r="99" spans="1:7" ht="15.6" customHeight="1" x14ac:dyDescent="0.3">
      <c r="A99" s="58"/>
    </row>
    <row r="100" spans="1:7" ht="36.75" customHeight="1" x14ac:dyDescent="0.25">
      <c r="A100" s="57" t="s">
        <v>42</v>
      </c>
      <c r="B100" s="6" t="s">
        <v>40</v>
      </c>
      <c r="C100" s="6" t="s">
        <v>41</v>
      </c>
      <c r="D100" s="67"/>
      <c r="E100" s="57" t="s">
        <v>42</v>
      </c>
      <c r="F100" s="6" t="s">
        <v>58</v>
      </c>
      <c r="G100" s="6" t="s">
        <v>59</v>
      </c>
    </row>
    <row r="101" spans="1:7" ht="27" customHeight="1" x14ac:dyDescent="0.25">
      <c r="A101" s="81" t="s">
        <v>28</v>
      </c>
      <c r="B101" s="136">
        <v>0.1</v>
      </c>
      <c r="C101" s="136">
        <v>0.04</v>
      </c>
      <c r="E101" s="15" t="s">
        <v>28</v>
      </c>
      <c r="F101" s="90">
        <v>0.19</v>
      </c>
      <c r="G101" s="90">
        <v>0.09</v>
      </c>
    </row>
    <row r="102" spans="1:7" ht="26.25" customHeight="1" x14ac:dyDescent="0.25">
      <c r="A102" s="81" t="s">
        <v>29</v>
      </c>
      <c r="B102" s="137">
        <v>0.08</v>
      </c>
      <c r="C102" s="137">
        <v>0.05</v>
      </c>
      <c r="E102" s="15" t="s">
        <v>29</v>
      </c>
      <c r="F102" s="89">
        <v>0.15</v>
      </c>
      <c r="G102" s="89">
        <v>0.09</v>
      </c>
    </row>
    <row r="103" spans="1:7" ht="18" customHeight="1" x14ac:dyDescent="0.25">
      <c r="A103" s="81" t="s">
        <v>30</v>
      </c>
      <c r="B103" s="137">
        <v>0.09</v>
      </c>
      <c r="C103" s="137">
        <v>0.04</v>
      </c>
      <c r="E103" s="15" t="s">
        <v>30</v>
      </c>
      <c r="F103" s="89">
        <v>0.21</v>
      </c>
      <c r="G103" s="89">
        <v>0.06</v>
      </c>
    </row>
    <row r="104" spans="1:7" ht="27.75" customHeight="1" x14ac:dyDescent="0.25">
      <c r="A104" s="81" t="s">
        <v>31</v>
      </c>
      <c r="B104" s="137">
        <v>0.09</v>
      </c>
      <c r="C104" s="137">
        <v>0.05</v>
      </c>
      <c r="E104" s="15" t="s">
        <v>31</v>
      </c>
      <c r="F104" s="89">
        <v>0.21</v>
      </c>
      <c r="G104" s="89">
        <v>0.08</v>
      </c>
    </row>
    <row r="105" spans="1:7" ht="15.6" customHeight="1" x14ac:dyDescent="0.25">
      <c r="A105" s="82" t="s">
        <v>32</v>
      </c>
      <c r="B105" s="137">
        <v>0.1</v>
      </c>
      <c r="C105" s="137">
        <v>0.05</v>
      </c>
      <c r="E105" s="18" t="s">
        <v>32</v>
      </c>
      <c r="F105" s="89">
        <v>0.17</v>
      </c>
      <c r="G105" s="89">
        <v>0.11</v>
      </c>
    </row>
    <row r="106" spans="1:7" ht="15.6" customHeight="1" x14ac:dyDescent="0.25">
      <c r="A106" s="81" t="s">
        <v>33</v>
      </c>
      <c r="B106" s="137">
        <v>0.11</v>
      </c>
      <c r="C106" s="137">
        <v>0.04</v>
      </c>
      <c r="E106" s="15" t="s">
        <v>33</v>
      </c>
      <c r="F106" s="89">
        <v>0.17</v>
      </c>
      <c r="G106" s="89">
        <v>0.1</v>
      </c>
    </row>
    <row r="107" spans="1:7" ht="15.6" customHeight="1" x14ac:dyDescent="0.25">
      <c r="A107" s="81" t="s">
        <v>34</v>
      </c>
      <c r="B107" s="137">
        <v>0.14000000000000001</v>
      </c>
      <c r="C107" s="137">
        <v>0.05</v>
      </c>
      <c r="E107" s="15" t="s">
        <v>34</v>
      </c>
      <c r="F107" s="89">
        <v>0.2</v>
      </c>
      <c r="G107" s="89">
        <v>0.08</v>
      </c>
    </row>
    <row r="108" spans="1:7" ht="15.6" customHeight="1" x14ac:dyDescent="0.25">
      <c r="A108" s="81" t="s">
        <v>35</v>
      </c>
      <c r="B108" s="137">
        <v>0.08</v>
      </c>
      <c r="C108" s="137">
        <v>0.04</v>
      </c>
      <c r="E108" s="15" t="s">
        <v>35</v>
      </c>
      <c r="F108" s="89">
        <v>0.17</v>
      </c>
      <c r="G108" s="89">
        <v>0.08</v>
      </c>
    </row>
    <row r="109" spans="1:7" ht="15.6" customHeight="1" x14ac:dyDescent="0.25">
      <c r="A109" s="81" t="s">
        <v>36</v>
      </c>
      <c r="B109" s="137">
        <v>0.1</v>
      </c>
      <c r="C109" s="137">
        <v>0.05</v>
      </c>
      <c r="E109" s="15" t="s">
        <v>36</v>
      </c>
      <c r="F109" s="89">
        <v>0.18</v>
      </c>
      <c r="G109" s="89">
        <v>0.08</v>
      </c>
    </row>
    <row r="110" spans="1:7" ht="15.6" customHeight="1" x14ac:dyDescent="0.25">
      <c r="A110" s="81" t="s">
        <v>37</v>
      </c>
      <c r="B110" s="137">
        <v>0.09</v>
      </c>
      <c r="C110" s="137">
        <v>0.04</v>
      </c>
      <c r="E110" s="15" t="s">
        <v>37</v>
      </c>
      <c r="F110" s="89">
        <v>0.18</v>
      </c>
      <c r="G110" s="89">
        <v>7.0000000000000007E-2</v>
      </c>
    </row>
    <row r="111" spans="1:7" ht="15.6" customHeight="1" x14ac:dyDescent="0.25">
      <c r="A111" s="81" t="s">
        <v>38</v>
      </c>
      <c r="B111" s="137">
        <v>0.08</v>
      </c>
      <c r="C111" s="137">
        <v>0.04</v>
      </c>
      <c r="E111" s="15" t="s">
        <v>38</v>
      </c>
      <c r="F111" s="89">
        <v>0.2</v>
      </c>
      <c r="G111" s="89">
        <v>7.0000000000000007E-2</v>
      </c>
    </row>
    <row r="112" spans="1:7" ht="26.25" customHeight="1" x14ac:dyDescent="0.25">
      <c r="A112" s="81" t="s">
        <v>39</v>
      </c>
      <c r="B112" s="137">
        <v>0.08</v>
      </c>
      <c r="C112" s="137">
        <v>0.05</v>
      </c>
      <c r="E112" s="15" t="s">
        <v>39</v>
      </c>
      <c r="F112" s="89">
        <v>0.17</v>
      </c>
      <c r="G112" s="89">
        <v>0.08</v>
      </c>
    </row>
    <row r="113" spans="1:8" ht="28.5" customHeight="1" x14ac:dyDescent="0.25">
      <c r="A113" s="81" t="s">
        <v>145</v>
      </c>
      <c r="B113" s="137">
        <v>0.1</v>
      </c>
      <c r="C113" s="137">
        <v>0.05</v>
      </c>
      <c r="E113" s="15" t="s">
        <v>145</v>
      </c>
      <c r="F113" s="88">
        <v>0.18</v>
      </c>
      <c r="G113" s="88">
        <v>0.08</v>
      </c>
    </row>
    <row r="114" spans="1:8" ht="15.6" customHeight="1" x14ac:dyDescent="0.25">
      <c r="A114" s="15"/>
      <c r="B114" s="17"/>
      <c r="C114" s="17"/>
    </row>
    <row r="115" spans="1:8" ht="15.6" customHeight="1" x14ac:dyDescent="0.25">
      <c r="A115" s="19"/>
      <c r="B115" s="17"/>
      <c r="C115" s="17"/>
    </row>
    <row r="116" spans="1:8" ht="19.5" customHeight="1" x14ac:dyDescent="0.3">
      <c r="A116" s="58" t="str">
        <f>"Historique des perspectives d'évolution des effectifs cadres et salariés dans la région"</f>
        <v>Historique des perspectives d'évolution des effectifs cadres et salariés dans la région</v>
      </c>
      <c r="B116" s="17"/>
      <c r="C116" s="17"/>
    </row>
    <row r="118" spans="1:8" ht="42.75" customHeight="1" x14ac:dyDescent="0.25">
      <c r="A118" s="57" t="s">
        <v>0</v>
      </c>
      <c r="B118" s="6" t="s">
        <v>40</v>
      </c>
      <c r="C118" s="6" t="s">
        <v>41</v>
      </c>
      <c r="D118" s="66"/>
      <c r="E118" s="57" t="s">
        <v>0</v>
      </c>
      <c r="F118" s="6" t="s">
        <v>58</v>
      </c>
      <c r="G118" s="6" t="s">
        <v>59</v>
      </c>
    </row>
    <row r="119" spans="1:8" ht="15.6" customHeight="1" x14ac:dyDescent="0.25">
      <c r="A119" s="5">
        <v>2011</v>
      </c>
      <c r="B119" s="11">
        <v>0.1</v>
      </c>
      <c r="C119" s="11">
        <v>0.05</v>
      </c>
      <c r="E119" s="5">
        <v>2011</v>
      </c>
      <c r="F119" s="11">
        <v>0.17</v>
      </c>
      <c r="G119" s="11">
        <v>0.08</v>
      </c>
    </row>
    <row r="120" spans="1:8" ht="15.6" customHeight="1" x14ac:dyDescent="0.25">
      <c r="A120" s="5">
        <v>2012</v>
      </c>
      <c r="B120" s="11">
        <v>0.1</v>
      </c>
      <c r="C120" s="11">
        <v>0.05</v>
      </c>
      <c r="E120" s="5">
        <v>2012</v>
      </c>
      <c r="F120" s="11">
        <v>0.16</v>
      </c>
      <c r="G120" s="11">
        <v>0.09</v>
      </c>
    </row>
    <row r="121" spans="1:8" ht="15.6" customHeight="1" x14ac:dyDescent="0.25">
      <c r="A121" s="5">
        <v>2013</v>
      </c>
      <c r="B121" s="11">
        <v>0.09</v>
      </c>
      <c r="C121" s="11">
        <v>0.06</v>
      </c>
      <c r="E121" s="5">
        <v>2013</v>
      </c>
      <c r="F121" s="11">
        <v>0.13</v>
      </c>
      <c r="G121" s="11">
        <v>0.13</v>
      </c>
    </row>
    <row r="122" spans="1:8" ht="15.6" customHeight="1" x14ac:dyDescent="0.25">
      <c r="A122" s="5">
        <v>2014</v>
      </c>
      <c r="B122" s="11">
        <v>7.0000000000000007E-2</v>
      </c>
      <c r="C122" s="11">
        <v>0.06</v>
      </c>
      <c r="E122" s="5">
        <v>2014</v>
      </c>
      <c r="F122" s="11">
        <v>0.13</v>
      </c>
      <c r="G122" s="11">
        <v>0.11</v>
      </c>
    </row>
    <row r="123" spans="1:8" ht="15.6" customHeight="1" x14ac:dyDescent="0.25">
      <c r="A123" s="5">
        <v>2015</v>
      </c>
      <c r="B123" s="11">
        <v>7.0000000000000007E-2</v>
      </c>
      <c r="C123" s="11">
        <v>0.06</v>
      </c>
      <c r="E123" s="5">
        <v>2015</v>
      </c>
      <c r="F123" s="11">
        <v>0.12</v>
      </c>
      <c r="G123" s="11">
        <v>0.12</v>
      </c>
    </row>
    <row r="124" spans="1:8" s="105" customFormat="1" ht="15.6" customHeight="1" x14ac:dyDescent="0.3">
      <c r="A124" s="5">
        <v>2016</v>
      </c>
      <c r="B124" s="94">
        <v>0.08</v>
      </c>
      <c r="C124" s="94">
        <v>0.05</v>
      </c>
      <c r="E124" s="5">
        <v>2016</v>
      </c>
      <c r="F124" s="98">
        <v>0.15</v>
      </c>
      <c r="G124" s="98">
        <v>0.1</v>
      </c>
      <c r="H124" s="104"/>
    </row>
    <row r="125" spans="1:8" ht="15.6" customHeight="1" x14ac:dyDescent="0.25">
      <c r="A125" s="5"/>
      <c r="B125" s="94"/>
      <c r="C125" s="94"/>
      <c r="E125" s="7"/>
      <c r="F125" s="97"/>
      <c r="G125" s="97"/>
    </row>
    <row r="126" spans="1:8" ht="15.6" customHeight="1" x14ac:dyDescent="0.25">
      <c r="A126" s="5"/>
      <c r="B126" s="11"/>
      <c r="C126" s="11"/>
    </row>
    <row r="127" spans="1:8" ht="15.6" customHeight="1" x14ac:dyDescent="0.25">
      <c r="A127" s="5"/>
      <c r="B127" s="11"/>
      <c r="C127" s="11"/>
    </row>
    <row r="128" spans="1:8" ht="15.6" customHeight="1" x14ac:dyDescent="0.25">
      <c r="A128" s="5"/>
      <c r="B128" s="11"/>
      <c r="C128" s="11"/>
    </row>
    <row r="129" spans="1:9" ht="19.5" customHeight="1" x14ac:dyDescent="0.3">
      <c r="A129" s="138" t="str">
        <f>"Perspectives d'évolution des effectifs cadres et salariés par taille d'établissement pour "&amp;annéeN1</f>
        <v>Perspectives d'évolution des effectifs cadres et salariés par taille d'établissement pour 2017</v>
      </c>
    </row>
    <row r="130" spans="1:9" ht="15.6" customHeight="1" x14ac:dyDescent="0.3">
      <c r="A130" s="58"/>
    </row>
    <row r="131" spans="1:9" ht="50.25" customHeight="1" x14ac:dyDescent="0.25">
      <c r="A131" s="57" t="s">
        <v>48</v>
      </c>
      <c r="B131" s="6" t="s">
        <v>40</v>
      </c>
      <c r="C131" s="6" t="s">
        <v>41</v>
      </c>
      <c r="E131" s="57" t="s">
        <v>48</v>
      </c>
      <c r="F131" s="6" t="s">
        <v>58</v>
      </c>
      <c r="G131" s="6" t="s">
        <v>59</v>
      </c>
    </row>
    <row r="132" spans="1:9" ht="15.6" customHeight="1" x14ac:dyDescent="0.25">
      <c r="A132" s="7" t="s">
        <v>43</v>
      </c>
      <c r="B132" s="11">
        <v>7.0000000000000007E-2</v>
      </c>
      <c r="C132" s="11">
        <v>0.03</v>
      </c>
      <c r="E132" s="7" t="s">
        <v>43</v>
      </c>
      <c r="F132" s="11">
        <v>0.16</v>
      </c>
      <c r="G132" s="11">
        <v>7.0000000000000007E-2</v>
      </c>
      <c r="I132" s="139" t="s">
        <v>166</v>
      </c>
    </row>
    <row r="133" spans="1:9" ht="15.6" customHeight="1" x14ac:dyDescent="0.25">
      <c r="A133" s="7" t="s">
        <v>44</v>
      </c>
      <c r="B133" s="11">
        <v>0.13</v>
      </c>
      <c r="C133" s="11">
        <v>0.04</v>
      </c>
      <c r="E133" s="7" t="s">
        <v>44</v>
      </c>
      <c r="F133" s="11">
        <v>0.22</v>
      </c>
      <c r="G133" s="11">
        <v>0.14000000000000001</v>
      </c>
      <c r="I133" s="139" t="s">
        <v>165</v>
      </c>
    </row>
    <row r="134" spans="1:9" ht="15.6" customHeight="1" x14ac:dyDescent="0.25">
      <c r="A134" s="7" t="s">
        <v>45</v>
      </c>
      <c r="B134" s="11">
        <v>0.15</v>
      </c>
      <c r="C134" s="11">
        <v>0.05</v>
      </c>
      <c r="E134" s="7" t="s">
        <v>45</v>
      </c>
      <c r="F134" s="11">
        <v>0.26</v>
      </c>
      <c r="G134" s="11">
        <v>0.05</v>
      </c>
    </row>
    <row r="135" spans="1:9" ht="15.6" customHeight="1" x14ac:dyDescent="0.25">
      <c r="A135" s="7" t="s">
        <v>46</v>
      </c>
      <c r="B135" s="11">
        <v>0.19</v>
      </c>
      <c r="C135" s="11">
        <v>0.05</v>
      </c>
      <c r="E135" s="7" t="s">
        <v>46</v>
      </c>
      <c r="F135" s="11">
        <v>0.26</v>
      </c>
      <c r="G135" s="11">
        <v>0.13</v>
      </c>
    </row>
    <row r="136" spans="1:9" ht="15.6" customHeight="1" x14ac:dyDescent="0.25">
      <c r="A136" s="7" t="s">
        <v>47</v>
      </c>
      <c r="B136" s="11">
        <v>0.17</v>
      </c>
      <c r="C136" s="11">
        <v>0.19</v>
      </c>
      <c r="E136" s="7" t="s">
        <v>47</v>
      </c>
      <c r="F136" s="11">
        <v>0.19</v>
      </c>
      <c r="G136" s="11">
        <v>0.26</v>
      </c>
    </row>
    <row r="137" spans="1:9" ht="15.6" customHeight="1" x14ac:dyDescent="0.25">
      <c r="A137" s="7"/>
      <c r="B137" s="11"/>
      <c r="C137" s="11"/>
    </row>
    <row r="138" spans="1:9" ht="15.6" customHeight="1" x14ac:dyDescent="0.25">
      <c r="A138" s="7"/>
      <c r="B138" s="11"/>
      <c r="C138" s="11"/>
    </row>
    <row r="140" spans="1:9" ht="19.5" customHeight="1" x14ac:dyDescent="0.3">
      <c r="A140" s="138" t="str">
        <f>"Perspectives d'évolution des effectifs cadres et salariés par département pour "&amp;annéeN1</f>
        <v>Perspectives d'évolution des effectifs cadres et salariés par département pour 2017</v>
      </c>
    </row>
    <row r="142" spans="1:9" ht="39.75" customHeight="1" x14ac:dyDescent="0.25">
      <c r="A142" s="57" t="s">
        <v>56</v>
      </c>
      <c r="B142" s="6" t="s">
        <v>40</v>
      </c>
      <c r="C142" s="6" t="s">
        <v>41</v>
      </c>
      <c r="E142" s="57" t="s">
        <v>56</v>
      </c>
      <c r="F142" s="6" t="s">
        <v>58</v>
      </c>
      <c r="G142" s="6" t="s">
        <v>59</v>
      </c>
    </row>
    <row r="143" spans="1:9" ht="32.25" customHeight="1" x14ac:dyDescent="0.25">
      <c r="A143" s="47" t="s">
        <v>57</v>
      </c>
      <c r="B143" s="91">
        <v>8.8050314465408799E-2</v>
      </c>
      <c r="C143" s="91">
        <v>1.8867924528301886E-2</v>
      </c>
      <c r="E143" s="47" t="s">
        <v>57</v>
      </c>
      <c r="F143" s="91">
        <v>0.16352201257861637</v>
      </c>
      <c r="G143" s="91">
        <v>9.4339622641509441E-2</v>
      </c>
      <c r="I143" s="139" t="s">
        <v>168</v>
      </c>
    </row>
    <row r="144" spans="1:9" ht="27.75" customHeight="1" x14ac:dyDescent="0.25">
      <c r="A144" s="47" t="s">
        <v>49</v>
      </c>
      <c r="B144" s="91">
        <v>8.294930875576037E-2</v>
      </c>
      <c r="C144" s="91">
        <v>2.3041474654377878E-2</v>
      </c>
      <c r="E144" s="47" t="s">
        <v>49</v>
      </c>
      <c r="F144" s="91">
        <v>0.16129032258064516</v>
      </c>
      <c r="G144" s="91">
        <v>0.10138248847926266</v>
      </c>
      <c r="I144" s="139" t="s">
        <v>167</v>
      </c>
    </row>
    <row r="145" spans="1:9" ht="30.75" customHeight="1" x14ac:dyDescent="0.25">
      <c r="A145" s="47" t="s">
        <v>50</v>
      </c>
      <c r="B145" s="91">
        <v>4.7619047619047616E-2</v>
      </c>
      <c r="C145" s="91">
        <v>4.7619047619047616E-2</v>
      </c>
      <c r="E145" s="47" t="s">
        <v>50</v>
      </c>
      <c r="F145" s="91">
        <v>0.15079365079365079</v>
      </c>
      <c r="G145" s="91">
        <v>7.1428571428571438E-2</v>
      </c>
    </row>
    <row r="146" spans="1:9" ht="15.6" customHeight="1" x14ac:dyDescent="0.25">
      <c r="A146" s="47" t="s">
        <v>51</v>
      </c>
      <c r="B146" s="91">
        <v>6.1224489795918366E-2</v>
      </c>
      <c r="C146" s="91">
        <v>7.1428571428571438E-2</v>
      </c>
      <c r="E146" s="47" t="s">
        <v>51</v>
      </c>
      <c r="F146" s="91">
        <v>0.14285714285714288</v>
      </c>
      <c r="G146" s="91">
        <v>0.1326530612244898</v>
      </c>
    </row>
    <row r="147" spans="1:9" ht="15.6" customHeight="1" x14ac:dyDescent="0.25">
      <c r="A147" s="47" t="s">
        <v>52</v>
      </c>
      <c r="B147" s="91">
        <v>0.13559322033898305</v>
      </c>
      <c r="C147" s="91">
        <v>6.2146892655367235E-2</v>
      </c>
      <c r="E147" s="47" t="s">
        <v>52</v>
      </c>
      <c r="F147" s="91">
        <v>0.25423728813559321</v>
      </c>
      <c r="G147" s="91">
        <v>7.9096045197740106E-2</v>
      </c>
    </row>
    <row r="148" spans="1:9" ht="15.6" customHeight="1" x14ac:dyDescent="0.25">
      <c r="A148" s="47" t="s">
        <v>53</v>
      </c>
      <c r="B148" s="91">
        <v>0.1492063492063492</v>
      </c>
      <c r="C148" s="91">
        <v>4.4444444444444446E-2</v>
      </c>
      <c r="E148" s="47" t="s">
        <v>53</v>
      </c>
      <c r="F148" s="91">
        <v>0.20317460317460317</v>
      </c>
      <c r="G148" s="91">
        <v>9.5238095238095233E-2</v>
      </c>
    </row>
    <row r="149" spans="1:9" ht="15.6" customHeight="1" x14ac:dyDescent="0.25">
      <c r="A149" s="47" t="s">
        <v>54</v>
      </c>
      <c r="B149" s="91">
        <v>8.5106382978723402E-2</v>
      </c>
      <c r="C149" s="91">
        <v>4.2553191489361701E-2</v>
      </c>
      <c r="E149" s="47" t="s">
        <v>54</v>
      </c>
      <c r="F149" s="91">
        <v>0.22340425531914893</v>
      </c>
      <c r="G149" s="91">
        <v>7.4468085106382975E-2</v>
      </c>
    </row>
    <row r="150" spans="1:9" ht="15.6" customHeight="1" x14ac:dyDescent="0.25">
      <c r="A150" s="47" t="s">
        <v>55</v>
      </c>
      <c r="B150" s="91">
        <v>7.8431372549019607E-2</v>
      </c>
      <c r="C150" s="91">
        <v>1.9607843137254902E-2</v>
      </c>
      <c r="E150" s="47" t="s">
        <v>55</v>
      </c>
      <c r="F150" s="91">
        <v>0.22549019607843138</v>
      </c>
      <c r="G150" s="91">
        <v>9.8039215686274522E-2</v>
      </c>
    </row>
    <row r="154" spans="1:9" ht="23.25" customHeight="1" x14ac:dyDescent="0.3">
      <c r="A154" s="138" t="str">
        <f>"Perspectives d'évolution des effectifs cadres et salariés par grands secteurs d'activité pour "&amp;annéeN1</f>
        <v>Perspectives d'évolution des effectifs cadres et salariés par grands secteurs d'activité pour 2017</v>
      </c>
    </row>
    <row r="156" spans="1:9" ht="35.25" customHeight="1" x14ac:dyDescent="0.25">
      <c r="A156" s="57" t="s">
        <v>146</v>
      </c>
      <c r="B156" s="6" t="s">
        <v>40</v>
      </c>
      <c r="C156" s="6" t="s">
        <v>41</v>
      </c>
      <c r="E156" s="57" t="s">
        <v>146</v>
      </c>
      <c r="F156" s="6" t="s">
        <v>58</v>
      </c>
      <c r="G156" s="6" t="s">
        <v>59</v>
      </c>
    </row>
    <row r="157" spans="1:9" ht="15.6" customHeight="1" x14ac:dyDescent="0.25">
      <c r="A157" s="24" t="s">
        <v>18</v>
      </c>
      <c r="B157" s="92">
        <v>0.25</v>
      </c>
      <c r="C157" s="92">
        <v>0.09</v>
      </c>
      <c r="E157" s="24" t="s">
        <v>18</v>
      </c>
      <c r="F157" s="92">
        <v>0.11</v>
      </c>
      <c r="G157" s="92">
        <v>0.05</v>
      </c>
    </row>
    <row r="158" spans="1:9" ht="15.6" customHeight="1" x14ac:dyDescent="0.25">
      <c r="A158" s="24" t="s">
        <v>19</v>
      </c>
      <c r="B158" s="92">
        <v>0.13</v>
      </c>
      <c r="C158" s="92">
        <v>7.0000000000000007E-2</v>
      </c>
      <c r="E158" s="24" t="s">
        <v>19</v>
      </c>
      <c r="F158" s="92">
        <v>0.04</v>
      </c>
      <c r="G158" s="92">
        <v>0.03</v>
      </c>
      <c r="I158" s="139" t="s">
        <v>164</v>
      </c>
    </row>
    <row r="159" spans="1:9" ht="15.6" customHeight="1" x14ac:dyDescent="0.25">
      <c r="A159" s="26" t="s">
        <v>20</v>
      </c>
      <c r="B159" s="92">
        <v>0.15</v>
      </c>
      <c r="C159" s="92">
        <v>0.09</v>
      </c>
      <c r="E159" s="26" t="s">
        <v>20</v>
      </c>
      <c r="F159" s="92">
        <v>0.06</v>
      </c>
      <c r="G159" s="92">
        <v>0.04</v>
      </c>
      <c r="I159" s="139" t="s">
        <v>163</v>
      </c>
    </row>
    <row r="160" spans="1:9" ht="15.6" customHeight="1" x14ac:dyDescent="0.25">
      <c r="A160" s="26" t="s">
        <v>17</v>
      </c>
      <c r="B160" s="92">
        <v>0.19</v>
      </c>
      <c r="C160" s="92">
        <v>0.1</v>
      </c>
      <c r="E160" s="26" t="s">
        <v>17</v>
      </c>
      <c r="F160" s="92">
        <v>0.13</v>
      </c>
      <c r="G160" s="92">
        <v>0.04</v>
      </c>
    </row>
    <row r="161" spans="1:7" ht="15.6" customHeight="1" x14ac:dyDescent="0.25">
      <c r="A161" s="26"/>
      <c r="B161" s="25"/>
      <c r="C161" s="25"/>
    </row>
    <row r="162" spans="1:7" ht="15.6" customHeight="1" x14ac:dyDescent="0.25">
      <c r="A162" s="26"/>
      <c r="B162" s="25"/>
      <c r="C162" s="25"/>
    </row>
    <row r="163" spans="1:7" ht="15.6" customHeight="1" x14ac:dyDescent="0.25">
      <c r="A163" s="26"/>
      <c r="B163" s="25"/>
      <c r="C163" s="25"/>
    </row>
    <row r="164" spans="1:7" ht="15.6" customHeight="1" x14ac:dyDescent="0.25">
      <c r="A164" s="26"/>
      <c r="B164" s="25"/>
      <c r="C164" s="25"/>
    </row>
    <row r="165" spans="1:7" ht="18" customHeight="1" x14ac:dyDescent="0.3">
      <c r="A165" s="29" t="str">
        <f xml:space="preserve"> "Les informations clés de la région  "</f>
        <v xml:space="preserve">Les informations clés de la région  </v>
      </c>
    </row>
    <row r="167" spans="1:7" ht="38.25" customHeight="1" x14ac:dyDescent="0.25">
      <c r="A167" s="6" t="s">
        <v>0</v>
      </c>
      <c r="B167" s="6" t="s">
        <v>60</v>
      </c>
      <c r="C167" s="6" t="s">
        <v>61</v>
      </c>
      <c r="D167" s="6" t="s">
        <v>62</v>
      </c>
      <c r="E167" s="6" t="s">
        <v>63</v>
      </c>
      <c r="F167" s="6" t="s">
        <v>64</v>
      </c>
      <c r="G167" s="6" t="s">
        <v>65</v>
      </c>
    </row>
    <row r="168" spans="1:7" ht="15.6" customHeight="1" x14ac:dyDescent="0.25">
      <c r="A168" s="7">
        <v>2004</v>
      </c>
      <c r="B168" s="2">
        <v>311990</v>
      </c>
      <c r="C168" s="2">
        <v>1989815</v>
      </c>
      <c r="D168" s="3">
        <v>0.15725690805871717</v>
      </c>
      <c r="E168" s="2">
        <v>202243</v>
      </c>
      <c r="F168" s="2">
        <v>36214</v>
      </c>
      <c r="G168" s="42">
        <v>0.17906182166997128</v>
      </c>
    </row>
    <row r="169" spans="1:7" ht="15.6" customHeight="1" x14ac:dyDescent="0.25">
      <c r="A169" s="7">
        <v>2005</v>
      </c>
      <c r="B169" s="2">
        <v>317080</v>
      </c>
      <c r="C169" s="2">
        <v>1998842</v>
      </c>
      <c r="D169" s="3">
        <v>0.15935149750102395</v>
      </c>
      <c r="E169" s="2">
        <v>201889</v>
      </c>
      <c r="F169" s="2">
        <v>36744</v>
      </c>
      <c r="G169" s="42">
        <v>0.18200100054980708</v>
      </c>
    </row>
    <row r="170" spans="1:7" ht="15.6" customHeight="1" x14ac:dyDescent="0.25">
      <c r="A170" s="7">
        <v>2006</v>
      </c>
      <c r="B170" s="2">
        <v>322580</v>
      </c>
      <c r="C170" s="2">
        <v>2032186</v>
      </c>
      <c r="D170" s="3">
        <v>0.16138344101234614</v>
      </c>
      <c r="E170" s="2">
        <v>203852</v>
      </c>
      <c r="F170" s="2">
        <v>37487</v>
      </c>
      <c r="G170" s="42">
        <v>0.18389321664737163</v>
      </c>
    </row>
    <row r="171" spans="1:7" ht="15.6" customHeight="1" x14ac:dyDescent="0.25">
      <c r="A171" s="7">
        <v>2007</v>
      </c>
      <c r="B171" s="2">
        <v>330160</v>
      </c>
      <c r="C171" s="2">
        <v>2078236</v>
      </c>
      <c r="D171" s="3">
        <v>0.16246544361588949</v>
      </c>
      <c r="E171" s="2">
        <v>208602</v>
      </c>
      <c r="F171" s="2">
        <v>38366</v>
      </c>
      <c r="G171" s="42">
        <v>0.18391961726157946</v>
      </c>
    </row>
    <row r="172" spans="1:7" ht="15.6" customHeight="1" x14ac:dyDescent="0.25">
      <c r="A172" s="7">
        <v>2008</v>
      </c>
      <c r="B172" s="2">
        <v>333450</v>
      </c>
      <c r="C172" s="2">
        <v>2061002.0000000061</v>
      </c>
      <c r="D172" s="3">
        <v>0.16044857273187454</v>
      </c>
      <c r="E172" s="2">
        <v>209539.00000000061</v>
      </c>
      <c r="F172" s="2">
        <v>38571.999999999993</v>
      </c>
      <c r="G172" s="42">
        <v>0.18408029054257147</v>
      </c>
    </row>
    <row r="173" spans="1:7" ht="15.6" customHeight="1" x14ac:dyDescent="0.25">
      <c r="A173" s="7">
        <v>2009</v>
      </c>
      <c r="B173" s="2">
        <v>335640</v>
      </c>
      <c r="C173" s="2">
        <v>2003013.9999999991</v>
      </c>
      <c r="D173" s="3">
        <v>0.16285282595552988</v>
      </c>
      <c r="E173" s="2">
        <v>208346.99999999942</v>
      </c>
      <c r="F173" s="2">
        <v>37639</v>
      </c>
      <c r="G173" s="42">
        <v>0.18065534900910551</v>
      </c>
    </row>
    <row r="174" spans="1:7" ht="15.6" customHeight="1" x14ac:dyDescent="0.25">
      <c r="A174" s="7">
        <v>2010</v>
      </c>
      <c r="B174" s="2">
        <v>336290</v>
      </c>
      <c r="C174" s="2">
        <v>2031918</v>
      </c>
      <c r="D174" s="3">
        <v>0.16789198677592876</v>
      </c>
      <c r="E174" s="2">
        <v>205245.99999999994</v>
      </c>
      <c r="F174" s="2">
        <v>38221</v>
      </c>
      <c r="G174" s="42">
        <v>0.18622043791352821</v>
      </c>
    </row>
    <row r="175" spans="1:7" ht="15.6" customHeight="1" x14ac:dyDescent="0.25">
      <c r="A175" s="7">
        <v>2011</v>
      </c>
      <c r="B175" s="2">
        <v>342320</v>
      </c>
      <c r="C175" s="79" t="s">
        <v>132</v>
      </c>
      <c r="D175" s="3">
        <v>0.1684713654783313</v>
      </c>
      <c r="E175" s="79" t="s">
        <v>132</v>
      </c>
      <c r="F175" s="79" t="s">
        <v>132</v>
      </c>
      <c r="G175" s="79" t="s">
        <v>132</v>
      </c>
    </row>
    <row r="176" spans="1:7" ht="15.6" customHeight="1" x14ac:dyDescent="0.25">
      <c r="A176" s="7">
        <v>2012</v>
      </c>
      <c r="B176" s="2">
        <v>347820</v>
      </c>
      <c r="C176" s="79" t="s">
        <v>132</v>
      </c>
      <c r="D176" s="3">
        <v>0.17117816762290605</v>
      </c>
      <c r="E176" s="79" t="s">
        <v>132</v>
      </c>
      <c r="F176" s="79" t="s">
        <v>132</v>
      </c>
      <c r="G176" s="79" t="s">
        <v>132</v>
      </c>
    </row>
    <row r="177" spans="1:7" ht="15.6" customHeight="1" x14ac:dyDescent="0.25">
      <c r="A177" s="7">
        <v>2013</v>
      </c>
      <c r="B177" s="2">
        <v>350200</v>
      </c>
      <c r="C177" s="2">
        <v>2027291.9301689537</v>
      </c>
      <c r="D177" s="3">
        <v>0.17274275835094677</v>
      </c>
      <c r="E177" s="2">
        <v>214857</v>
      </c>
      <c r="F177" s="2">
        <v>40019</v>
      </c>
      <c r="G177" s="42">
        <v>0.18625876745928688</v>
      </c>
    </row>
    <row r="178" spans="1:7" ht="15.6" customHeight="1" x14ac:dyDescent="0.25">
      <c r="A178" s="7">
        <v>2014</v>
      </c>
      <c r="B178" s="2">
        <v>354350</v>
      </c>
      <c r="C178" s="2">
        <v>2029933</v>
      </c>
      <c r="D178" s="3">
        <v>0.17478982416235861</v>
      </c>
      <c r="E178" s="2">
        <v>198103</v>
      </c>
      <c r="F178" s="2">
        <v>37910</v>
      </c>
      <c r="G178" s="42">
        <v>0.19136509795409459</v>
      </c>
    </row>
    <row r="179" spans="1:7" ht="15.6" customHeight="1" x14ac:dyDescent="0.25">
      <c r="A179" s="7">
        <v>2015</v>
      </c>
      <c r="B179" s="93">
        <v>357400</v>
      </c>
      <c r="C179" s="2"/>
      <c r="D179" s="45">
        <v>0.17606492431030976</v>
      </c>
      <c r="E179" s="2"/>
      <c r="F179" s="2"/>
      <c r="G179" s="42"/>
    </row>
    <row r="180" spans="1:7" ht="15.6" customHeight="1" x14ac:dyDescent="0.25">
      <c r="A180" s="7"/>
      <c r="B180" s="93"/>
      <c r="D180" s="45"/>
    </row>
    <row r="183" spans="1:7" ht="15.6" customHeight="1" x14ac:dyDescent="0.3">
      <c r="A183" s="8" t="s">
        <v>66</v>
      </c>
    </row>
    <row r="184" spans="1:7" ht="15.6" customHeight="1" x14ac:dyDescent="0.3">
      <c r="A184" s="8"/>
    </row>
    <row r="185" spans="1:7" ht="15.6" customHeight="1" x14ac:dyDescent="0.25">
      <c r="A185" s="24" t="s">
        <v>147</v>
      </c>
      <c r="C185" s="86">
        <v>1288</v>
      </c>
    </row>
    <row r="186" spans="1:7" ht="15.6" customHeight="1" x14ac:dyDescent="0.25">
      <c r="A186" s="24" t="s">
        <v>148</v>
      </c>
      <c r="C186" s="86">
        <v>142854</v>
      </c>
    </row>
    <row r="187" spans="1:7" ht="15.6" customHeight="1" x14ac:dyDescent="0.25">
      <c r="A187" s="26" t="s">
        <v>60</v>
      </c>
      <c r="C187" s="86">
        <v>28129</v>
      </c>
    </row>
  </sheetData>
  <sortState columnSort="1" ref="M58:Z68">
    <sortCondition ref="M58:Z58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187"/>
  <sheetViews>
    <sheetView topLeftCell="A112" workbookViewId="0">
      <selection activeCell="F124" sqref="F124"/>
    </sheetView>
  </sheetViews>
  <sheetFormatPr baseColWidth="10" defaultColWidth="11.42578125" defaultRowHeight="15" x14ac:dyDescent="0.25"/>
  <cols>
    <col min="1" max="1" width="20.7109375" style="20" customWidth="1"/>
    <col min="2" max="2" width="23.5703125" style="20" customWidth="1"/>
    <col min="3" max="3" width="22.5703125" style="20" customWidth="1"/>
    <col min="4" max="4" width="21.85546875" style="20" customWidth="1"/>
    <col min="5" max="5" width="22.85546875" style="20" customWidth="1"/>
    <col min="6" max="6" width="32" style="20" customWidth="1"/>
    <col min="7" max="7" width="22.5703125" style="20" customWidth="1"/>
    <col min="8" max="8" width="23.140625" style="20" customWidth="1"/>
    <col min="9" max="9" width="13.140625" style="20" customWidth="1"/>
    <col min="10" max="10" width="13.5703125" style="20" customWidth="1"/>
    <col min="11" max="16384" width="11.42578125" style="20"/>
  </cols>
  <sheetData>
    <row r="1" spans="1:10" ht="23.25" x14ac:dyDescent="0.35">
      <c r="A1" s="61" t="s">
        <v>67</v>
      </c>
    </row>
    <row r="3" spans="1:10" ht="15" customHeight="1" x14ac:dyDescent="0.3">
      <c r="A3" s="62" t="str">
        <f>"Bilan des mouvements de l’année "&amp;annéeN</f>
        <v>Bilan des mouvements de l’année 2016</v>
      </c>
    </row>
    <row r="5" spans="1:10" ht="30" x14ac:dyDescent="0.25">
      <c r="A5" s="57" t="s">
        <v>0</v>
      </c>
      <c r="B5" s="57" t="s">
        <v>22</v>
      </c>
      <c r="C5" s="57" t="s">
        <v>23</v>
      </c>
      <c r="D5" s="57" t="s">
        <v>24</v>
      </c>
      <c r="E5" s="57" t="s">
        <v>25</v>
      </c>
      <c r="F5" s="57" t="s">
        <v>26</v>
      </c>
      <c r="G5" s="57" t="s">
        <v>139</v>
      </c>
      <c r="H5" s="57" t="s">
        <v>27</v>
      </c>
    </row>
    <row r="6" spans="1:10" x14ac:dyDescent="0.25">
      <c r="A6" s="7">
        <v>2000</v>
      </c>
      <c r="B6" s="31">
        <v>4240</v>
      </c>
      <c r="C6" s="31">
        <v>2250</v>
      </c>
      <c r="D6" s="32">
        <v>6490</v>
      </c>
      <c r="E6" s="33">
        <v>4360</v>
      </c>
      <c r="F6" s="30">
        <v>2130</v>
      </c>
      <c r="G6" s="31">
        <v>808</v>
      </c>
      <c r="H6" s="63">
        <v>0.19</v>
      </c>
      <c r="I6" s="3"/>
      <c r="J6" s="68"/>
    </row>
    <row r="7" spans="1:10" x14ac:dyDescent="0.25">
      <c r="A7" s="7">
        <v>2001</v>
      </c>
      <c r="B7" s="31">
        <v>4320</v>
      </c>
      <c r="C7" s="31">
        <v>2390</v>
      </c>
      <c r="D7" s="32">
        <v>6710</v>
      </c>
      <c r="E7" s="33">
        <v>4400</v>
      </c>
      <c r="F7" s="30">
        <v>2310</v>
      </c>
      <c r="G7" s="31">
        <v>500</v>
      </c>
      <c r="H7" s="63">
        <v>0.11</v>
      </c>
      <c r="I7" s="3"/>
      <c r="J7" s="68"/>
    </row>
    <row r="8" spans="1:10" x14ac:dyDescent="0.25">
      <c r="A8" s="7">
        <v>2002</v>
      </c>
      <c r="B8" s="31">
        <v>3925</v>
      </c>
      <c r="C8" s="31">
        <v>1955</v>
      </c>
      <c r="D8" s="32">
        <v>5880</v>
      </c>
      <c r="E8" s="33">
        <v>5400</v>
      </c>
      <c r="F8" s="30">
        <v>480</v>
      </c>
      <c r="G8" s="31">
        <v>540</v>
      </c>
      <c r="H8" s="63">
        <v>0.1</v>
      </c>
      <c r="I8" s="3"/>
      <c r="J8" s="68"/>
    </row>
    <row r="9" spans="1:10" x14ac:dyDescent="0.25">
      <c r="A9" s="7">
        <v>2003</v>
      </c>
      <c r="B9" s="31">
        <v>3850</v>
      </c>
      <c r="C9" s="31">
        <v>1900</v>
      </c>
      <c r="D9" s="32">
        <v>5750</v>
      </c>
      <c r="E9" s="33">
        <v>4800</v>
      </c>
      <c r="F9" s="30">
        <v>950</v>
      </c>
      <c r="G9" s="31">
        <v>980</v>
      </c>
      <c r="H9" s="63">
        <v>0.2</v>
      </c>
      <c r="I9" s="3"/>
      <c r="J9" s="68"/>
    </row>
    <row r="10" spans="1:10" x14ac:dyDescent="0.25">
      <c r="A10" s="7">
        <v>2004</v>
      </c>
      <c r="B10" s="31">
        <v>3630</v>
      </c>
      <c r="C10" s="31">
        <v>1790</v>
      </c>
      <c r="D10" s="32">
        <v>19840</v>
      </c>
      <c r="E10" s="33">
        <v>4780</v>
      </c>
      <c r="F10" s="30">
        <v>640</v>
      </c>
      <c r="G10" s="31">
        <v>1040</v>
      </c>
      <c r="H10" s="63">
        <v>0.22</v>
      </c>
      <c r="I10" s="3"/>
      <c r="J10" s="68"/>
    </row>
    <row r="11" spans="1:10" x14ac:dyDescent="0.25">
      <c r="A11" s="7">
        <v>2005</v>
      </c>
      <c r="B11" s="31">
        <v>4100</v>
      </c>
      <c r="C11" s="31">
        <v>1680</v>
      </c>
      <c r="D11" s="32">
        <v>5780</v>
      </c>
      <c r="E11" s="33">
        <v>5140</v>
      </c>
      <c r="F11" s="30">
        <v>640</v>
      </c>
      <c r="G11" s="31">
        <v>1130</v>
      </c>
      <c r="H11" s="63">
        <v>0.22</v>
      </c>
      <c r="I11" s="3"/>
      <c r="J11" s="68"/>
    </row>
    <row r="12" spans="1:10" x14ac:dyDescent="0.25">
      <c r="A12" s="7">
        <v>2006</v>
      </c>
      <c r="B12" s="31">
        <v>4740</v>
      </c>
      <c r="C12" s="31">
        <v>1870</v>
      </c>
      <c r="D12" s="32">
        <v>6610</v>
      </c>
      <c r="E12" s="33">
        <v>5410</v>
      </c>
      <c r="F12" s="30">
        <v>1200</v>
      </c>
      <c r="G12" s="31">
        <v>1110</v>
      </c>
      <c r="H12" s="63">
        <v>0.21</v>
      </c>
      <c r="I12" s="3"/>
      <c r="J12" s="68"/>
    </row>
    <row r="13" spans="1:10" x14ac:dyDescent="0.25">
      <c r="A13" s="7">
        <v>2007</v>
      </c>
      <c r="B13" s="31">
        <v>5310</v>
      </c>
      <c r="C13" s="31">
        <v>2090</v>
      </c>
      <c r="D13" s="32">
        <v>7400</v>
      </c>
      <c r="E13" s="33">
        <v>5890</v>
      </c>
      <c r="F13" s="30">
        <v>1510</v>
      </c>
      <c r="G13" s="31">
        <v>1420</v>
      </c>
      <c r="H13" s="63">
        <v>0.24</v>
      </c>
      <c r="I13" s="3"/>
      <c r="J13" s="68"/>
    </row>
    <row r="14" spans="1:10" x14ac:dyDescent="0.25">
      <c r="A14" s="7">
        <v>2008</v>
      </c>
      <c r="B14" s="31">
        <v>5100</v>
      </c>
      <c r="C14" s="31">
        <v>2080</v>
      </c>
      <c r="D14" s="32">
        <v>7180</v>
      </c>
      <c r="E14" s="33">
        <v>5320</v>
      </c>
      <c r="F14" s="30">
        <v>1860</v>
      </c>
      <c r="G14" s="31">
        <v>1350</v>
      </c>
      <c r="H14" s="63">
        <v>0.25</v>
      </c>
      <c r="I14" s="3"/>
      <c r="J14" s="68"/>
    </row>
    <row r="15" spans="1:10" x14ac:dyDescent="0.25">
      <c r="A15" s="7">
        <v>2009</v>
      </c>
      <c r="B15" s="31">
        <v>3360</v>
      </c>
      <c r="C15" s="31">
        <v>1470</v>
      </c>
      <c r="D15" s="32">
        <v>4830</v>
      </c>
      <c r="E15" s="33">
        <v>5400</v>
      </c>
      <c r="F15" s="30">
        <v>-570</v>
      </c>
      <c r="G15" s="31">
        <v>1230</v>
      </c>
      <c r="H15" s="63">
        <v>0.23</v>
      </c>
      <c r="I15" s="3"/>
      <c r="J15" s="68"/>
    </row>
    <row r="16" spans="1:10" x14ac:dyDescent="0.25">
      <c r="A16" s="7">
        <v>2010</v>
      </c>
      <c r="B16" s="31">
        <v>4170</v>
      </c>
      <c r="C16" s="31">
        <v>1760</v>
      </c>
      <c r="D16" s="32">
        <v>5930</v>
      </c>
      <c r="E16" s="33">
        <v>5060</v>
      </c>
      <c r="F16" s="30">
        <v>870</v>
      </c>
      <c r="G16" s="31">
        <v>1090</v>
      </c>
      <c r="H16" s="63">
        <v>0.22</v>
      </c>
      <c r="I16" s="3"/>
      <c r="J16" s="68"/>
    </row>
    <row r="17" spans="1:10" x14ac:dyDescent="0.25">
      <c r="A17" s="7">
        <v>2011</v>
      </c>
      <c r="B17" s="31">
        <v>4560</v>
      </c>
      <c r="C17" s="31">
        <v>1320</v>
      </c>
      <c r="D17" s="32">
        <v>5880</v>
      </c>
      <c r="E17" s="33">
        <v>5609.5124959599925</v>
      </c>
      <c r="F17" s="30">
        <v>270.48750404000748</v>
      </c>
      <c r="G17" s="31">
        <v>930</v>
      </c>
      <c r="H17" s="63">
        <v>0.17</v>
      </c>
      <c r="I17" s="3"/>
      <c r="J17" s="68"/>
    </row>
    <row r="18" spans="1:10" x14ac:dyDescent="0.25">
      <c r="A18" s="7">
        <v>2012</v>
      </c>
      <c r="B18" s="31">
        <v>4320</v>
      </c>
      <c r="C18" s="31">
        <v>1540</v>
      </c>
      <c r="D18" s="32">
        <v>5860</v>
      </c>
      <c r="E18" s="33">
        <v>5130</v>
      </c>
      <c r="F18" s="30">
        <v>730</v>
      </c>
      <c r="G18" s="31">
        <v>1020</v>
      </c>
      <c r="H18" s="63">
        <v>0.2</v>
      </c>
      <c r="I18" s="3"/>
      <c r="J18" s="68"/>
    </row>
    <row r="19" spans="1:10" x14ac:dyDescent="0.25">
      <c r="A19" s="7">
        <v>2013</v>
      </c>
      <c r="B19" s="31">
        <v>3400</v>
      </c>
      <c r="C19" s="31">
        <v>1380</v>
      </c>
      <c r="D19" s="32">
        <v>4780</v>
      </c>
      <c r="E19" s="34">
        <v>4420</v>
      </c>
      <c r="F19" s="30">
        <v>360</v>
      </c>
      <c r="G19" s="31">
        <v>900</v>
      </c>
      <c r="H19" s="63">
        <v>0.2</v>
      </c>
      <c r="I19" s="3"/>
      <c r="J19" s="68"/>
    </row>
    <row r="20" spans="1:10" x14ac:dyDescent="0.25">
      <c r="A20" s="7">
        <v>2014</v>
      </c>
      <c r="B20" s="31">
        <v>3770</v>
      </c>
      <c r="C20" s="31">
        <v>1150</v>
      </c>
      <c r="D20" s="68">
        <v>4920</v>
      </c>
      <c r="E20" s="69">
        <v>4570</v>
      </c>
      <c r="F20" s="70">
        <v>350</v>
      </c>
      <c r="G20" s="31">
        <v>1060</v>
      </c>
      <c r="H20" s="63">
        <v>0.23</v>
      </c>
      <c r="I20" s="3"/>
      <c r="J20" s="68"/>
    </row>
    <row r="21" spans="1:10" ht="17.25" x14ac:dyDescent="0.3">
      <c r="A21" s="7">
        <f>annéN</f>
        <v>2015</v>
      </c>
      <c r="B21" s="122">
        <v>3920</v>
      </c>
      <c r="C21" s="122">
        <v>1420</v>
      </c>
      <c r="D21" s="123">
        <v>5340</v>
      </c>
      <c r="E21" s="124">
        <v>4470</v>
      </c>
      <c r="F21" s="125">
        <v>870</v>
      </c>
      <c r="G21" s="122">
        <v>990</v>
      </c>
      <c r="H21" s="119">
        <v>0.22</v>
      </c>
      <c r="I21" s="3"/>
      <c r="J21" s="68"/>
    </row>
    <row r="22" spans="1:10" s="38" customFormat="1" ht="17.25" x14ac:dyDescent="0.3">
      <c r="A22" s="113" t="str">
        <f>"Evolution "&amp;annN&amp;" / "&amp;annéN</f>
        <v>Evolution 2014 / 2015</v>
      </c>
      <c r="B22" s="130">
        <v>0.02</v>
      </c>
      <c r="C22" s="130">
        <v>-0.01</v>
      </c>
      <c r="D22" s="130">
        <v>0.01</v>
      </c>
      <c r="E22" s="130">
        <v>0.03</v>
      </c>
      <c r="F22" s="130" t="s">
        <v>161</v>
      </c>
      <c r="G22" s="130"/>
      <c r="H22" s="120"/>
    </row>
    <row r="23" spans="1:10" x14ac:dyDescent="0.25">
      <c r="A23" s="7"/>
      <c r="B23" s="2"/>
      <c r="C23" s="2"/>
      <c r="E23" s="64"/>
      <c r="G23" s="2"/>
      <c r="H23" s="71"/>
    </row>
    <row r="24" spans="1:10" ht="18.75" customHeight="1" x14ac:dyDescent="0.25">
      <c r="B24" s="53"/>
      <c r="C24" s="53"/>
      <c r="D24" s="72"/>
      <c r="E24" s="72"/>
    </row>
    <row r="25" spans="1:10" x14ac:dyDescent="0.25">
      <c r="B25" s="2"/>
      <c r="C25" s="2"/>
      <c r="E25" s="64"/>
    </row>
    <row r="26" spans="1:10" ht="18.75" x14ac:dyDescent="0.3">
      <c r="A26" s="58" t="str">
        <f>"Prévisions pour "&amp;annéeN1</f>
        <v>Prévisions pour 2017</v>
      </c>
      <c r="B26" s="73"/>
      <c r="C26" s="73"/>
    </row>
    <row r="27" spans="1:10" x14ac:dyDescent="0.25">
      <c r="B27" s="73"/>
      <c r="C27" s="73"/>
    </row>
    <row r="28" spans="1:10" ht="61.5" customHeight="1" x14ac:dyDescent="0.25">
      <c r="A28" s="23"/>
      <c r="B28" s="57" t="s">
        <v>140</v>
      </c>
      <c r="C28" s="57" t="s">
        <v>141</v>
      </c>
      <c r="D28" s="57" t="str">
        <f>"Evolution entre " &amp;annéeN&amp; " et " &amp;annéeN1&amp; "(fourchette basse)"</f>
        <v>Evolution entre 2016 et 2017(fourchette basse)</v>
      </c>
      <c r="E28" s="57" t="str">
        <f>"Evolution entre " &amp;annéeN&amp; " et " &amp;annéeN1&amp; "(fourchette haute)"</f>
        <v>Evolution entre 2016 et 2017(fourchette haute)</v>
      </c>
    </row>
    <row r="29" spans="1:10" x14ac:dyDescent="0.25">
      <c r="A29" s="5" t="s">
        <v>2</v>
      </c>
      <c r="B29" s="10"/>
      <c r="C29" s="10"/>
      <c r="D29" s="100"/>
      <c r="E29" s="100"/>
    </row>
    <row r="30" spans="1:10" x14ac:dyDescent="0.25">
      <c r="A30" s="24" t="s">
        <v>3</v>
      </c>
      <c r="B30" s="10"/>
      <c r="C30" s="10"/>
      <c r="D30" s="100"/>
      <c r="E30" s="100"/>
    </row>
    <row r="31" spans="1:10" x14ac:dyDescent="0.25">
      <c r="A31" s="24" t="s">
        <v>4</v>
      </c>
      <c r="B31" s="10"/>
      <c r="C31" s="10"/>
      <c r="D31" s="128"/>
      <c r="E31" s="128"/>
    </row>
    <row r="32" spans="1:10" ht="15.6" customHeight="1" x14ac:dyDescent="0.25">
      <c r="A32" s="24"/>
      <c r="B32" s="10"/>
      <c r="C32" s="10"/>
      <c r="D32" s="127"/>
      <c r="E32" s="127"/>
    </row>
    <row r="33" spans="1:23" x14ac:dyDescent="0.25">
      <c r="B33" s="73"/>
      <c r="C33" s="73"/>
      <c r="D33" s="64"/>
      <c r="E33" s="64"/>
    </row>
    <row r="34" spans="1:23" x14ac:dyDescent="0.25">
      <c r="D34" s="64"/>
      <c r="E34" s="64"/>
    </row>
    <row r="35" spans="1:23" ht="15.6" customHeight="1" x14ac:dyDescent="0.3">
      <c r="A35" s="58" t="str">
        <f>"Répartition  des recrutements de cadres par niveau d’expérience"</f>
        <v>Répartition  des recrutements de cadres par niveau d’expérience</v>
      </c>
    </row>
    <row r="36" spans="1:23" ht="15.6" customHeight="1" x14ac:dyDescent="0.3">
      <c r="A36" s="58"/>
    </row>
    <row r="37" spans="1:23" ht="54.75" customHeight="1" x14ac:dyDescent="0.25">
      <c r="A37" s="23" t="s">
        <v>0</v>
      </c>
      <c r="B37" s="12" t="s">
        <v>5</v>
      </c>
      <c r="C37" s="12" t="s">
        <v>6</v>
      </c>
      <c r="D37" s="12" t="s">
        <v>8</v>
      </c>
      <c r="E37" s="12" t="s">
        <v>9</v>
      </c>
      <c r="F37" s="12" t="s">
        <v>10</v>
      </c>
      <c r="G37" s="12" t="s">
        <v>11</v>
      </c>
      <c r="H37" s="12" t="s">
        <v>7</v>
      </c>
    </row>
    <row r="38" spans="1:23" ht="15.6" customHeight="1" x14ac:dyDescent="0.25">
      <c r="A38" s="7">
        <v>2002</v>
      </c>
      <c r="B38" s="38">
        <v>0.28000000000000003</v>
      </c>
      <c r="C38" s="38">
        <v>0.21</v>
      </c>
      <c r="D38" s="79" t="s">
        <v>132</v>
      </c>
      <c r="E38" s="79" t="s">
        <v>132</v>
      </c>
      <c r="F38" s="79" t="s">
        <v>132</v>
      </c>
      <c r="G38" s="79" t="s">
        <v>132</v>
      </c>
      <c r="H38" s="133">
        <v>0.51</v>
      </c>
      <c r="I38" s="63"/>
      <c r="J38" s="74"/>
      <c r="K38" s="74"/>
      <c r="L38" s="74"/>
      <c r="M38" s="74"/>
      <c r="N38" s="74"/>
      <c r="O38" s="74"/>
      <c r="P38" s="74"/>
      <c r="Q38" s="74"/>
      <c r="R38" s="74"/>
      <c r="S38" s="74"/>
      <c r="T38" s="74"/>
      <c r="U38" s="74"/>
      <c r="V38" s="74"/>
      <c r="W38" s="74"/>
    </row>
    <row r="39" spans="1:23" ht="15.6" customHeight="1" x14ac:dyDescent="0.25">
      <c r="A39" s="7">
        <v>2003</v>
      </c>
      <c r="B39" s="38">
        <v>0.24</v>
      </c>
      <c r="C39" s="38">
        <v>0.27</v>
      </c>
      <c r="D39" s="79" t="s">
        <v>132</v>
      </c>
      <c r="E39" s="79" t="s">
        <v>132</v>
      </c>
      <c r="F39" s="79" t="s">
        <v>132</v>
      </c>
      <c r="G39" s="79" t="s">
        <v>132</v>
      </c>
      <c r="H39" s="133">
        <v>0.49</v>
      </c>
      <c r="I39" s="63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  <c r="V39" s="74"/>
      <c r="W39" s="74"/>
    </row>
    <row r="40" spans="1:23" ht="15.6" customHeight="1" x14ac:dyDescent="0.25">
      <c r="A40" s="7">
        <v>2004</v>
      </c>
      <c r="B40" s="38">
        <v>0.18</v>
      </c>
      <c r="C40" s="38">
        <v>0.31</v>
      </c>
      <c r="D40" s="79" t="s">
        <v>132</v>
      </c>
      <c r="E40" s="79" t="s">
        <v>132</v>
      </c>
      <c r="F40" s="79" t="s">
        <v>132</v>
      </c>
      <c r="G40" s="79" t="s">
        <v>132</v>
      </c>
      <c r="H40" s="133">
        <v>0.51</v>
      </c>
      <c r="I40" s="63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</row>
    <row r="41" spans="1:23" ht="15.6" customHeight="1" x14ac:dyDescent="0.25">
      <c r="A41" s="7">
        <v>2005</v>
      </c>
      <c r="B41" s="38">
        <v>0.23</v>
      </c>
      <c r="C41" s="38">
        <v>0.32</v>
      </c>
      <c r="D41" s="79" t="s">
        <v>132</v>
      </c>
      <c r="E41" s="79" t="s">
        <v>132</v>
      </c>
      <c r="F41" s="79" t="s">
        <v>132</v>
      </c>
      <c r="G41" s="79" t="s">
        <v>132</v>
      </c>
      <c r="H41" s="133">
        <v>0.45</v>
      </c>
      <c r="I41" s="63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  <c r="V41" s="74"/>
      <c r="W41" s="74"/>
    </row>
    <row r="42" spans="1:23" ht="15.6" customHeight="1" x14ac:dyDescent="0.25">
      <c r="A42" s="7">
        <v>2006</v>
      </c>
      <c r="B42" s="38">
        <v>0.17</v>
      </c>
      <c r="C42" s="38">
        <v>0.32</v>
      </c>
      <c r="D42" s="79" t="s">
        <v>132</v>
      </c>
      <c r="E42" s="79" t="s">
        <v>132</v>
      </c>
      <c r="F42" s="79" t="s">
        <v>132</v>
      </c>
      <c r="G42" s="79" t="s">
        <v>132</v>
      </c>
      <c r="H42" s="133">
        <v>0.51</v>
      </c>
      <c r="I42" s="63"/>
      <c r="J42" s="74"/>
      <c r="K42" s="74"/>
      <c r="L42" s="74"/>
      <c r="M42" s="74"/>
      <c r="N42" s="74"/>
      <c r="O42" s="74"/>
      <c r="P42" s="74"/>
      <c r="Q42" s="74"/>
      <c r="R42" s="74"/>
      <c r="S42" s="74"/>
      <c r="T42" s="74"/>
      <c r="U42" s="74"/>
      <c r="V42" s="74"/>
      <c r="W42" s="74"/>
    </row>
    <row r="43" spans="1:23" ht="15.6" customHeight="1" x14ac:dyDescent="0.25">
      <c r="A43" s="7">
        <v>2007</v>
      </c>
      <c r="B43" s="38">
        <v>0.22</v>
      </c>
      <c r="C43" s="38">
        <v>0.25</v>
      </c>
      <c r="D43" s="79" t="s">
        <v>132</v>
      </c>
      <c r="E43" s="79" t="s">
        <v>132</v>
      </c>
      <c r="F43" s="79" t="s">
        <v>132</v>
      </c>
      <c r="G43" s="79" t="s">
        <v>132</v>
      </c>
      <c r="H43" s="133">
        <v>0.53</v>
      </c>
      <c r="I43" s="63"/>
      <c r="J43" s="74"/>
      <c r="K43" s="74"/>
      <c r="L43" s="74"/>
      <c r="M43" s="74"/>
      <c r="N43" s="74"/>
      <c r="O43" s="74"/>
      <c r="P43" s="74"/>
      <c r="Q43" s="74"/>
      <c r="R43" s="74"/>
      <c r="S43" s="35"/>
      <c r="T43" s="35"/>
      <c r="U43" s="35"/>
      <c r="V43" s="35"/>
      <c r="W43" s="35"/>
    </row>
    <row r="44" spans="1:23" ht="15.6" customHeight="1" x14ac:dyDescent="0.25">
      <c r="A44" s="7">
        <v>2008</v>
      </c>
      <c r="B44" s="38">
        <v>0.26</v>
      </c>
      <c r="C44" s="38">
        <v>0.27</v>
      </c>
      <c r="D44" s="79" t="s">
        <v>132</v>
      </c>
      <c r="E44" s="79" t="s">
        <v>132</v>
      </c>
      <c r="F44" s="79" t="s">
        <v>132</v>
      </c>
      <c r="G44" s="79" t="s">
        <v>132</v>
      </c>
      <c r="H44" s="133">
        <v>0.47</v>
      </c>
      <c r="I44" s="63"/>
      <c r="J44" s="74"/>
      <c r="K44" s="74"/>
      <c r="L44" s="74"/>
      <c r="M44" s="74"/>
      <c r="N44" s="74"/>
      <c r="O44" s="74"/>
      <c r="P44" s="74"/>
      <c r="Q44" s="74"/>
      <c r="R44" s="74"/>
      <c r="S44" s="36"/>
      <c r="T44" s="36"/>
      <c r="U44" s="36"/>
      <c r="V44" s="36"/>
      <c r="W44" s="36"/>
    </row>
    <row r="45" spans="1:23" ht="15.6" customHeight="1" x14ac:dyDescent="0.25">
      <c r="A45" s="7">
        <v>2009</v>
      </c>
      <c r="B45" s="38">
        <v>0.21</v>
      </c>
      <c r="C45" s="38">
        <v>0.24</v>
      </c>
      <c r="D45" s="79" t="s">
        <v>132</v>
      </c>
      <c r="E45" s="79" t="s">
        <v>132</v>
      </c>
      <c r="F45" s="79" t="s">
        <v>132</v>
      </c>
      <c r="G45" s="79" t="s">
        <v>132</v>
      </c>
      <c r="H45" s="133">
        <v>0.55000000000000004</v>
      </c>
      <c r="I45" s="63"/>
    </row>
    <row r="46" spans="1:23" ht="15.6" customHeight="1" x14ac:dyDescent="0.25">
      <c r="A46" s="7">
        <v>2010</v>
      </c>
      <c r="B46" s="38">
        <v>0.19</v>
      </c>
      <c r="C46" s="38">
        <v>0.25</v>
      </c>
      <c r="D46" s="79" t="s">
        <v>132</v>
      </c>
      <c r="E46" s="79" t="s">
        <v>132</v>
      </c>
      <c r="F46" s="79" t="s">
        <v>132</v>
      </c>
      <c r="G46" s="79" t="s">
        <v>132</v>
      </c>
      <c r="H46" s="133">
        <v>0.56000000000000005</v>
      </c>
      <c r="I46" s="63"/>
    </row>
    <row r="47" spans="1:23" ht="15.6" customHeight="1" x14ac:dyDescent="0.25">
      <c r="A47" s="7">
        <v>2011</v>
      </c>
      <c r="B47" s="38">
        <v>0.24</v>
      </c>
      <c r="C47" s="38">
        <v>0.22</v>
      </c>
      <c r="D47" s="38">
        <v>0.23</v>
      </c>
      <c r="E47" s="38">
        <v>0.15</v>
      </c>
      <c r="F47" s="37">
        <v>0.08</v>
      </c>
      <c r="G47" s="38">
        <v>0.08</v>
      </c>
      <c r="H47" s="133">
        <v>0.54</v>
      </c>
      <c r="I47" s="63"/>
    </row>
    <row r="48" spans="1:23" ht="15.6" customHeight="1" x14ac:dyDescent="0.25">
      <c r="A48" s="7">
        <v>2012</v>
      </c>
      <c r="B48" s="38">
        <v>0.15</v>
      </c>
      <c r="C48" s="38">
        <v>0.25</v>
      </c>
      <c r="D48" s="38">
        <v>0.26</v>
      </c>
      <c r="E48" s="38">
        <v>0.11</v>
      </c>
      <c r="F48" s="37">
        <v>0.11</v>
      </c>
      <c r="G48" s="38">
        <v>0.12</v>
      </c>
      <c r="H48" s="133">
        <v>0.6</v>
      </c>
      <c r="I48" s="63"/>
    </row>
    <row r="49" spans="1:24" ht="15.6" customHeight="1" x14ac:dyDescent="0.25">
      <c r="A49" s="7">
        <v>2013</v>
      </c>
      <c r="B49" s="38">
        <v>0.15</v>
      </c>
      <c r="C49" s="38">
        <v>0.22</v>
      </c>
      <c r="D49" s="38">
        <v>0.28000000000000003</v>
      </c>
      <c r="E49" s="38">
        <v>0.14000000000000001</v>
      </c>
      <c r="F49" s="37">
        <v>0.11</v>
      </c>
      <c r="G49" s="38">
        <v>0.1</v>
      </c>
      <c r="H49" s="133">
        <v>0.63</v>
      </c>
      <c r="I49" s="63"/>
    </row>
    <row r="50" spans="1:24" ht="15.6" customHeight="1" x14ac:dyDescent="0.25">
      <c r="A50" s="7">
        <v>2014</v>
      </c>
      <c r="B50" s="38">
        <v>0.17</v>
      </c>
      <c r="C50" s="38">
        <v>0.31</v>
      </c>
      <c r="D50" s="38">
        <v>0.27</v>
      </c>
      <c r="E50" s="38">
        <v>0.12</v>
      </c>
      <c r="F50" s="37">
        <v>0.06</v>
      </c>
      <c r="G50" s="38">
        <v>7.0000000000000007E-2</v>
      </c>
      <c r="H50" s="133">
        <v>0.51</v>
      </c>
      <c r="I50" s="63"/>
    </row>
    <row r="51" spans="1:24" ht="15.6" customHeight="1" x14ac:dyDescent="0.25">
      <c r="A51" s="7">
        <v>2015</v>
      </c>
      <c r="B51" s="38">
        <v>0.15</v>
      </c>
      <c r="C51" s="38">
        <v>0.24</v>
      </c>
      <c r="D51" s="38">
        <v>0.28999999999999998</v>
      </c>
      <c r="E51" s="38">
        <v>0.12</v>
      </c>
      <c r="F51" s="37">
        <v>0.1</v>
      </c>
      <c r="G51" s="38">
        <v>0.1</v>
      </c>
      <c r="H51" s="133">
        <v>0.61</v>
      </c>
      <c r="I51" s="63"/>
    </row>
    <row r="52" spans="1:24" ht="15.6" customHeight="1" x14ac:dyDescent="0.25">
      <c r="A52" s="7" t="str">
        <f>annéeN&amp;" (prévisions) "</f>
        <v xml:space="preserve">2016 (prévisions) </v>
      </c>
      <c r="B52" s="102"/>
      <c r="C52" s="102"/>
      <c r="D52" s="102"/>
      <c r="E52" s="102"/>
      <c r="F52" s="103"/>
      <c r="G52" s="102"/>
      <c r="H52" s="134"/>
      <c r="I52" s="63"/>
    </row>
    <row r="53" spans="1:24" ht="15.6" customHeight="1" x14ac:dyDescent="0.25">
      <c r="A53" s="7"/>
      <c r="B53" s="11"/>
      <c r="C53" s="11"/>
      <c r="D53" s="11"/>
      <c r="E53" s="11"/>
      <c r="F53" s="11"/>
      <c r="G53" s="11"/>
      <c r="H53" s="13"/>
      <c r="I53" s="63"/>
    </row>
    <row r="54" spans="1:24" ht="15.6" customHeight="1" x14ac:dyDescent="0.25">
      <c r="A54" s="54"/>
      <c r="B54" s="55"/>
      <c r="C54" s="55"/>
      <c r="D54" s="55"/>
      <c r="E54" s="55"/>
      <c r="F54" s="55"/>
      <c r="G54" s="55"/>
      <c r="H54" s="56"/>
      <c r="I54" s="72"/>
      <c r="J54" s="72"/>
    </row>
    <row r="55" spans="1:24" ht="15.6" customHeight="1" x14ac:dyDescent="0.25">
      <c r="A55" s="7"/>
      <c r="B55" s="11"/>
      <c r="C55" s="11"/>
      <c r="D55" s="11"/>
      <c r="E55" s="11"/>
      <c r="F55" s="11"/>
      <c r="G55" s="11"/>
      <c r="H55" s="132"/>
    </row>
    <row r="56" spans="1:24" ht="19.5" customHeight="1" x14ac:dyDescent="0.3">
      <c r="A56" s="58" t="str">
        <f>"Répartition  des recrutements de cadres par fonction"</f>
        <v>Répartition  des recrutements de cadres par fonction</v>
      </c>
    </row>
    <row r="57" spans="1:24" ht="15.6" customHeight="1" x14ac:dyDescent="0.25"/>
    <row r="58" spans="1:24" ht="48" customHeight="1" x14ac:dyDescent="0.25">
      <c r="A58" s="57" t="s">
        <v>0</v>
      </c>
      <c r="B58" s="6" t="s">
        <v>12</v>
      </c>
      <c r="C58" s="6" t="s">
        <v>142</v>
      </c>
      <c r="D58" s="6" t="s">
        <v>144</v>
      </c>
      <c r="E58" s="6" t="s">
        <v>13</v>
      </c>
      <c r="F58" s="6" t="s">
        <v>14</v>
      </c>
      <c r="G58" s="6" t="s">
        <v>15</v>
      </c>
      <c r="H58" s="6" t="s">
        <v>16</v>
      </c>
      <c r="I58" s="57" t="s">
        <v>143</v>
      </c>
      <c r="J58" s="57" t="s">
        <v>68</v>
      </c>
    </row>
    <row r="59" spans="1:24" ht="15.6" customHeight="1" x14ac:dyDescent="0.25">
      <c r="A59" s="7">
        <v>2002</v>
      </c>
      <c r="B59" s="3">
        <v>0.04</v>
      </c>
      <c r="C59" s="3">
        <v>0.08</v>
      </c>
      <c r="D59" s="3">
        <v>0.08</v>
      </c>
      <c r="E59" s="3">
        <v>7.0000000000000007E-2</v>
      </c>
      <c r="F59" s="3">
        <v>0.22</v>
      </c>
      <c r="G59" s="3">
        <v>0.09</v>
      </c>
      <c r="H59" s="3">
        <v>0.11</v>
      </c>
      <c r="I59" s="3">
        <v>0.28000000000000003</v>
      </c>
      <c r="J59" s="3">
        <v>0.03</v>
      </c>
      <c r="K59" s="3"/>
      <c r="L59" s="3"/>
      <c r="M59" s="39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</row>
    <row r="60" spans="1:24" ht="15.6" customHeight="1" x14ac:dyDescent="0.25">
      <c r="A60" s="7">
        <v>2003</v>
      </c>
      <c r="B60" s="3">
        <v>0.05</v>
      </c>
      <c r="C60" s="3">
        <v>0.06</v>
      </c>
      <c r="D60" s="3">
        <v>0.1</v>
      </c>
      <c r="E60" s="3">
        <v>0.04</v>
      </c>
      <c r="F60" s="3">
        <v>0.28000000000000003</v>
      </c>
      <c r="G60" s="3">
        <v>0.09</v>
      </c>
      <c r="H60" s="3">
        <v>0.13</v>
      </c>
      <c r="I60" s="3">
        <v>0.24</v>
      </c>
      <c r="J60" s="3">
        <v>0.01</v>
      </c>
      <c r="K60" s="3"/>
      <c r="L60" s="3"/>
      <c r="M60" s="39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</row>
    <row r="61" spans="1:24" ht="15.6" customHeight="1" x14ac:dyDescent="0.25">
      <c r="A61" s="7">
        <v>2004</v>
      </c>
      <c r="B61" s="3">
        <v>0.03</v>
      </c>
      <c r="C61" s="3">
        <v>7.0000000000000007E-2</v>
      </c>
      <c r="D61" s="3">
        <v>0.06</v>
      </c>
      <c r="E61" s="3">
        <v>0.02</v>
      </c>
      <c r="F61" s="3">
        <v>0.24</v>
      </c>
      <c r="G61" s="3">
        <v>0.09</v>
      </c>
      <c r="H61" s="3">
        <v>0.2</v>
      </c>
      <c r="I61" s="3">
        <v>0.28000000000000003</v>
      </c>
      <c r="J61" s="3">
        <v>0.01</v>
      </c>
      <c r="K61" s="3"/>
      <c r="L61" s="3"/>
      <c r="M61" s="39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</row>
    <row r="62" spans="1:24" ht="15.6" customHeight="1" x14ac:dyDescent="0.25">
      <c r="A62" s="7">
        <v>2005</v>
      </c>
      <c r="B62" s="3">
        <v>0.05</v>
      </c>
      <c r="C62" s="3">
        <v>0.1</v>
      </c>
      <c r="D62" s="3">
        <v>0.06</v>
      </c>
      <c r="E62" s="3">
        <v>7.0000000000000007E-2</v>
      </c>
      <c r="F62" s="3">
        <v>0.21</v>
      </c>
      <c r="G62" s="3">
        <v>0.1</v>
      </c>
      <c r="H62" s="3">
        <v>0.12</v>
      </c>
      <c r="I62" s="3">
        <v>0.23</v>
      </c>
      <c r="J62" s="3">
        <v>0.06</v>
      </c>
      <c r="K62" s="3"/>
      <c r="L62" s="3"/>
      <c r="M62" s="39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</row>
    <row r="63" spans="1:24" ht="15.6" customHeight="1" x14ac:dyDescent="0.25">
      <c r="A63" s="7">
        <v>2006</v>
      </c>
      <c r="B63" s="3">
        <v>0.02</v>
      </c>
      <c r="C63" s="3">
        <v>0.11</v>
      </c>
      <c r="D63" s="3">
        <v>0.08</v>
      </c>
      <c r="E63" s="3">
        <v>0.05</v>
      </c>
      <c r="F63" s="3">
        <v>0.24</v>
      </c>
      <c r="G63" s="3">
        <v>0.1</v>
      </c>
      <c r="H63" s="3">
        <v>0.13</v>
      </c>
      <c r="I63" s="3">
        <v>0.24</v>
      </c>
      <c r="J63" s="3">
        <v>0.03</v>
      </c>
      <c r="K63" s="3"/>
      <c r="L63" s="3"/>
      <c r="M63" s="39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</row>
    <row r="64" spans="1:24" ht="15.6" customHeight="1" x14ac:dyDescent="0.25">
      <c r="A64" s="7">
        <v>2007</v>
      </c>
      <c r="B64" s="3">
        <v>0.03</v>
      </c>
      <c r="C64" s="3">
        <v>0.05</v>
      </c>
      <c r="D64" s="3">
        <v>0.09</v>
      </c>
      <c r="E64" s="3">
        <v>0.14000000000000001</v>
      </c>
      <c r="F64" s="3">
        <v>0.21</v>
      </c>
      <c r="G64" s="3">
        <v>0.12</v>
      </c>
      <c r="H64" s="3">
        <v>0.12</v>
      </c>
      <c r="I64" s="3">
        <v>0.22</v>
      </c>
      <c r="J64" s="3">
        <v>0.02</v>
      </c>
      <c r="K64" s="3"/>
      <c r="L64" s="3"/>
      <c r="M64" s="39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</row>
    <row r="65" spans="1:24" ht="15.6" customHeight="1" x14ac:dyDescent="0.25">
      <c r="A65" s="7">
        <v>2008</v>
      </c>
      <c r="B65" s="3">
        <v>0.02</v>
      </c>
      <c r="C65" s="3">
        <v>7.0000000000000007E-2</v>
      </c>
      <c r="D65" s="3">
        <v>0.09</v>
      </c>
      <c r="E65" s="3">
        <v>0.21</v>
      </c>
      <c r="F65" s="3">
        <v>0.14000000000000001</v>
      </c>
      <c r="G65" s="3">
        <v>0.12</v>
      </c>
      <c r="H65" s="3">
        <v>0.1</v>
      </c>
      <c r="I65" s="3">
        <v>0.23</v>
      </c>
      <c r="J65" s="3">
        <v>0.02</v>
      </c>
      <c r="K65" s="3"/>
      <c r="L65" s="3"/>
      <c r="M65" s="39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</row>
    <row r="66" spans="1:24" ht="15.6" customHeight="1" x14ac:dyDescent="0.25">
      <c r="A66" s="7">
        <v>2009</v>
      </c>
      <c r="B66" s="3">
        <v>0.03</v>
      </c>
      <c r="C66" s="3">
        <v>0.06</v>
      </c>
      <c r="D66" s="3">
        <v>0.08</v>
      </c>
      <c r="E66" s="3">
        <v>0.23</v>
      </c>
      <c r="F66" s="3">
        <v>0.11</v>
      </c>
      <c r="G66" s="3">
        <v>0.09</v>
      </c>
      <c r="H66" s="3">
        <v>0.13</v>
      </c>
      <c r="I66" s="3">
        <v>0.26</v>
      </c>
      <c r="J66" s="3">
        <v>0.01</v>
      </c>
      <c r="K66" s="3"/>
      <c r="L66" s="3"/>
      <c r="M66" s="39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</row>
    <row r="67" spans="1:24" ht="15.6" customHeight="1" x14ac:dyDescent="0.25">
      <c r="A67" s="7">
        <v>2010</v>
      </c>
      <c r="B67" s="3">
        <v>0.03</v>
      </c>
      <c r="C67" s="3">
        <v>0.06</v>
      </c>
      <c r="D67" s="3">
        <v>0.06</v>
      </c>
      <c r="E67" s="3">
        <v>0.15</v>
      </c>
      <c r="F67" s="3">
        <v>0.19</v>
      </c>
      <c r="G67" s="3">
        <v>0.1</v>
      </c>
      <c r="H67" s="3">
        <v>0.12</v>
      </c>
      <c r="I67" s="3">
        <v>0.28000000000000003</v>
      </c>
      <c r="J67" s="3">
        <v>0.01</v>
      </c>
      <c r="K67" s="3"/>
      <c r="L67" s="3"/>
      <c r="M67" s="39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</row>
    <row r="68" spans="1:24" ht="15.6" customHeight="1" x14ac:dyDescent="0.25">
      <c r="A68" s="7">
        <v>2011</v>
      </c>
      <c r="B68" s="3">
        <v>0.05</v>
      </c>
      <c r="C68" s="3">
        <v>0.08</v>
      </c>
      <c r="D68" s="3">
        <v>0.08</v>
      </c>
      <c r="E68" s="3">
        <v>0.12</v>
      </c>
      <c r="F68" s="3">
        <v>0.11</v>
      </c>
      <c r="G68" s="3">
        <v>0.15</v>
      </c>
      <c r="H68" s="3">
        <v>0.11</v>
      </c>
      <c r="I68" s="3">
        <v>0.27</v>
      </c>
      <c r="J68" s="3">
        <v>0.03</v>
      </c>
    </row>
    <row r="69" spans="1:24" ht="15.6" customHeight="1" x14ac:dyDescent="0.25">
      <c r="A69" s="7">
        <v>2012</v>
      </c>
      <c r="B69" s="3">
        <v>0.04</v>
      </c>
      <c r="C69" s="3">
        <v>0.09</v>
      </c>
      <c r="D69" s="3">
        <v>0.09</v>
      </c>
      <c r="E69" s="3">
        <v>0.12</v>
      </c>
      <c r="F69" s="3">
        <v>0.11</v>
      </c>
      <c r="G69" s="3">
        <v>0.08</v>
      </c>
      <c r="H69" s="3">
        <v>0.15</v>
      </c>
      <c r="I69" s="3">
        <v>0.24</v>
      </c>
      <c r="J69" s="3">
        <v>0.08</v>
      </c>
    </row>
    <row r="70" spans="1:24" ht="15.6" customHeight="1" x14ac:dyDescent="0.25">
      <c r="A70" s="7">
        <v>2013</v>
      </c>
      <c r="B70" s="3">
        <v>0.04</v>
      </c>
      <c r="C70" s="3">
        <v>0.1</v>
      </c>
      <c r="D70" s="3">
        <v>0.08</v>
      </c>
      <c r="E70" s="3">
        <v>0.15</v>
      </c>
      <c r="F70" s="3">
        <v>0.12</v>
      </c>
      <c r="G70" s="3">
        <v>0.1</v>
      </c>
      <c r="H70" s="3">
        <v>7.0000000000000007E-2</v>
      </c>
      <c r="I70" s="3">
        <v>0.27</v>
      </c>
      <c r="J70" s="3">
        <v>7.0000000000000007E-2</v>
      </c>
    </row>
    <row r="71" spans="1:24" ht="15.6" customHeight="1" x14ac:dyDescent="0.25">
      <c r="A71" s="7">
        <v>2014</v>
      </c>
      <c r="B71" s="3">
        <v>0.05</v>
      </c>
      <c r="C71" s="3">
        <v>0.12</v>
      </c>
      <c r="D71" s="3">
        <v>0.1</v>
      </c>
      <c r="E71" s="3">
        <v>0.14000000000000001</v>
      </c>
      <c r="F71" s="3">
        <v>0.1</v>
      </c>
      <c r="G71" s="3">
        <v>0.11</v>
      </c>
      <c r="H71" s="3">
        <v>0.09</v>
      </c>
      <c r="I71" s="3">
        <v>0.2</v>
      </c>
      <c r="J71" s="3">
        <v>0.09</v>
      </c>
    </row>
    <row r="72" spans="1:24" ht="15.6" customHeight="1" x14ac:dyDescent="0.25">
      <c r="A72" s="7">
        <v>2015</v>
      </c>
      <c r="B72" s="3">
        <v>0.03</v>
      </c>
      <c r="C72" s="3">
        <v>0.12</v>
      </c>
      <c r="D72" s="3">
        <v>0.09</v>
      </c>
      <c r="E72" s="3">
        <v>0.15</v>
      </c>
      <c r="F72" s="3">
        <v>0.16</v>
      </c>
      <c r="G72" s="3">
        <v>0.1</v>
      </c>
      <c r="H72" s="3">
        <v>0.1</v>
      </c>
      <c r="I72" s="3">
        <v>0.21</v>
      </c>
      <c r="J72" s="3">
        <v>0.04</v>
      </c>
    </row>
    <row r="73" spans="1:24" ht="15.6" customHeight="1" x14ac:dyDescent="0.25">
      <c r="A73" s="7" t="str">
        <f>annéeN&amp;" (prévisions) "</f>
        <v xml:space="preserve">2016 (prévisions) </v>
      </c>
      <c r="B73" s="98"/>
      <c r="C73" s="98"/>
      <c r="D73" s="98"/>
      <c r="E73" s="98"/>
      <c r="F73" s="98"/>
      <c r="G73" s="98"/>
      <c r="H73" s="98"/>
      <c r="I73" s="98"/>
      <c r="J73" s="104"/>
    </row>
    <row r="74" spans="1:24" ht="15.6" customHeight="1" x14ac:dyDescent="0.25">
      <c r="A74" s="7"/>
      <c r="B74" s="11"/>
      <c r="C74" s="11"/>
      <c r="D74" s="11"/>
      <c r="E74" s="11"/>
      <c r="F74" s="11"/>
      <c r="G74" s="11"/>
      <c r="H74" s="11"/>
      <c r="I74" s="11"/>
    </row>
    <row r="75" spans="1:24" ht="15.6" customHeight="1" x14ac:dyDescent="0.25">
      <c r="A75" s="7"/>
      <c r="B75" s="11"/>
      <c r="C75" s="11"/>
      <c r="D75" s="11"/>
      <c r="E75" s="11"/>
      <c r="F75" s="11"/>
      <c r="G75" s="11"/>
      <c r="H75" s="11"/>
      <c r="I75" s="11"/>
    </row>
    <row r="76" spans="1:24" ht="15.6" customHeight="1" x14ac:dyDescent="0.25">
      <c r="A76" s="7"/>
    </row>
    <row r="77" spans="1:24" ht="18.75" customHeight="1" x14ac:dyDescent="0.3">
      <c r="A77" s="58" t="str">
        <f>"Répartition des recrutements de cadres par grands secteurs d'activité"</f>
        <v>Répartition des recrutements de cadres par grands secteurs d'activité</v>
      </c>
    </row>
    <row r="78" spans="1:24" ht="15.6" customHeight="1" x14ac:dyDescent="0.25"/>
    <row r="79" spans="1:24" ht="27.75" customHeight="1" x14ac:dyDescent="0.25">
      <c r="A79" s="23" t="s">
        <v>0</v>
      </c>
      <c r="B79" s="12" t="s">
        <v>18</v>
      </c>
      <c r="C79" s="12" t="s">
        <v>19</v>
      </c>
      <c r="D79" s="12" t="s">
        <v>20</v>
      </c>
      <c r="E79" s="12" t="s">
        <v>21</v>
      </c>
    </row>
    <row r="80" spans="1:24" ht="15.6" customHeight="1" x14ac:dyDescent="0.25">
      <c r="A80" s="7">
        <v>2002</v>
      </c>
      <c r="B80" s="3">
        <v>0.49</v>
      </c>
      <c r="C80" s="3">
        <v>0.04</v>
      </c>
      <c r="D80" s="3">
        <v>0.11</v>
      </c>
      <c r="E80" s="3">
        <v>0.36</v>
      </c>
      <c r="F80" s="11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</row>
    <row r="81" spans="1:20" ht="15.6" customHeight="1" x14ac:dyDescent="0.25">
      <c r="A81" s="7">
        <v>2003</v>
      </c>
      <c r="B81" s="3">
        <v>0.46</v>
      </c>
      <c r="C81" s="3">
        <v>7.0000000000000007E-2</v>
      </c>
      <c r="D81" s="3">
        <v>0.09</v>
      </c>
      <c r="E81" s="3">
        <v>0.38</v>
      </c>
      <c r="F81" s="11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</row>
    <row r="82" spans="1:20" ht="15.6" customHeight="1" x14ac:dyDescent="0.25">
      <c r="A82" s="7">
        <v>2004</v>
      </c>
      <c r="B82" s="3">
        <v>0.41</v>
      </c>
      <c r="C82" s="3">
        <v>0.1</v>
      </c>
      <c r="D82" s="3">
        <v>0.13</v>
      </c>
      <c r="E82" s="3">
        <v>0.36</v>
      </c>
      <c r="F82" s="11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</row>
    <row r="83" spans="1:20" ht="15.6" customHeight="1" x14ac:dyDescent="0.25">
      <c r="A83" s="7">
        <v>2005</v>
      </c>
      <c r="B83" s="3">
        <v>0.41</v>
      </c>
      <c r="C83" s="3">
        <v>7.0000000000000007E-2</v>
      </c>
      <c r="D83" s="3">
        <v>0.11</v>
      </c>
      <c r="E83" s="3">
        <v>0.41</v>
      </c>
      <c r="F83" s="11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</row>
    <row r="84" spans="1:20" ht="15.6" customHeight="1" x14ac:dyDescent="0.25">
      <c r="A84" s="7">
        <v>2006</v>
      </c>
      <c r="B84" s="3">
        <v>0.41</v>
      </c>
      <c r="C84" s="3">
        <v>7.0000000000000007E-2</v>
      </c>
      <c r="D84" s="3">
        <v>0.14000000000000001</v>
      </c>
      <c r="E84" s="3">
        <v>0.38</v>
      </c>
    </row>
    <row r="85" spans="1:20" ht="15.6" customHeight="1" x14ac:dyDescent="0.25">
      <c r="A85" s="7">
        <v>2007</v>
      </c>
      <c r="B85" s="3">
        <v>0.37</v>
      </c>
      <c r="C85" s="3">
        <v>0.08</v>
      </c>
      <c r="D85" s="3">
        <v>0.14000000000000001</v>
      </c>
      <c r="E85" s="3">
        <v>0.41</v>
      </c>
    </row>
    <row r="86" spans="1:20" ht="15.6" customHeight="1" x14ac:dyDescent="0.25">
      <c r="A86" s="7">
        <v>2008</v>
      </c>
      <c r="B86" s="3">
        <v>0.44</v>
      </c>
      <c r="C86" s="3">
        <v>7.0000000000000007E-2</v>
      </c>
      <c r="D86" s="3">
        <v>0.09</v>
      </c>
      <c r="E86" s="3">
        <v>0.4</v>
      </c>
    </row>
    <row r="87" spans="1:20" ht="15.6" customHeight="1" x14ac:dyDescent="0.25">
      <c r="A87" s="7">
        <v>2009</v>
      </c>
      <c r="B87" s="3">
        <v>0.42</v>
      </c>
      <c r="C87" s="3">
        <v>0.08</v>
      </c>
      <c r="D87" s="3">
        <v>0.13</v>
      </c>
      <c r="E87" s="3">
        <v>0.37</v>
      </c>
    </row>
    <row r="88" spans="1:20" ht="15.6" customHeight="1" x14ac:dyDescent="0.25">
      <c r="A88" s="7">
        <v>2010</v>
      </c>
      <c r="B88" s="3">
        <v>0.4</v>
      </c>
      <c r="C88" s="3">
        <v>0.06</v>
      </c>
      <c r="D88" s="3">
        <v>0.12</v>
      </c>
      <c r="E88" s="3">
        <v>0.42</v>
      </c>
    </row>
    <row r="89" spans="1:20" ht="15.6" customHeight="1" x14ac:dyDescent="0.25">
      <c r="A89" s="7">
        <v>2011</v>
      </c>
      <c r="B89" s="3">
        <v>0.4</v>
      </c>
      <c r="C89" s="3">
        <v>0.05</v>
      </c>
      <c r="D89" s="3">
        <v>0.13</v>
      </c>
      <c r="E89" s="3">
        <v>0.42</v>
      </c>
    </row>
    <row r="90" spans="1:20" ht="15.6" customHeight="1" x14ac:dyDescent="0.25">
      <c r="A90" s="7">
        <v>2012</v>
      </c>
      <c r="B90" s="3">
        <v>0.33</v>
      </c>
      <c r="C90" s="3">
        <v>0.04</v>
      </c>
      <c r="D90" s="3">
        <v>0.1</v>
      </c>
      <c r="E90" s="3">
        <v>0.53</v>
      </c>
    </row>
    <row r="91" spans="1:20" ht="15.6" customHeight="1" x14ac:dyDescent="0.25">
      <c r="A91" s="7">
        <v>2013</v>
      </c>
      <c r="B91" s="3">
        <v>0.33</v>
      </c>
      <c r="C91" s="3">
        <v>0.08</v>
      </c>
      <c r="D91" s="3">
        <v>0.17</v>
      </c>
      <c r="E91" s="3">
        <v>0.42</v>
      </c>
    </row>
    <row r="92" spans="1:20" ht="15.6" customHeight="1" x14ac:dyDescent="0.25">
      <c r="A92" s="7">
        <v>2014</v>
      </c>
      <c r="B92" s="3">
        <v>0.32</v>
      </c>
      <c r="C92" s="3">
        <v>7.0000000000000007E-2</v>
      </c>
      <c r="D92" s="3">
        <v>0.12</v>
      </c>
      <c r="E92" s="3">
        <v>0.49</v>
      </c>
    </row>
    <row r="93" spans="1:20" x14ac:dyDescent="0.25">
      <c r="A93" s="7">
        <v>2015</v>
      </c>
      <c r="B93" s="11">
        <v>0.35</v>
      </c>
      <c r="C93" s="11">
        <v>0.05</v>
      </c>
      <c r="D93" s="11">
        <v>0.08</v>
      </c>
      <c r="E93" s="11">
        <v>0.52</v>
      </c>
    </row>
    <row r="94" spans="1:20" ht="15.75" x14ac:dyDescent="0.25">
      <c r="A94" s="7" t="str">
        <f>annéeN&amp;" (prévisions) "</f>
        <v xml:space="preserve">2016 (prévisions) </v>
      </c>
      <c r="B94" s="135"/>
      <c r="C94" s="135"/>
      <c r="D94" s="135"/>
      <c r="E94" s="135"/>
    </row>
    <row r="95" spans="1:20" x14ac:dyDescent="0.25">
      <c r="B95" s="71"/>
      <c r="C95" s="71"/>
      <c r="D95" s="71"/>
      <c r="E95" s="71"/>
    </row>
    <row r="96" spans="1:20" ht="20.25" x14ac:dyDescent="0.3">
      <c r="A96" s="65"/>
      <c r="B96" s="71"/>
      <c r="C96" s="71"/>
      <c r="D96" s="71"/>
      <c r="E96" s="71"/>
    </row>
    <row r="97" spans="1:7" ht="20.25" x14ac:dyDescent="0.3">
      <c r="A97" s="65"/>
      <c r="B97" s="71"/>
      <c r="C97" s="71"/>
      <c r="D97" s="71"/>
      <c r="E97" s="71"/>
    </row>
    <row r="98" spans="1:7" ht="18.75" x14ac:dyDescent="0.3">
      <c r="A98" s="58" t="str">
        <f>"Perspectives d'évolution des effectifs cadres et salariés pour "&amp;annéeN1&amp; " par région"</f>
        <v>Perspectives d'évolution des effectifs cadres et salariés pour 2017 par région</v>
      </c>
    </row>
    <row r="99" spans="1:7" ht="18.75" x14ac:dyDescent="0.3">
      <c r="A99" s="58"/>
    </row>
    <row r="100" spans="1:7" ht="30" x14ac:dyDescent="0.25">
      <c r="A100" s="57" t="s">
        <v>42</v>
      </c>
      <c r="B100" s="6" t="s">
        <v>40</v>
      </c>
      <c r="C100" s="6" t="s">
        <v>41</v>
      </c>
      <c r="E100" s="57" t="s">
        <v>42</v>
      </c>
      <c r="F100" s="6" t="s">
        <v>58</v>
      </c>
      <c r="G100" s="6" t="s">
        <v>59</v>
      </c>
    </row>
    <row r="101" spans="1:7" ht="27" customHeight="1" x14ac:dyDescent="0.25">
      <c r="A101" s="81" t="s">
        <v>28</v>
      </c>
      <c r="B101" s="16"/>
      <c r="C101" s="16"/>
      <c r="E101" s="15" t="s">
        <v>28</v>
      </c>
      <c r="F101" s="27"/>
      <c r="G101" s="27"/>
    </row>
    <row r="102" spans="1:7" ht="26.25" customHeight="1" x14ac:dyDescent="0.25">
      <c r="A102" s="81" t="s">
        <v>29</v>
      </c>
      <c r="B102" s="17"/>
      <c r="C102" s="17"/>
      <c r="E102" s="15" t="s">
        <v>29</v>
      </c>
      <c r="F102" s="28"/>
      <c r="G102" s="28"/>
    </row>
    <row r="103" spans="1:7" ht="18" customHeight="1" x14ac:dyDescent="0.25">
      <c r="A103" s="81" t="s">
        <v>30</v>
      </c>
      <c r="B103" s="17"/>
      <c r="C103" s="17"/>
      <c r="E103" s="15" t="s">
        <v>30</v>
      </c>
      <c r="F103" s="28"/>
      <c r="G103" s="28"/>
    </row>
    <row r="104" spans="1:7" ht="27.75" customHeight="1" x14ac:dyDescent="0.25">
      <c r="A104" s="81" t="s">
        <v>31</v>
      </c>
      <c r="B104" s="17"/>
      <c r="C104" s="17"/>
      <c r="E104" s="15" t="s">
        <v>31</v>
      </c>
      <c r="F104" s="28"/>
      <c r="G104" s="28"/>
    </row>
    <row r="105" spans="1:7" x14ac:dyDescent="0.25">
      <c r="A105" s="82" t="s">
        <v>32</v>
      </c>
      <c r="B105" s="17"/>
      <c r="C105" s="17"/>
      <c r="E105" s="18" t="s">
        <v>32</v>
      </c>
      <c r="F105" s="28"/>
      <c r="G105" s="28"/>
    </row>
    <row r="106" spans="1:7" x14ac:dyDescent="0.25">
      <c r="A106" s="81" t="s">
        <v>33</v>
      </c>
      <c r="B106" s="17"/>
      <c r="C106" s="17"/>
      <c r="E106" s="15" t="s">
        <v>33</v>
      </c>
      <c r="F106" s="28"/>
      <c r="G106" s="28"/>
    </row>
    <row r="107" spans="1:7" x14ac:dyDescent="0.25">
      <c r="A107" s="81" t="s">
        <v>34</v>
      </c>
      <c r="B107" s="17"/>
      <c r="C107" s="17"/>
      <c r="E107" s="15" t="s">
        <v>34</v>
      </c>
      <c r="F107" s="28"/>
      <c r="G107" s="28"/>
    </row>
    <row r="108" spans="1:7" x14ac:dyDescent="0.25">
      <c r="A108" s="81" t="s">
        <v>35</v>
      </c>
      <c r="B108" s="17"/>
      <c r="C108" s="17"/>
      <c r="E108" s="15" t="s">
        <v>35</v>
      </c>
      <c r="F108" s="28"/>
      <c r="G108" s="28"/>
    </row>
    <row r="109" spans="1:7" x14ac:dyDescent="0.25">
      <c r="A109" s="81" t="s">
        <v>36</v>
      </c>
      <c r="B109" s="17"/>
      <c r="C109" s="17"/>
      <c r="E109" s="15" t="s">
        <v>36</v>
      </c>
      <c r="F109" s="28"/>
      <c r="G109" s="28"/>
    </row>
    <row r="110" spans="1:7" x14ac:dyDescent="0.25">
      <c r="A110" s="81" t="s">
        <v>37</v>
      </c>
      <c r="B110" s="17"/>
      <c r="C110" s="17"/>
      <c r="E110" s="15" t="s">
        <v>37</v>
      </c>
      <c r="F110" s="28"/>
      <c r="G110" s="28"/>
    </row>
    <row r="111" spans="1:7" x14ac:dyDescent="0.25">
      <c r="A111" s="81" t="s">
        <v>38</v>
      </c>
      <c r="B111" s="17"/>
      <c r="C111" s="17"/>
      <c r="E111" s="15" t="s">
        <v>38</v>
      </c>
      <c r="F111" s="28"/>
      <c r="G111" s="28"/>
    </row>
    <row r="112" spans="1:7" ht="26.25" customHeight="1" x14ac:dyDescent="0.25">
      <c r="A112" s="81" t="s">
        <v>39</v>
      </c>
      <c r="B112" s="17"/>
      <c r="C112" s="17"/>
      <c r="E112" s="15" t="s">
        <v>39</v>
      </c>
      <c r="F112" s="28"/>
      <c r="G112" s="28"/>
    </row>
    <row r="113" spans="1:7" ht="28.5" customHeight="1" x14ac:dyDescent="0.25">
      <c r="A113" s="81" t="s">
        <v>145</v>
      </c>
      <c r="B113" s="17"/>
      <c r="C113" s="17"/>
      <c r="E113" s="15" t="s">
        <v>145</v>
      </c>
    </row>
    <row r="114" spans="1:7" x14ac:dyDescent="0.25">
      <c r="A114" s="15"/>
      <c r="B114" s="17"/>
      <c r="C114" s="17"/>
    </row>
    <row r="115" spans="1:7" x14ac:dyDescent="0.25">
      <c r="A115" s="19"/>
      <c r="B115" s="17"/>
      <c r="C115" s="17"/>
    </row>
    <row r="116" spans="1:7" ht="18.75" x14ac:dyDescent="0.3">
      <c r="A116" s="58" t="str">
        <f>"Historique des perspectives d'évolution des effectifs cadres et salariés dans la région"</f>
        <v>Historique des perspectives d'évolution des effectifs cadres et salariés dans la région</v>
      </c>
      <c r="B116" s="17"/>
      <c r="C116" s="17"/>
    </row>
    <row r="118" spans="1:7" ht="30" x14ac:dyDescent="0.25">
      <c r="A118" s="57" t="s">
        <v>0</v>
      </c>
      <c r="B118" s="6" t="s">
        <v>40</v>
      </c>
      <c r="C118" s="6" t="s">
        <v>41</v>
      </c>
      <c r="D118" s="66"/>
      <c r="E118" s="57" t="s">
        <v>0</v>
      </c>
      <c r="F118" s="6" t="s">
        <v>58</v>
      </c>
      <c r="G118" s="6" t="s">
        <v>59</v>
      </c>
    </row>
    <row r="119" spans="1:7" x14ac:dyDescent="0.25">
      <c r="A119" s="5">
        <v>2011</v>
      </c>
      <c r="B119" s="11">
        <v>0.08</v>
      </c>
      <c r="C119" s="11">
        <v>0.05</v>
      </c>
      <c r="E119" s="5">
        <v>2011</v>
      </c>
      <c r="F119" s="11">
        <v>0.17</v>
      </c>
      <c r="G119" s="11">
        <v>0.1</v>
      </c>
    </row>
    <row r="120" spans="1:7" x14ac:dyDescent="0.25">
      <c r="A120" s="5">
        <v>2012</v>
      </c>
      <c r="B120" s="11">
        <v>7.0000000000000007E-2</v>
      </c>
      <c r="C120" s="11">
        <v>0.05</v>
      </c>
      <c r="E120" s="5">
        <v>2012</v>
      </c>
      <c r="F120" s="11">
        <v>0.13</v>
      </c>
      <c r="G120" s="11">
        <v>0.09</v>
      </c>
    </row>
    <row r="121" spans="1:7" x14ac:dyDescent="0.25">
      <c r="A121" s="5">
        <v>2013</v>
      </c>
      <c r="B121" s="11">
        <v>0.08</v>
      </c>
      <c r="C121" s="11">
        <v>7.0000000000000007E-2</v>
      </c>
      <c r="E121" s="5">
        <v>2013</v>
      </c>
      <c r="F121" s="11">
        <v>0.13</v>
      </c>
      <c r="G121" s="11">
        <v>0.15</v>
      </c>
    </row>
    <row r="122" spans="1:7" x14ac:dyDescent="0.25">
      <c r="A122" s="5">
        <v>2014</v>
      </c>
      <c r="B122" s="11">
        <v>0.08</v>
      </c>
      <c r="C122" s="11">
        <v>0.06</v>
      </c>
      <c r="E122" s="5">
        <v>2014</v>
      </c>
      <c r="F122" s="11">
        <v>0.13</v>
      </c>
      <c r="G122" s="11">
        <v>0.14000000000000001</v>
      </c>
    </row>
    <row r="123" spans="1:7" x14ac:dyDescent="0.25">
      <c r="A123" s="5">
        <v>2015</v>
      </c>
      <c r="B123" s="11">
        <v>0.08</v>
      </c>
      <c r="C123" s="11">
        <v>7.0000000000000007E-2</v>
      </c>
      <c r="E123" s="5">
        <v>2015</v>
      </c>
      <c r="F123" s="11">
        <v>0.11</v>
      </c>
      <c r="G123" s="11">
        <v>0.15</v>
      </c>
    </row>
    <row r="124" spans="1:7" s="105" customFormat="1" ht="17.25" x14ac:dyDescent="0.3">
      <c r="A124" s="5">
        <v>2016</v>
      </c>
      <c r="B124" s="94">
        <v>7.0000000000000007E-2</v>
      </c>
      <c r="C124" s="94">
        <v>0.05</v>
      </c>
      <c r="D124" s="24"/>
      <c r="E124" s="5">
        <v>2016</v>
      </c>
      <c r="F124" s="98">
        <v>0.15</v>
      </c>
      <c r="G124" s="98">
        <v>0.11</v>
      </c>
    </row>
    <row r="125" spans="1:7" x14ac:dyDescent="0.25">
      <c r="A125" s="5"/>
      <c r="B125" s="11"/>
      <c r="C125" s="11"/>
    </row>
    <row r="126" spans="1:7" x14ac:dyDescent="0.25">
      <c r="A126" s="5"/>
      <c r="B126" s="11"/>
      <c r="C126" s="11"/>
    </row>
    <row r="127" spans="1:7" x14ac:dyDescent="0.25">
      <c r="A127" s="5"/>
      <c r="B127" s="11"/>
      <c r="C127" s="11"/>
    </row>
    <row r="128" spans="1:7" x14ac:dyDescent="0.25">
      <c r="A128" s="5"/>
      <c r="B128" s="11"/>
      <c r="C128" s="11"/>
    </row>
    <row r="129" spans="1:7" ht="19.5" customHeight="1" x14ac:dyDescent="0.3">
      <c r="A129" s="58" t="str">
        <f>"Perspectives d'évolution des effectifs cadres et salariés par taille d'établissement pour "&amp;annéeN1</f>
        <v>Perspectives d'évolution des effectifs cadres et salariés par taille d'établissement pour 2017</v>
      </c>
    </row>
    <row r="130" spans="1:7" ht="18.75" x14ac:dyDescent="0.3">
      <c r="A130" s="58"/>
    </row>
    <row r="131" spans="1:7" ht="30" x14ac:dyDescent="0.25">
      <c r="A131" s="57" t="s">
        <v>48</v>
      </c>
      <c r="B131" s="6" t="s">
        <v>40</v>
      </c>
      <c r="C131" s="6" t="s">
        <v>41</v>
      </c>
      <c r="E131" s="57" t="s">
        <v>48</v>
      </c>
      <c r="F131" s="6" t="s">
        <v>58</v>
      </c>
      <c r="G131" s="6" t="s">
        <v>59</v>
      </c>
    </row>
    <row r="132" spans="1:7" x14ac:dyDescent="0.25">
      <c r="A132" s="7" t="s">
        <v>43</v>
      </c>
      <c r="B132" s="11"/>
      <c r="C132" s="11"/>
      <c r="E132" s="7" t="s">
        <v>43</v>
      </c>
      <c r="F132" s="11"/>
      <c r="G132" s="11"/>
    </row>
    <row r="133" spans="1:7" x14ac:dyDescent="0.25">
      <c r="A133" s="7" t="s">
        <v>69</v>
      </c>
      <c r="B133" s="11"/>
      <c r="C133" s="11"/>
      <c r="E133" s="7" t="s">
        <v>69</v>
      </c>
      <c r="F133" s="11"/>
      <c r="G133" s="11"/>
    </row>
    <row r="134" spans="1:7" x14ac:dyDescent="0.25">
      <c r="A134" s="7" t="s">
        <v>70</v>
      </c>
      <c r="B134" s="11"/>
      <c r="C134" s="11"/>
      <c r="E134" s="7" t="s">
        <v>70</v>
      </c>
      <c r="F134" s="11"/>
      <c r="G134" s="11"/>
    </row>
    <row r="135" spans="1:7" x14ac:dyDescent="0.25">
      <c r="A135" s="7"/>
      <c r="B135" s="11"/>
      <c r="C135" s="11"/>
    </row>
    <row r="136" spans="1:7" x14ac:dyDescent="0.25">
      <c r="A136" s="7"/>
      <c r="B136" s="11"/>
      <c r="C136" s="11"/>
    </row>
    <row r="137" spans="1:7" x14ac:dyDescent="0.25">
      <c r="A137" s="7"/>
      <c r="B137" s="11"/>
      <c r="C137" s="11"/>
    </row>
    <row r="138" spans="1:7" x14ac:dyDescent="0.25">
      <c r="A138" s="7"/>
      <c r="B138" s="11"/>
      <c r="C138" s="11"/>
    </row>
    <row r="140" spans="1:7" ht="18.75" x14ac:dyDescent="0.3">
      <c r="A140" s="58" t="str">
        <f>"Perspectives d'évolution des effectifs cadres et salariés par département pour "&amp;annéeN1</f>
        <v>Perspectives d'évolution des effectifs cadres et salariés par département pour 2017</v>
      </c>
    </row>
    <row r="142" spans="1:7" ht="30" x14ac:dyDescent="0.25">
      <c r="A142" s="57" t="s">
        <v>56</v>
      </c>
      <c r="B142" s="6" t="s">
        <v>40</v>
      </c>
      <c r="C142" s="6" t="s">
        <v>41</v>
      </c>
      <c r="E142" s="57" t="s">
        <v>56</v>
      </c>
      <c r="F142" s="6" t="s">
        <v>58</v>
      </c>
      <c r="G142" s="6" t="s">
        <v>59</v>
      </c>
    </row>
    <row r="143" spans="1:7" ht="32.25" customHeight="1" x14ac:dyDescent="0.25">
      <c r="A143" s="7" t="s">
        <v>71</v>
      </c>
      <c r="B143" s="22"/>
      <c r="C143" s="22"/>
      <c r="E143" s="7" t="s">
        <v>71</v>
      </c>
      <c r="F143" s="22"/>
      <c r="G143" s="22"/>
    </row>
    <row r="144" spans="1:7" ht="27.75" customHeight="1" x14ac:dyDescent="0.25">
      <c r="A144" s="7" t="s">
        <v>74</v>
      </c>
      <c r="B144" s="22"/>
      <c r="C144" s="22"/>
      <c r="E144" s="7" t="s">
        <v>74</v>
      </c>
      <c r="F144" s="22"/>
      <c r="G144" s="22"/>
    </row>
    <row r="145" spans="1:7" ht="30.75" customHeight="1" x14ac:dyDescent="0.25">
      <c r="A145" s="7" t="s">
        <v>75</v>
      </c>
      <c r="B145" s="22"/>
      <c r="C145" s="22"/>
      <c r="E145" s="7" t="s">
        <v>75</v>
      </c>
      <c r="F145" s="22"/>
      <c r="G145" s="22"/>
    </row>
    <row r="146" spans="1:7" x14ac:dyDescent="0.25">
      <c r="A146" s="7" t="s">
        <v>72</v>
      </c>
      <c r="B146" s="22"/>
      <c r="C146" s="22"/>
      <c r="E146" s="7" t="s">
        <v>72</v>
      </c>
      <c r="F146" s="22"/>
      <c r="G146" s="22"/>
    </row>
    <row r="147" spans="1:7" x14ac:dyDescent="0.25">
      <c r="A147" s="7" t="s">
        <v>73</v>
      </c>
      <c r="B147" s="22"/>
      <c r="C147" s="22"/>
      <c r="E147" s="7" t="s">
        <v>73</v>
      </c>
      <c r="F147" s="22"/>
      <c r="G147" s="22"/>
    </row>
    <row r="148" spans="1:7" x14ac:dyDescent="0.25">
      <c r="A148" s="21"/>
      <c r="B148" s="22"/>
      <c r="C148" s="22"/>
    </row>
    <row r="149" spans="1:7" x14ac:dyDescent="0.25">
      <c r="A149" s="21"/>
      <c r="B149" s="22"/>
      <c r="C149" s="22"/>
    </row>
    <row r="150" spans="1:7" x14ac:dyDescent="0.25">
      <c r="A150" s="21"/>
      <c r="B150" s="22"/>
      <c r="C150" s="22"/>
    </row>
    <row r="151" spans="1:7" x14ac:dyDescent="0.25">
      <c r="A151" s="21"/>
      <c r="B151" s="22"/>
      <c r="C151" s="22"/>
    </row>
    <row r="152" spans="1:7" x14ac:dyDescent="0.25">
      <c r="A152" s="21"/>
      <c r="B152" s="22"/>
      <c r="C152" s="22"/>
    </row>
    <row r="154" spans="1:7" ht="18.75" x14ac:dyDescent="0.3">
      <c r="A154" s="58" t="str">
        <f>"Perspectives d'évolution des effectifs cadres et salariés par grands secteurs d'activité pour "&amp;annéeN1</f>
        <v>Perspectives d'évolution des effectifs cadres et salariés par grands secteurs d'activité pour 2017</v>
      </c>
    </row>
    <row r="156" spans="1:7" ht="30" x14ac:dyDescent="0.25">
      <c r="A156" s="57" t="s">
        <v>146</v>
      </c>
      <c r="B156" s="6" t="s">
        <v>40</v>
      </c>
      <c r="C156" s="6" t="s">
        <v>41</v>
      </c>
      <c r="E156" s="57" t="s">
        <v>146</v>
      </c>
      <c r="F156" s="6" t="s">
        <v>58</v>
      </c>
      <c r="G156" s="6" t="s">
        <v>59</v>
      </c>
    </row>
    <row r="157" spans="1:7" x14ac:dyDescent="0.25">
      <c r="A157" s="24" t="s">
        <v>18</v>
      </c>
      <c r="B157" s="25"/>
      <c r="C157" s="25"/>
      <c r="E157" s="24" t="s">
        <v>18</v>
      </c>
      <c r="F157" s="25"/>
      <c r="G157" s="25"/>
    </row>
    <row r="158" spans="1:7" x14ac:dyDescent="0.25">
      <c r="A158" s="24" t="s">
        <v>19</v>
      </c>
      <c r="B158" s="25"/>
      <c r="C158" s="25"/>
      <c r="E158" s="24" t="s">
        <v>19</v>
      </c>
      <c r="F158" s="25"/>
      <c r="G158" s="25"/>
    </row>
    <row r="159" spans="1:7" x14ac:dyDescent="0.25">
      <c r="A159" s="26" t="s">
        <v>20</v>
      </c>
      <c r="B159" s="25"/>
      <c r="C159" s="25"/>
      <c r="E159" s="26" t="s">
        <v>20</v>
      </c>
      <c r="F159" s="25"/>
      <c r="G159" s="25"/>
    </row>
    <row r="160" spans="1:7" x14ac:dyDescent="0.25">
      <c r="A160" s="26" t="s">
        <v>17</v>
      </c>
      <c r="B160" s="25"/>
      <c r="C160" s="25"/>
      <c r="E160" s="26" t="s">
        <v>17</v>
      </c>
      <c r="F160" s="25"/>
      <c r="G160" s="25"/>
    </row>
    <row r="161" spans="1:7" x14ac:dyDescent="0.25">
      <c r="A161" s="26"/>
      <c r="B161" s="25"/>
      <c r="C161" s="25"/>
    </row>
    <row r="162" spans="1:7" x14ac:dyDescent="0.25">
      <c r="A162" s="26"/>
      <c r="B162" s="25"/>
      <c r="C162" s="25"/>
    </row>
    <row r="164" spans="1:7" x14ac:dyDescent="0.25">
      <c r="A164" s="15"/>
      <c r="B164" s="28"/>
      <c r="C164" s="28"/>
    </row>
    <row r="165" spans="1:7" ht="18" customHeight="1" x14ac:dyDescent="0.3">
      <c r="A165" s="29" t="str">
        <f xml:space="preserve"> "Les informations clés de la région  "</f>
        <v xml:space="preserve">Les informations clés de la région  </v>
      </c>
    </row>
    <row r="167" spans="1:7" ht="35.25" customHeight="1" x14ac:dyDescent="0.25">
      <c r="A167" s="6" t="s">
        <v>0</v>
      </c>
      <c r="B167" s="6" t="s">
        <v>60</v>
      </c>
      <c r="C167" s="6" t="s">
        <v>61</v>
      </c>
      <c r="D167" s="6" t="s">
        <v>62</v>
      </c>
      <c r="E167" s="6" t="s">
        <v>63</v>
      </c>
      <c r="F167" s="6" t="s">
        <v>64</v>
      </c>
      <c r="G167" s="6" t="s">
        <v>65</v>
      </c>
    </row>
    <row r="168" spans="1:7" x14ac:dyDescent="0.25">
      <c r="A168" s="7">
        <v>2004</v>
      </c>
      <c r="B168" s="2">
        <v>81060</v>
      </c>
      <c r="C168" s="2">
        <v>674406</v>
      </c>
      <c r="D168" s="3">
        <v>0.12026153099783245</v>
      </c>
      <c r="E168" s="2">
        <v>64471</v>
      </c>
      <c r="F168" s="2">
        <v>12005</v>
      </c>
      <c r="G168" s="42">
        <v>0.18620775232274978</v>
      </c>
    </row>
    <row r="169" spans="1:7" ht="15.6" customHeight="1" x14ac:dyDescent="0.25">
      <c r="A169" s="7">
        <v>2005</v>
      </c>
      <c r="B169" s="2">
        <v>81700</v>
      </c>
      <c r="C169" s="2">
        <v>672550</v>
      </c>
      <c r="D169" s="3">
        <v>0.12114364344326711</v>
      </c>
      <c r="E169" s="2">
        <v>65010</v>
      </c>
      <c r="F169" s="2">
        <v>12064</v>
      </c>
      <c r="G169" s="42">
        <v>0.18557145054606983</v>
      </c>
    </row>
    <row r="170" spans="1:7" ht="15.6" customHeight="1" x14ac:dyDescent="0.25">
      <c r="A170" s="7">
        <v>2006</v>
      </c>
      <c r="B170" s="2">
        <v>82900</v>
      </c>
      <c r="C170" s="2">
        <v>675452</v>
      </c>
      <c r="D170" s="3">
        <v>0.12326221098803063</v>
      </c>
      <c r="E170" s="2">
        <v>65465</v>
      </c>
      <c r="F170" s="2">
        <v>12190</v>
      </c>
      <c r="G170" s="42">
        <v>0.18620636981593217</v>
      </c>
    </row>
    <row r="171" spans="1:7" ht="15.6" customHeight="1" x14ac:dyDescent="0.25">
      <c r="A171" s="7">
        <v>2007</v>
      </c>
      <c r="B171" s="2">
        <v>84420</v>
      </c>
      <c r="C171" s="2">
        <v>685227</v>
      </c>
      <c r="D171" s="3">
        <v>0.1249829743638334</v>
      </c>
      <c r="E171" s="2">
        <v>67187</v>
      </c>
      <c r="F171" s="2">
        <v>12472</v>
      </c>
      <c r="G171" s="42">
        <v>0.18563114888296844</v>
      </c>
    </row>
    <row r="172" spans="1:7" x14ac:dyDescent="0.25">
      <c r="A172" s="7">
        <v>2008</v>
      </c>
      <c r="B172" s="2">
        <v>86270</v>
      </c>
      <c r="C172" s="2">
        <v>669307</v>
      </c>
      <c r="D172" s="3">
        <v>0.12589988427192741</v>
      </c>
      <c r="E172" s="2">
        <v>67049.000000000146</v>
      </c>
      <c r="F172" s="2">
        <v>12439.000000000007</v>
      </c>
      <c r="G172" s="42">
        <v>0.18552103685364404</v>
      </c>
    </row>
    <row r="173" spans="1:7" x14ac:dyDescent="0.25">
      <c r="A173" s="7">
        <v>2009</v>
      </c>
      <c r="B173" s="2">
        <v>85700</v>
      </c>
      <c r="C173" s="2">
        <v>647773</v>
      </c>
      <c r="D173" s="3">
        <v>0.12804288614940529</v>
      </c>
      <c r="E173" s="2">
        <v>66156</v>
      </c>
      <c r="F173" s="2">
        <v>11953</v>
      </c>
      <c r="G173" s="42">
        <v>0.18067900114879981</v>
      </c>
    </row>
    <row r="174" spans="1:7" x14ac:dyDescent="0.25">
      <c r="A174" s="7">
        <v>2010</v>
      </c>
      <c r="B174" s="2">
        <v>86570</v>
      </c>
      <c r="C174" s="2">
        <v>649683.00000000047</v>
      </c>
      <c r="D174" s="3">
        <v>0.13364249513332602</v>
      </c>
      <c r="E174" s="2">
        <v>66337</v>
      </c>
      <c r="F174" s="2">
        <v>11953.000000000007</v>
      </c>
      <c r="G174" s="42">
        <v>0.18018601986824859</v>
      </c>
    </row>
    <row r="175" spans="1:7" x14ac:dyDescent="0.25">
      <c r="A175" s="7">
        <v>2011</v>
      </c>
      <c r="B175" s="2">
        <v>86840.487504040007</v>
      </c>
      <c r="C175" s="79" t="s">
        <v>132</v>
      </c>
      <c r="D175" s="3">
        <v>0.13366593785590811</v>
      </c>
      <c r="E175" s="79" t="s">
        <v>132</v>
      </c>
      <c r="F175" s="79" t="s">
        <v>132</v>
      </c>
      <c r="G175" s="79" t="s">
        <v>132</v>
      </c>
    </row>
    <row r="176" spans="1:7" x14ac:dyDescent="0.25">
      <c r="A176" s="7">
        <v>2012</v>
      </c>
      <c r="B176" s="2">
        <v>87570.487504040007</v>
      </c>
      <c r="C176" s="79" t="s">
        <v>132</v>
      </c>
      <c r="D176" s="3">
        <v>0.13478956276220855</v>
      </c>
      <c r="E176" s="79" t="s">
        <v>132</v>
      </c>
      <c r="F176" s="79" t="s">
        <v>132</v>
      </c>
      <c r="G176" s="79" t="s">
        <v>132</v>
      </c>
    </row>
    <row r="177" spans="1:7" x14ac:dyDescent="0.25">
      <c r="A177" s="7">
        <v>2013</v>
      </c>
      <c r="B177" s="2">
        <v>87930.487504040007</v>
      </c>
      <c r="C177" s="2">
        <v>625242.69483908755</v>
      </c>
      <c r="D177" s="3">
        <v>0.14063417010680915</v>
      </c>
      <c r="E177" s="2">
        <v>65159</v>
      </c>
      <c r="F177" s="2">
        <v>12222</v>
      </c>
      <c r="G177" s="42">
        <v>0.18757193940975153</v>
      </c>
    </row>
    <row r="178" spans="1:7" x14ac:dyDescent="0.25">
      <c r="A178" s="7">
        <v>2014</v>
      </c>
      <c r="B178" s="2">
        <v>88280.487504040007</v>
      </c>
      <c r="C178" s="2">
        <v>617665</v>
      </c>
      <c r="D178" s="3">
        <v>0.14119395273664073</v>
      </c>
      <c r="E178" s="2">
        <v>63535</v>
      </c>
      <c r="F178" s="2">
        <v>11878</v>
      </c>
      <c r="G178" s="42">
        <v>0.18695207366018729</v>
      </c>
    </row>
    <row r="179" spans="1:7" x14ac:dyDescent="0.25">
      <c r="A179" s="7">
        <v>2015</v>
      </c>
      <c r="B179" s="93">
        <v>89150</v>
      </c>
      <c r="C179" s="2"/>
      <c r="D179" s="45">
        <v>0.14433390268187449</v>
      </c>
      <c r="E179" s="2"/>
      <c r="F179" s="2"/>
      <c r="G179" s="42"/>
    </row>
    <row r="183" spans="1:7" ht="18.75" x14ac:dyDescent="0.3">
      <c r="A183" s="8" t="s">
        <v>66</v>
      </c>
    </row>
    <row r="184" spans="1:7" ht="18.75" x14ac:dyDescent="0.3">
      <c r="A184" s="8"/>
    </row>
    <row r="185" spans="1:7" x14ac:dyDescent="0.25">
      <c r="A185" s="24" t="s">
        <v>147</v>
      </c>
    </row>
    <row r="186" spans="1:7" x14ac:dyDescent="0.25">
      <c r="A186" s="24" t="s">
        <v>148</v>
      </c>
    </row>
    <row r="187" spans="1:7" x14ac:dyDescent="0.25">
      <c r="A187" s="26" t="s">
        <v>60</v>
      </c>
    </row>
  </sheetData>
  <sortState columnSort="1" ref="G79:T83">
    <sortCondition ref="G79:T79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187"/>
  <sheetViews>
    <sheetView topLeftCell="A100" workbookViewId="0">
      <selection activeCell="A23" sqref="A23"/>
    </sheetView>
  </sheetViews>
  <sheetFormatPr baseColWidth="10" defaultColWidth="11.42578125" defaultRowHeight="15" x14ac:dyDescent="0.25"/>
  <cols>
    <col min="1" max="1" width="20.7109375" style="20" customWidth="1"/>
    <col min="2" max="2" width="23.5703125" style="20" customWidth="1"/>
    <col min="3" max="3" width="22.5703125" style="20" customWidth="1"/>
    <col min="4" max="4" width="21.85546875" style="20" customWidth="1"/>
    <col min="5" max="5" width="22.85546875" style="20" customWidth="1"/>
    <col min="6" max="6" width="32" style="20" customWidth="1"/>
    <col min="7" max="7" width="22.5703125" style="20" customWidth="1"/>
    <col min="8" max="8" width="23.140625" style="20" customWidth="1"/>
    <col min="9" max="9" width="13.140625" style="20" customWidth="1"/>
    <col min="10" max="10" width="13.5703125" style="20" customWidth="1"/>
    <col min="11" max="16384" width="11.42578125" style="20"/>
  </cols>
  <sheetData>
    <row r="1" spans="1:10" ht="23.25" x14ac:dyDescent="0.35">
      <c r="A1" s="61" t="s">
        <v>76</v>
      </c>
    </row>
    <row r="3" spans="1:10" ht="18.75" x14ac:dyDescent="0.3">
      <c r="A3" s="62" t="str">
        <f>"Bilan des mouvements de l’année "&amp;annéeN</f>
        <v>Bilan des mouvements de l’année 2016</v>
      </c>
    </row>
    <row r="5" spans="1:10" ht="30" x14ac:dyDescent="0.25">
      <c r="A5" s="57" t="s">
        <v>0</v>
      </c>
      <c r="B5" s="57" t="s">
        <v>22</v>
      </c>
      <c r="C5" s="57" t="s">
        <v>23</v>
      </c>
      <c r="D5" s="57" t="s">
        <v>24</v>
      </c>
      <c r="E5" s="57" t="s">
        <v>25</v>
      </c>
      <c r="F5" s="57" t="s">
        <v>26</v>
      </c>
      <c r="G5" s="57" t="s">
        <v>139</v>
      </c>
      <c r="H5" s="57" t="s">
        <v>27</v>
      </c>
    </row>
    <row r="6" spans="1:10" x14ac:dyDescent="0.25">
      <c r="A6" s="7">
        <v>2000</v>
      </c>
      <c r="B6" s="2">
        <v>4550</v>
      </c>
      <c r="C6" s="2">
        <v>1920</v>
      </c>
      <c r="D6" s="2">
        <v>6470</v>
      </c>
      <c r="E6" s="1">
        <v>5400</v>
      </c>
      <c r="F6" s="44">
        <v>1070</v>
      </c>
      <c r="G6" s="2">
        <v>864</v>
      </c>
      <c r="H6" s="63">
        <v>0.16</v>
      </c>
      <c r="I6" s="3"/>
      <c r="J6" s="68"/>
    </row>
    <row r="7" spans="1:10" x14ac:dyDescent="0.25">
      <c r="A7" s="7">
        <v>2001</v>
      </c>
      <c r="B7" s="2">
        <v>4700</v>
      </c>
      <c r="C7" s="2">
        <v>1980</v>
      </c>
      <c r="D7" s="2">
        <v>6680</v>
      </c>
      <c r="E7" s="1">
        <v>5600</v>
      </c>
      <c r="F7" s="44">
        <v>1080</v>
      </c>
      <c r="G7" s="2">
        <v>460</v>
      </c>
      <c r="H7" s="63">
        <v>0.08</v>
      </c>
      <c r="I7" s="3"/>
      <c r="J7" s="68"/>
    </row>
    <row r="8" spans="1:10" x14ac:dyDescent="0.25">
      <c r="A8" s="7">
        <v>2002</v>
      </c>
      <c r="B8" s="2">
        <v>4355</v>
      </c>
      <c r="C8" s="2">
        <v>2040</v>
      </c>
      <c r="D8" s="2">
        <v>6395</v>
      </c>
      <c r="E8" s="1">
        <v>5510</v>
      </c>
      <c r="F8" s="44">
        <v>885</v>
      </c>
      <c r="G8" s="2">
        <v>799</v>
      </c>
      <c r="H8" s="63">
        <v>0.15</v>
      </c>
      <c r="I8" s="3"/>
      <c r="J8" s="68"/>
    </row>
    <row r="9" spans="1:10" x14ac:dyDescent="0.25">
      <c r="A9" s="7">
        <v>2003</v>
      </c>
      <c r="B9" s="2">
        <v>4100</v>
      </c>
      <c r="C9" s="2">
        <v>2070</v>
      </c>
      <c r="D9" s="2">
        <v>6170</v>
      </c>
      <c r="E9" s="1">
        <v>5400</v>
      </c>
      <c r="F9" s="44">
        <v>770</v>
      </c>
      <c r="G9" s="2">
        <v>490</v>
      </c>
      <c r="H9" s="63">
        <v>0.09</v>
      </c>
      <c r="I9" s="3"/>
      <c r="J9" s="68"/>
    </row>
    <row r="10" spans="1:10" x14ac:dyDescent="0.25">
      <c r="A10" s="7">
        <v>2004</v>
      </c>
      <c r="B10" s="2">
        <v>5060</v>
      </c>
      <c r="C10" s="2">
        <v>1840</v>
      </c>
      <c r="D10" s="2">
        <v>19840</v>
      </c>
      <c r="E10" s="1">
        <v>5290</v>
      </c>
      <c r="F10" s="44">
        <v>1610</v>
      </c>
      <c r="G10" s="2">
        <v>840</v>
      </c>
      <c r="H10" s="63">
        <v>0.16</v>
      </c>
      <c r="I10" s="3"/>
      <c r="J10" s="68"/>
    </row>
    <row r="11" spans="1:10" x14ac:dyDescent="0.25">
      <c r="A11" s="7">
        <v>2005</v>
      </c>
      <c r="B11" s="2">
        <v>5210</v>
      </c>
      <c r="C11" s="2">
        <v>1710</v>
      </c>
      <c r="D11" s="2">
        <v>6920</v>
      </c>
      <c r="E11" s="1">
        <v>5920</v>
      </c>
      <c r="F11" s="44">
        <v>1000</v>
      </c>
      <c r="G11" s="2">
        <v>860</v>
      </c>
      <c r="H11" s="63">
        <v>0.15</v>
      </c>
      <c r="I11" s="3"/>
      <c r="J11" s="68"/>
    </row>
    <row r="12" spans="1:10" x14ac:dyDescent="0.25">
      <c r="A12" s="7">
        <v>2006</v>
      </c>
      <c r="B12" s="2">
        <v>5230</v>
      </c>
      <c r="C12" s="2">
        <v>1700</v>
      </c>
      <c r="D12" s="2">
        <v>6930</v>
      </c>
      <c r="E12" s="1">
        <v>5390</v>
      </c>
      <c r="F12" s="44">
        <v>1540</v>
      </c>
      <c r="G12" s="2">
        <v>1040</v>
      </c>
      <c r="H12" s="63">
        <v>0.19</v>
      </c>
      <c r="I12" s="3"/>
      <c r="J12" s="68"/>
    </row>
    <row r="13" spans="1:10" x14ac:dyDescent="0.25">
      <c r="A13" s="7">
        <v>2007</v>
      </c>
      <c r="B13" s="2">
        <v>6840</v>
      </c>
      <c r="C13" s="2">
        <v>2040</v>
      </c>
      <c r="D13" s="2">
        <v>8880</v>
      </c>
      <c r="E13" s="1">
        <v>5520</v>
      </c>
      <c r="F13" s="44">
        <v>3360</v>
      </c>
      <c r="G13" s="2">
        <v>960</v>
      </c>
      <c r="H13" s="63">
        <v>0.17</v>
      </c>
      <c r="I13" s="3"/>
      <c r="J13" s="68"/>
    </row>
    <row r="14" spans="1:10" x14ac:dyDescent="0.25">
      <c r="A14" s="7">
        <v>2008</v>
      </c>
      <c r="B14" s="2">
        <v>5740</v>
      </c>
      <c r="C14" s="2">
        <v>1530</v>
      </c>
      <c r="D14" s="2">
        <v>7270</v>
      </c>
      <c r="E14" s="1">
        <v>6220</v>
      </c>
      <c r="F14" s="44">
        <v>1050</v>
      </c>
      <c r="G14" s="2">
        <v>1130</v>
      </c>
      <c r="H14" s="63">
        <v>0.18</v>
      </c>
      <c r="I14" s="3"/>
      <c r="J14" s="68"/>
    </row>
    <row r="15" spans="1:10" x14ac:dyDescent="0.25">
      <c r="A15" s="7">
        <v>2009</v>
      </c>
      <c r="B15" s="2">
        <v>3620</v>
      </c>
      <c r="C15" s="2">
        <v>1420</v>
      </c>
      <c r="D15" s="2">
        <v>5040</v>
      </c>
      <c r="E15" s="1">
        <v>5260</v>
      </c>
      <c r="F15" s="44">
        <v>-220</v>
      </c>
      <c r="G15" s="2">
        <v>1040</v>
      </c>
      <c r="H15" s="63">
        <v>0.2</v>
      </c>
      <c r="I15" s="3"/>
      <c r="J15" s="68"/>
    </row>
    <row r="16" spans="1:10" x14ac:dyDescent="0.25">
      <c r="A16" s="7">
        <v>2010</v>
      </c>
      <c r="B16" s="2">
        <v>4910</v>
      </c>
      <c r="C16" s="2">
        <v>1680</v>
      </c>
      <c r="D16" s="2">
        <v>6590</v>
      </c>
      <c r="E16" s="1">
        <v>4990</v>
      </c>
      <c r="F16" s="44">
        <v>1600</v>
      </c>
      <c r="G16" s="2">
        <v>860</v>
      </c>
      <c r="H16" s="63">
        <v>0.17</v>
      </c>
      <c r="I16" s="3"/>
      <c r="J16" s="68"/>
    </row>
    <row r="17" spans="1:10" x14ac:dyDescent="0.25">
      <c r="A17" s="7">
        <v>2011</v>
      </c>
      <c r="B17" s="2">
        <v>5670</v>
      </c>
      <c r="C17" s="2">
        <v>1770</v>
      </c>
      <c r="D17" s="2">
        <v>7440</v>
      </c>
      <c r="E17" s="1">
        <v>5960</v>
      </c>
      <c r="F17" s="44">
        <v>1480</v>
      </c>
      <c r="G17" s="2">
        <v>910</v>
      </c>
      <c r="H17" s="63">
        <v>0.15</v>
      </c>
      <c r="I17" s="3"/>
      <c r="J17" s="68"/>
    </row>
    <row r="18" spans="1:10" x14ac:dyDescent="0.25">
      <c r="A18" s="7">
        <v>2012</v>
      </c>
      <c r="B18" s="2">
        <v>5740</v>
      </c>
      <c r="C18" s="2">
        <v>1440</v>
      </c>
      <c r="D18" s="2">
        <v>7180</v>
      </c>
      <c r="E18" s="1">
        <v>5980</v>
      </c>
      <c r="F18" s="44">
        <v>1200</v>
      </c>
      <c r="G18" s="2">
        <v>1070</v>
      </c>
      <c r="H18" s="63">
        <v>0.18</v>
      </c>
      <c r="I18" s="3"/>
      <c r="J18" s="68"/>
    </row>
    <row r="19" spans="1:10" x14ac:dyDescent="0.25">
      <c r="A19" s="7">
        <v>2013</v>
      </c>
      <c r="B19" s="2">
        <v>4260</v>
      </c>
      <c r="C19" s="2">
        <v>1690</v>
      </c>
      <c r="D19" s="2">
        <v>5950</v>
      </c>
      <c r="E19" s="1">
        <v>5120</v>
      </c>
      <c r="F19" s="44">
        <v>830</v>
      </c>
      <c r="G19" s="2">
        <v>1100</v>
      </c>
      <c r="H19" s="63">
        <v>0.21</v>
      </c>
      <c r="I19" s="3"/>
      <c r="J19" s="68"/>
    </row>
    <row r="20" spans="1:10" x14ac:dyDescent="0.25">
      <c r="A20" s="7">
        <v>2014</v>
      </c>
      <c r="B20" s="2">
        <v>4400</v>
      </c>
      <c r="C20" s="2">
        <v>1510</v>
      </c>
      <c r="D20" s="2">
        <v>5910</v>
      </c>
      <c r="E20" s="1">
        <v>4980</v>
      </c>
      <c r="F20" s="44">
        <v>930</v>
      </c>
      <c r="G20" s="2">
        <v>980</v>
      </c>
      <c r="H20" s="63">
        <v>0.2</v>
      </c>
      <c r="I20" s="3"/>
      <c r="J20" s="68"/>
    </row>
    <row r="21" spans="1:10" ht="17.25" x14ac:dyDescent="0.3">
      <c r="A21" s="7">
        <f>annéN</f>
        <v>2015</v>
      </c>
      <c r="B21" s="116">
        <v>4550</v>
      </c>
      <c r="C21" s="116">
        <v>1550</v>
      </c>
      <c r="D21" s="116">
        <v>6100</v>
      </c>
      <c r="E21" s="121">
        <v>5290</v>
      </c>
      <c r="F21" s="118">
        <v>810</v>
      </c>
      <c r="G21" s="116">
        <v>1090</v>
      </c>
      <c r="H21" s="119">
        <v>0.21</v>
      </c>
      <c r="I21" s="3"/>
      <c r="J21" s="68"/>
    </row>
    <row r="22" spans="1:10" s="38" customFormat="1" ht="17.25" x14ac:dyDescent="0.3">
      <c r="A22" s="113" t="str">
        <f>"Evolution "&amp;annN&amp;" / "&amp;annéN</f>
        <v>Evolution 2014 / 2015</v>
      </c>
      <c r="B22" s="130">
        <v>0.04</v>
      </c>
      <c r="C22" s="130">
        <v>0.05</v>
      </c>
      <c r="D22" s="130">
        <v>0.04</v>
      </c>
      <c r="E22" s="130">
        <v>0.01</v>
      </c>
      <c r="F22" s="130" t="s">
        <v>160</v>
      </c>
      <c r="G22" s="130"/>
      <c r="H22" s="120"/>
    </row>
    <row r="23" spans="1:10" x14ac:dyDescent="0.25">
      <c r="A23" s="7"/>
      <c r="B23" s="2"/>
      <c r="C23" s="2"/>
      <c r="D23" s="2"/>
      <c r="E23" s="1"/>
      <c r="F23" s="43"/>
      <c r="G23" s="2"/>
      <c r="H23" s="3"/>
    </row>
    <row r="24" spans="1:10" ht="15" customHeight="1" x14ac:dyDescent="0.25">
      <c r="B24" s="53"/>
      <c r="C24" s="53"/>
      <c r="D24" s="72"/>
      <c r="E24" s="72"/>
    </row>
    <row r="25" spans="1:10" x14ac:dyDescent="0.25">
      <c r="B25" s="2"/>
      <c r="C25" s="2"/>
      <c r="E25" s="64"/>
    </row>
    <row r="26" spans="1:10" ht="18.75" x14ac:dyDescent="0.3">
      <c r="A26" s="58" t="str">
        <f>"Prévisions pour "&amp;annéeN1</f>
        <v>Prévisions pour 2017</v>
      </c>
      <c r="B26" s="73"/>
      <c r="C26" s="73"/>
    </row>
    <row r="27" spans="1:10" x14ac:dyDescent="0.25">
      <c r="B27" s="73"/>
      <c r="C27" s="73"/>
    </row>
    <row r="28" spans="1:10" ht="60.75" customHeight="1" x14ac:dyDescent="0.25">
      <c r="A28" s="23"/>
      <c r="B28" s="57" t="s">
        <v>140</v>
      </c>
      <c r="C28" s="57" t="s">
        <v>141</v>
      </c>
      <c r="D28" s="57" t="str">
        <f>"Evolution entre " &amp;annéeN&amp; " et " &amp;annéeN1&amp; "(fourchette basse)"</f>
        <v>Evolution entre 2016 et 2017(fourchette basse)</v>
      </c>
      <c r="E28" s="57" t="str">
        <f>"Evolution entre " &amp;annéeN&amp; " et " &amp;annéeN1&amp; "(fourchette haute)"</f>
        <v>Evolution entre 2016 et 2017(fourchette haute)</v>
      </c>
    </row>
    <row r="29" spans="1:10" x14ac:dyDescent="0.25">
      <c r="A29" s="5" t="s">
        <v>2</v>
      </c>
      <c r="B29" s="10"/>
      <c r="C29" s="10"/>
      <c r="D29" s="100"/>
      <c r="E29" s="100"/>
    </row>
    <row r="30" spans="1:10" x14ac:dyDescent="0.25">
      <c r="A30" s="24" t="s">
        <v>3</v>
      </c>
      <c r="B30" s="10"/>
      <c r="C30" s="10"/>
      <c r="D30" s="100"/>
      <c r="E30" s="100"/>
    </row>
    <row r="31" spans="1:10" x14ac:dyDescent="0.25">
      <c r="A31" s="24" t="s">
        <v>4</v>
      </c>
      <c r="B31" s="10"/>
      <c r="C31" s="10"/>
      <c r="D31" s="128"/>
      <c r="E31" s="128"/>
    </row>
    <row r="32" spans="1:10" x14ac:dyDescent="0.25">
      <c r="A32" s="24"/>
      <c r="B32" s="10"/>
      <c r="C32" s="10"/>
      <c r="D32" s="127"/>
      <c r="E32" s="127"/>
    </row>
    <row r="33" spans="1:23" x14ac:dyDescent="0.25">
      <c r="B33" s="73"/>
      <c r="C33" s="73"/>
      <c r="D33" s="64"/>
      <c r="E33" s="64"/>
    </row>
    <row r="34" spans="1:23" x14ac:dyDescent="0.25">
      <c r="D34" s="64"/>
      <c r="E34" s="64"/>
    </row>
    <row r="35" spans="1:23" ht="18.75" x14ac:dyDescent="0.3">
      <c r="A35" s="58" t="str">
        <f>"Répartition  des recrutements de cadres par niveau d’expérience"</f>
        <v>Répartition  des recrutements de cadres par niveau d’expérience</v>
      </c>
    </row>
    <row r="36" spans="1:23" ht="18.75" x14ac:dyDescent="0.3">
      <c r="A36" s="58"/>
    </row>
    <row r="37" spans="1:23" ht="45" x14ac:dyDescent="0.25">
      <c r="A37" s="23" t="s">
        <v>0</v>
      </c>
      <c r="B37" s="12" t="s">
        <v>5</v>
      </c>
      <c r="C37" s="12" t="s">
        <v>6</v>
      </c>
      <c r="D37" s="12" t="s">
        <v>8</v>
      </c>
      <c r="E37" s="12" t="s">
        <v>9</v>
      </c>
      <c r="F37" s="12" t="s">
        <v>10</v>
      </c>
      <c r="G37" s="12" t="s">
        <v>11</v>
      </c>
      <c r="H37" s="12" t="s">
        <v>7</v>
      </c>
    </row>
    <row r="38" spans="1:23" x14ac:dyDescent="0.25">
      <c r="A38" s="7">
        <v>2002</v>
      </c>
      <c r="B38" s="3">
        <v>0.23</v>
      </c>
      <c r="C38" s="3">
        <v>0.35</v>
      </c>
      <c r="D38" s="79" t="s">
        <v>132</v>
      </c>
      <c r="E38" s="79" t="s">
        <v>132</v>
      </c>
      <c r="F38" s="79" t="s">
        <v>132</v>
      </c>
      <c r="G38" s="79" t="s">
        <v>132</v>
      </c>
      <c r="H38" s="46">
        <v>0.42</v>
      </c>
      <c r="I38" s="6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</row>
    <row r="39" spans="1:23" x14ac:dyDescent="0.25">
      <c r="A39" s="7">
        <v>2003</v>
      </c>
      <c r="B39" s="3">
        <v>0.2</v>
      </c>
      <c r="C39" s="3">
        <v>0.27</v>
      </c>
      <c r="D39" s="79" t="s">
        <v>132</v>
      </c>
      <c r="E39" s="79" t="s">
        <v>132</v>
      </c>
      <c r="F39" s="79" t="s">
        <v>132</v>
      </c>
      <c r="G39" s="79" t="s">
        <v>132</v>
      </c>
      <c r="H39" s="46">
        <v>0.53</v>
      </c>
      <c r="I39" s="6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1:23" x14ac:dyDescent="0.25">
      <c r="A40" s="7">
        <v>2004</v>
      </c>
      <c r="B40" s="3">
        <v>0.28999999999999998</v>
      </c>
      <c r="C40" s="3">
        <v>0.3</v>
      </c>
      <c r="D40" s="79" t="s">
        <v>132</v>
      </c>
      <c r="E40" s="79" t="s">
        <v>132</v>
      </c>
      <c r="F40" s="79" t="s">
        <v>132</v>
      </c>
      <c r="G40" s="79" t="s">
        <v>132</v>
      </c>
      <c r="H40" s="46">
        <v>0.41</v>
      </c>
      <c r="I40" s="63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</row>
    <row r="41" spans="1:23" x14ac:dyDescent="0.25">
      <c r="A41" s="7">
        <v>2005</v>
      </c>
      <c r="B41" s="3">
        <v>0.2</v>
      </c>
      <c r="C41" s="3">
        <v>0.28999999999999998</v>
      </c>
      <c r="D41" s="79" t="s">
        <v>132</v>
      </c>
      <c r="E41" s="79" t="s">
        <v>132</v>
      </c>
      <c r="F41" s="79" t="s">
        <v>132</v>
      </c>
      <c r="G41" s="79" t="s">
        <v>132</v>
      </c>
      <c r="H41" s="46">
        <v>0.51</v>
      </c>
      <c r="I41" s="6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</row>
    <row r="42" spans="1:23" x14ac:dyDescent="0.25">
      <c r="A42" s="7">
        <v>2006</v>
      </c>
      <c r="B42" s="3">
        <v>0.24</v>
      </c>
      <c r="C42" s="3">
        <v>0.31</v>
      </c>
      <c r="D42" s="79" t="s">
        <v>132</v>
      </c>
      <c r="E42" s="79" t="s">
        <v>132</v>
      </c>
      <c r="F42" s="79" t="s">
        <v>132</v>
      </c>
      <c r="G42" s="79" t="s">
        <v>132</v>
      </c>
      <c r="H42" s="46">
        <v>0.45</v>
      </c>
      <c r="I42" s="6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</row>
    <row r="43" spans="1:23" x14ac:dyDescent="0.25">
      <c r="A43" s="7">
        <v>2007</v>
      </c>
      <c r="B43" s="3">
        <v>0.23</v>
      </c>
      <c r="C43" s="3">
        <v>0.32</v>
      </c>
      <c r="D43" s="79" t="s">
        <v>132</v>
      </c>
      <c r="E43" s="79" t="s">
        <v>132</v>
      </c>
      <c r="F43" s="79" t="s">
        <v>132</v>
      </c>
      <c r="G43" s="79" t="s">
        <v>132</v>
      </c>
      <c r="H43" s="46">
        <v>0.45</v>
      </c>
      <c r="I43" s="6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</row>
    <row r="44" spans="1:23" ht="15.6" customHeight="1" x14ac:dyDescent="0.25">
      <c r="A44" s="7">
        <v>2008</v>
      </c>
      <c r="B44" s="3">
        <v>0.26</v>
      </c>
      <c r="C44" s="3">
        <v>0.28999999999999998</v>
      </c>
      <c r="D44" s="79" t="s">
        <v>132</v>
      </c>
      <c r="E44" s="79" t="s">
        <v>132</v>
      </c>
      <c r="F44" s="79" t="s">
        <v>132</v>
      </c>
      <c r="G44" s="79" t="s">
        <v>132</v>
      </c>
      <c r="H44" s="46">
        <v>0.45</v>
      </c>
      <c r="I44" s="6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</row>
    <row r="45" spans="1:23" ht="15.6" customHeight="1" x14ac:dyDescent="0.25">
      <c r="A45" s="7">
        <v>2009</v>
      </c>
      <c r="B45" s="3">
        <v>0.27</v>
      </c>
      <c r="C45" s="3">
        <v>0.2</v>
      </c>
      <c r="D45" s="79" t="s">
        <v>132</v>
      </c>
      <c r="E45" s="79" t="s">
        <v>132</v>
      </c>
      <c r="F45" s="79" t="s">
        <v>132</v>
      </c>
      <c r="G45" s="79" t="s">
        <v>132</v>
      </c>
      <c r="H45" s="46">
        <v>0.53</v>
      </c>
      <c r="I45" s="63"/>
    </row>
    <row r="46" spans="1:23" ht="15.6" customHeight="1" x14ac:dyDescent="0.25">
      <c r="A46" s="7">
        <v>2010</v>
      </c>
      <c r="B46" s="3">
        <v>0.2</v>
      </c>
      <c r="C46" s="3">
        <v>0.31</v>
      </c>
      <c r="D46" s="79" t="s">
        <v>132</v>
      </c>
      <c r="E46" s="79" t="s">
        <v>132</v>
      </c>
      <c r="F46" s="79" t="s">
        <v>132</v>
      </c>
      <c r="G46" s="79" t="s">
        <v>132</v>
      </c>
      <c r="H46" s="46">
        <v>0.49</v>
      </c>
      <c r="I46" s="63"/>
    </row>
    <row r="47" spans="1:23" ht="15.6" customHeight="1" x14ac:dyDescent="0.25">
      <c r="A47" s="7">
        <v>2011</v>
      </c>
      <c r="B47" s="3">
        <v>0.2</v>
      </c>
      <c r="C47" s="3">
        <v>0.27</v>
      </c>
      <c r="D47" s="3">
        <v>0.28000000000000003</v>
      </c>
      <c r="E47" s="3">
        <v>0.13</v>
      </c>
      <c r="F47" s="3">
        <v>0.04</v>
      </c>
      <c r="G47" s="3">
        <v>0.08</v>
      </c>
      <c r="H47" s="46">
        <v>0.53</v>
      </c>
      <c r="I47" s="63"/>
    </row>
    <row r="48" spans="1:23" ht="15.6" customHeight="1" x14ac:dyDescent="0.25">
      <c r="A48" s="7">
        <v>2012</v>
      </c>
      <c r="B48" s="3">
        <v>0.23</v>
      </c>
      <c r="C48" s="3">
        <v>0.27</v>
      </c>
      <c r="D48" s="3">
        <v>0.24</v>
      </c>
      <c r="E48" s="3">
        <v>0.13</v>
      </c>
      <c r="F48" s="3">
        <v>7.0000000000000007E-2</v>
      </c>
      <c r="G48" s="3">
        <v>0.06</v>
      </c>
      <c r="H48" s="46">
        <v>0.5</v>
      </c>
      <c r="I48" s="63"/>
    </row>
    <row r="49" spans="1:25" ht="15.6" customHeight="1" x14ac:dyDescent="0.25">
      <c r="A49" s="7">
        <v>2013</v>
      </c>
      <c r="B49" s="3">
        <v>0.23</v>
      </c>
      <c r="C49" s="3">
        <v>0.23</v>
      </c>
      <c r="D49" s="3">
        <v>0.21</v>
      </c>
      <c r="E49" s="3">
        <v>0.2</v>
      </c>
      <c r="F49" s="3">
        <v>7.0000000000000007E-2</v>
      </c>
      <c r="G49" s="3">
        <v>0.06</v>
      </c>
      <c r="H49" s="46">
        <v>0.54</v>
      </c>
      <c r="I49" s="63"/>
    </row>
    <row r="50" spans="1:25" ht="15.6" customHeight="1" x14ac:dyDescent="0.25">
      <c r="A50" s="7">
        <v>2014</v>
      </c>
      <c r="B50" s="3">
        <v>0.21</v>
      </c>
      <c r="C50" s="3">
        <v>0.25</v>
      </c>
      <c r="D50" s="3">
        <v>0.26</v>
      </c>
      <c r="E50" s="3">
        <v>0.14000000000000001</v>
      </c>
      <c r="F50" s="3">
        <v>7.0000000000000007E-2</v>
      </c>
      <c r="G50" s="3">
        <v>7.0000000000000007E-2</v>
      </c>
      <c r="H50" s="46">
        <v>0.54</v>
      </c>
      <c r="I50" s="63"/>
    </row>
    <row r="51" spans="1:25" ht="15.6" customHeight="1" x14ac:dyDescent="0.25">
      <c r="A51" s="7">
        <v>2015</v>
      </c>
      <c r="B51" s="3">
        <v>0.19</v>
      </c>
      <c r="C51" s="3">
        <v>0.28999999999999998</v>
      </c>
      <c r="D51" s="3">
        <v>0.26</v>
      </c>
      <c r="E51" s="3">
        <v>0.15</v>
      </c>
      <c r="F51" s="3">
        <v>0.05</v>
      </c>
      <c r="G51" s="3">
        <v>0.06</v>
      </c>
      <c r="H51" s="46">
        <v>0.52</v>
      </c>
      <c r="I51" s="63"/>
    </row>
    <row r="52" spans="1:25" ht="15.6" customHeight="1" x14ac:dyDescent="0.25">
      <c r="A52" s="7" t="str">
        <f>annéeN&amp;" (prévisions) "</f>
        <v xml:space="preserve">2016 (prévisions) </v>
      </c>
      <c r="B52" s="99"/>
      <c r="C52" s="99"/>
      <c r="D52" s="99"/>
      <c r="E52" s="99"/>
      <c r="F52" s="99"/>
      <c r="G52" s="99"/>
      <c r="H52" s="101"/>
      <c r="I52" s="63"/>
    </row>
    <row r="53" spans="1:25" ht="15.6" customHeight="1" x14ac:dyDescent="0.25">
      <c r="A53" s="7"/>
      <c r="B53" s="11"/>
      <c r="C53" s="11"/>
      <c r="D53" s="11"/>
      <c r="E53" s="11"/>
      <c r="F53" s="11"/>
      <c r="G53" s="11"/>
      <c r="H53" s="13"/>
      <c r="I53" s="63"/>
    </row>
    <row r="54" spans="1:25" ht="15.6" customHeight="1" x14ac:dyDescent="0.25">
      <c r="A54" s="54"/>
      <c r="B54" s="55"/>
      <c r="C54" s="55"/>
      <c r="D54" s="55"/>
      <c r="E54" s="55"/>
      <c r="F54" s="55"/>
      <c r="G54" s="55"/>
      <c r="H54" s="56"/>
      <c r="I54" s="72"/>
      <c r="J54" s="72"/>
    </row>
    <row r="55" spans="1:25" x14ac:dyDescent="0.25">
      <c r="H55" s="131"/>
    </row>
    <row r="56" spans="1:25" ht="19.5" customHeight="1" x14ac:dyDescent="0.3">
      <c r="A56" s="58" t="str">
        <f>"Répartition  des recrutements de cadres par fonction"</f>
        <v>Répartition  des recrutements de cadres par fonction</v>
      </c>
    </row>
    <row r="57" spans="1:25" ht="15.6" customHeight="1" x14ac:dyDescent="0.25"/>
    <row r="58" spans="1:25" ht="48" customHeight="1" x14ac:dyDescent="0.25">
      <c r="A58" s="57" t="s">
        <v>0</v>
      </c>
      <c r="B58" s="6" t="s">
        <v>12</v>
      </c>
      <c r="C58" s="6" t="s">
        <v>142</v>
      </c>
      <c r="D58" s="6" t="s">
        <v>144</v>
      </c>
      <c r="E58" s="6" t="s">
        <v>13</v>
      </c>
      <c r="F58" s="6" t="s">
        <v>14</v>
      </c>
      <c r="G58" s="6" t="s">
        <v>15</v>
      </c>
      <c r="H58" s="6" t="s">
        <v>16</v>
      </c>
      <c r="I58" s="57" t="s">
        <v>143</v>
      </c>
      <c r="J58" s="57" t="s">
        <v>68</v>
      </c>
    </row>
    <row r="59" spans="1:25" ht="15.6" customHeight="1" x14ac:dyDescent="0.25">
      <c r="A59" s="7">
        <v>2002</v>
      </c>
      <c r="B59" s="3">
        <v>0.04</v>
      </c>
      <c r="C59" s="3">
        <v>0.05</v>
      </c>
      <c r="D59" s="3">
        <v>0.09</v>
      </c>
      <c r="E59" s="3">
        <v>0.09</v>
      </c>
      <c r="F59" s="3">
        <v>0.18</v>
      </c>
      <c r="G59" s="3">
        <v>7.0000000000000007E-2</v>
      </c>
      <c r="H59" s="3">
        <v>0.1</v>
      </c>
      <c r="I59" s="3">
        <v>0.24</v>
      </c>
      <c r="J59" s="3">
        <v>0.14000000000000001</v>
      </c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</row>
    <row r="60" spans="1:25" ht="15.6" customHeight="1" x14ac:dyDescent="0.25">
      <c r="A60" s="7">
        <v>2003</v>
      </c>
      <c r="B60" s="3">
        <v>0.05</v>
      </c>
      <c r="C60" s="3">
        <v>7.0000000000000007E-2</v>
      </c>
      <c r="D60" s="3">
        <v>7.0000000000000007E-2</v>
      </c>
      <c r="E60" s="3">
        <v>7.0000000000000007E-2</v>
      </c>
      <c r="F60" s="3">
        <v>0.2</v>
      </c>
      <c r="G60" s="3">
        <v>7.0000000000000007E-2</v>
      </c>
      <c r="H60" s="3">
        <v>0.15</v>
      </c>
      <c r="I60" s="3">
        <v>0.25</v>
      </c>
      <c r="J60" s="3">
        <v>7.0000000000000007E-2</v>
      </c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</row>
    <row r="61" spans="1:25" ht="15.6" customHeight="1" x14ac:dyDescent="0.25">
      <c r="A61" s="7">
        <v>2004</v>
      </c>
      <c r="B61" s="3">
        <v>0.04</v>
      </c>
      <c r="C61" s="3">
        <v>0.06</v>
      </c>
      <c r="D61" s="3">
        <v>0.06</v>
      </c>
      <c r="E61" s="3">
        <v>7.0000000000000007E-2</v>
      </c>
      <c r="F61" s="3">
        <v>0.16</v>
      </c>
      <c r="G61" s="3">
        <v>0.03</v>
      </c>
      <c r="H61" s="3">
        <v>0.17</v>
      </c>
      <c r="I61" s="3">
        <v>0.2</v>
      </c>
      <c r="J61" s="3">
        <v>0.21</v>
      </c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</row>
    <row r="62" spans="1:25" ht="15.6" customHeight="1" x14ac:dyDescent="0.25">
      <c r="A62" s="7">
        <v>2005</v>
      </c>
      <c r="B62" s="3">
        <v>0.01</v>
      </c>
      <c r="C62" s="3">
        <v>0.05</v>
      </c>
      <c r="D62" s="3">
        <v>0.05</v>
      </c>
      <c r="E62" s="3">
        <v>0.16</v>
      </c>
      <c r="F62" s="3">
        <v>0.13</v>
      </c>
      <c r="G62" s="3">
        <v>0.04</v>
      </c>
      <c r="H62" s="3">
        <v>0.11</v>
      </c>
      <c r="I62" s="3">
        <v>0.31</v>
      </c>
      <c r="J62" s="3">
        <v>0.14000000000000001</v>
      </c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</row>
    <row r="63" spans="1:25" ht="15.6" customHeight="1" x14ac:dyDescent="0.25">
      <c r="A63" s="7">
        <v>2006</v>
      </c>
      <c r="B63" s="3">
        <v>0.03</v>
      </c>
      <c r="C63" s="3">
        <v>7.0000000000000007E-2</v>
      </c>
      <c r="D63" s="3">
        <v>0.09</v>
      </c>
      <c r="E63" s="3">
        <v>0.09</v>
      </c>
      <c r="F63" s="3">
        <v>0.2</v>
      </c>
      <c r="G63" s="3">
        <v>0.05</v>
      </c>
      <c r="H63" s="3">
        <v>0.1</v>
      </c>
      <c r="I63" s="3">
        <v>0.2</v>
      </c>
      <c r="J63" s="3">
        <v>0.17</v>
      </c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</row>
    <row r="64" spans="1:25" ht="15.6" customHeight="1" x14ac:dyDescent="0.25">
      <c r="A64" s="7">
        <v>2007</v>
      </c>
      <c r="B64" s="3">
        <v>0.02</v>
      </c>
      <c r="C64" s="3">
        <v>0.05</v>
      </c>
      <c r="D64" s="3">
        <v>7.0000000000000007E-2</v>
      </c>
      <c r="E64" s="3">
        <v>0.16</v>
      </c>
      <c r="F64" s="3">
        <v>0.13</v>
      </c>
      <c r="G64" s="3">
        <v>0.09</v>
      </c>
      <c r="H64" s="3">
        <v>7.0000000000000007E-2</v>
      </c>
      <c r="I64" s="3">
        <v>0.19</v>
      </c>
      <c r="J64" s="3">
        <v>0.22</v>
      </c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</row>
    <row r="65" spans="1:25" ht="15.6" customHeight="1" x14ac:dyDescent="0.25">
      <c r="A65" s="7">
        <v>2008</v>
      </c>
      <c r="B65" s="3">
        <v>0.02</v>
      </c>
      <c r="C65" s="3">
        <v>0.05</v>
      </c>
      <c r="D65" s="3">
        <v>7.0000000000000007E-2</v>
      </c>
      <c r="E65" s="3">
        <v>0.13</v>
      </c>
      <c r="F65" s="3">
        <v>0.11</v>
      </c>
      <c r="G65" s="3">
        <v>0.05</v>
      </c>
      <c r="H65" s="3">
        <v>0.08</v>
      </c>
      <c r="I65" s="3">
        <v>0.2</v>
      </c>
      <c r="J65" s="3">
        <v>0.28999999999999998</v>
      </c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</row>
    <row r="66" spans="1:25" ht="15.6" customHeight="1" x14ac:dyDescent="0.25">
      <c r="A66" s="7">
        <v>2009</v>
      </c>
      <c r="B66" s="3">
        <v>0.02</v>
      </c>
      <c r="C66" s="3">
        <v>7.0000000000000007E-2</v>
      </c>
      <c r="D66" s="3">
        <v>0.08</v>
      </c>
      <c r="E66" s="3">
        <v>0.11</v>
      </c>
      <c r="F66" s="3">
        <v>0.11</v>
      </c>
      <c r="G66" s="3">
        <v>7.0000000000000007E-2</v>
      </c>
      <c r="H66" s="3">
        <v>0.12</v>
      </c>
      <c r="I66" s="3">
        <v>0.26</v>
      </c>
      <c r="J66" s="3">
        <v>0.16</v>
      </c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</row>
    <row r="67" spans="1:25" ht="15.6" customHeight="1" x14ac:dyDescent="0.25">
      <c r="A67" s="7">
        <v>2010</v>
      </c>
      <c r="B67" s="3">
        <v>0.01</v>
      </c>
      <c r="C67" s="3">
        <v>0.06</v>
      </c>
      <c r="D67" s="3">
        <v>7.0000000000000007E-2</v>
      </c>
      <c r="E67" s="3">
        <v>0.17</v>
      </c>
      <c r="F67" s="3">
        <v>7.0000000000000007E-2</v>
      </c>
      <c r="G67" s="3">
        <v>0.05</v>
      </c>
      <c r="H67" s="3">
        <v>0.1</v>
      </c>
      <c r="I67" s="3">
        <v>0.21</v>
      </c>
      <c r="J67" s="3">
        <v>0.26</v>
      </c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</row>
    <row r="68" spans="1:25" ht="15.6" customHeight="1" x14ac:dyDescent="0.25">
      <c r="A68" s="7">
        <v>2011</v>
      </c>
      <c r="B68" s="3">
        <v>0.02</v>
      </c>
      <c r="C68" s="3">
        <v>0.11</v>
      </c>
      <c r="D68" s="3">
        <v>0.11</v>
      </c>
      <c r="E68" s="3">
        <v>0.13</v>
      </c>
      <c r="F68" s="3">
        <v>0.1</v>
      </c>
      <c r="G68" s="3">
        <v>0.09</v>
      </c>
      <c r="H68" s="3">
        <v>0.05</v>
      </c>
      <c r="I68" s="3">
        <v>0.2</v>
      </c>
      <c r="J68" s="3">
        <v>0.19</v>
      </c>
      <c r="K68" s="3"/>
    </row>
    <row r="69" spans="1:25" ht="15.6" customHeight="1" x14ac:dyDescent="0.25">
      <c r="A69" s="7">
        <v>2012</v>
      </c>
      <c r="B69" s="3">
        <v>0.03</v>
      </c>
      <c r="C69" s="3">
        <v>0.08</v>
      </c>
      <c r="D69" s="3">
        <v>0.06</v>
      </c>
      <c r="E69" s="3">
        <v>0.08</v>
      </c>
      <c r="F69" s="3">
        <v>7.0000000000000007E-2</v>
      </c>
      <c r="G69" s="3">
        <v>0.05</v>
      </c>
      <c r="H69" s="3">
        <v>0.1</v>
      </c>
      <c r="I69" s="3">
        <v>0.18</v>
      </c>
      <c r="J69" s="3">
        <v>0.35</v>
      </c>
      <c r="K69" s="3"/>
    </row>
    <row r="70" spans="1:25" ht="15.6" customHeight="1" x14ac:dyDescent="0.25">
      <c r="A70" s="7">
        <v>2013</v>
      </c>
      <c r="B70" s="3">
        <v>0.01</v>
      </c>
      <c r="C70" s="3">
        <v>0.09</v>
      </c>
      <c r="D70" s="3">
        <v>7.0000000000000007E-2</v>
      </c>
      <c r="E70" s="3">
        <v>0.18</v>
      </c>
      <c r="F70" s="3">
        <v>0.05</v>
      </c>
      <c r="G70" s="3">
        <v>0.08</v>
      </c>
      <c r="H70" s="3">
        <v>0.13</v>
      </c>
      <c r="I70" s="3">
        <v>0.2</v>
      </c>
      <c r="J70" s="3">
        <v>0.19</v>
      </c>
      <c r="K70" s="3"/>
    </row>
    <row r="71" spans="1:25" ht="15.6" customHeight="1" x14ac:dyDescent="0.25">
      <c r="A71" s="7">
        <v>2014</v>
      </c>
      <c r="B71" s="3">
        <v>0.04</v>
      </c>
      <c r="C71" s="3">
        <v>0.05</v>
      </c>
      <c r="D71" s="3">
        <v>0.09</v>
      </c>
      <c r="E71" s="3">
        <v>0.13</v>
      </c>
      <c r="F71" s="3">
        <v>0.09</v>
      </c>
      <c r="G71" s="3">
        <v>7.0000000000000007E-2</v>
      </c>
      <c r="H71" s="3">
        <v>7.0000000000000007E-2</v>
      </c>
      <c r="I71" s="3">
        <v>0.18</v>
      </c>
      <c r="J71" s="3">
        <v>0.28000000000000003</v>
      </c>
      <c r="K71" s="3"/>
    </row>
    <row r="72" spans="1:25" ht="15.6" customHeight="1" x14ac:dyDescent="0.25">
      <c r="A72" s="7">
        <v>2015</v>
      </c>
      <c r="B72" s="3">
        <v>0.02</v>
      </c>
      <c r="C72" s="3">
        <v>0.09</v>
      </c>
      <c r="D72" s="3">
        <v>0.08</v>
      </c>
      <c r="E72" s="3">
        <v>0.19</v>
      </c>
      <c r="F72" s="3">
        <v>0.06</v>
      </c>
      <c r="G72" s="3">
        <v>0.04</v>
      </c>
      <c r="H72" s="3">
        <v>0.09</v>
      </c>
      <c r="I72" s="3">
        <v>0.16</v>
      </c>
      <c r="J72" s="3">
        <v>0.27</v>
      </c>
      <c r="K72" s="3"/>
    </row>
    <row r="73" spans="1:25" ht="15.6" customHeight="1" x14ac:dyDescent="0.25">
      <c r="A73" s="7" t="str">
        <f>annéeN&amp;" (prévisions) "</f>
        <v xml:space="preserve">2016 (prévisions) </v>
      </c>
      <c r="B73" s="98"/>
      <c r="C73" s="98"/>
      <c r="D73" s="98"/>
      <c r="E73" s="98"/>
      <c r="F73" s="98"/>
      <c r="G73" s="98"/>
      <c r="H73" s="98"/>
      <c r="I73" s="98"/>
      <c r="J73" s="104"/>
    </row>
    <row r="74" spans="1:25" ht="15.6" customHeight="1" x14ac:dyDescent="0.25">
      <c r="A74" s="7"/>
      <c r="B74" s="11"/>
      <c r="C74" s="11"/>
      <c r="D74" s="11"/>
      <c r="E74" s="11"/>
      <c r="F74" s="11"/>
      <c r="G74" s="11"/>
      <c r="H74" s="11"/>
      <c r="I74" s="11"/>
    </row>
    <row r="75" spans="1:25" x14ac:dyDescent="0.25">
      <c r="A75" s="7"/>
      <c r="B75" s="11"/>
      <c r="C75" s="11"/>
      <c r="D75" s="11"/>
      <c r="E75" s="11"/>
      <c r="F75" s="11"/>
      <c r="G75" s="11"/>
      <c r="H75" s="11"/>
      <c r="I75" s="11"/>
    </row>
    <row r="76" spans="1:25" x14ac:dyDescent="0.25">
      <c r="A76" s="7"/>
    </row>
    <row r="77" spans="1:25" ht="18.75" x14ac:dyDescent="0.3">
      <c r="A77" s="58" t="str">
        <f>"Répartition des recrutements de cadres par grands secteurs d'activité"</f>
        <v>Répartition des recrutements de cadres par grands secteurs d'activité</v>
      </c>
    </row>
    <row r="79" spans="1:25" x14ac:dyDescent="0.25">
      <c r="A79" s="23" t="s">
        <v>0</v>
      </c>
      <c r="B79" s="12" t="s">
        <v>18</v>
      </c>
      <c r="C79" s="12" t="s">
        <v>19</v>
      </c>
      <c r="D79" s="12" t="s">
        <v>20</v>
      </c>
      <c r="E79" s="12" t="s">
        <v>21</v>
      </c>
    </row>
    <row r="80" spans="1:25" x14ac:dyDescent="0.25">
      <c r="A80" s="7">
        <v>2002</v>
      </c>
      <c r="B80" s="3">
        <v>0.28000000000000003</v>
      </c>
      <c r="C80" s="3">
        <v>0.03</v>
      </c>
      <c r="D80" s="3">
        <v>0.1</v>
      </c>
      <c r="E80" s="3">
        <v>0.59</v>
      </c>
      <c r="F80" s="11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</row>
    <row r="81" spans="1:20" x14ac:dyDescent="0.25">
      <c r="A81" s="7">
        <v>2003</v>
      </c>
      <c r="B81" s="3">
        <v>0.25</v>
      </c>
      <c r="C81" s="3">
        <v>0.06</v>
      </c>
      <c r="D81" s="3">
        <v>0.13</v>
      </c>
      <c r="E81" s="3">
        <v>0.56000000000000005</v>
      </c>
      <c r="F81" s="11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</row>
    <row r="82" spans="1:20" x14ac:dyDescent="0.25">
      <c r="A82" s="7">
        <v>2004</v>
      </c>
      <c r="B82" s="3">
        <v>0.19</v>
      </c>
      <c r="C82" s="3">
        <v>0.04</v>
      </c>
      <c r="D82" s="3">
        <v>0.12</v>
      </c>
      <c r="E82" s="3">
        <v>0.65</v>
      </c>
      <c r="F82" s="11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</row>
    <row r="83" spans="1:20" x14ac:dyDescent="0.25">
      <c r="A83" s="7">
        <v>2005</v>
      </c>
      <c r="B83" s="3">
        <v>0.25</v>
      </c>
      <c r="C83" s="3">
        <v>0.04</v>
      </c>
      <c r="D83" s="3">
        <v>0.17</v>
      </c>
      <c r="E83" s="3">
        <v>0.54</v>
      </c>
      <c r="F83" s="11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</row>
    <row r="84" spans="1:20" x14ac:dyDescent="0.25">
      <c r="A84" s="7">
        <v>2006</v>
      </c>
      <c r="B84" s="3">
        <v>0.21</v>
      </c>
      <c r="C84" s="3">
        <v>0.06</v>
      </c>
      <c r="D84" s="3">
        <v>0.12</v>
      </c>
      <c r="E84" s="3">
        <v>0.61</v>
      </c>
      <c r="F84" s="11"/>
    </row>
    <row r="85" spans="1:20" x14ac:dyDescent="0.25">
      <c r="A85" s="7">
        <v>2007</v>
      </c>
      <c r="B85" s="3">
        <v>0.21</v>
      </c>
      <c r="C85" s="3">
        <v>0.04</v>
      </c>
      <c r="D85" s="3">
        <v>0.12</v>
      </c>
      <c r="E85" s="3">
        <v>0.63</v>
      </c>
      <c r="F85" s="11"/>
    </row>
    <row r="86" spans="1:20" x14ac:dyDescent="0.25">
      <c r="A86" s="7">
        <v>2008</v>
      </c>
      <c r="B86" s="3">
        <v>0.15</v>
      </c>
      <c r="C86" s="3">
        <v>0.1</v>
      </c>
      <c r="D86" s="3">
        <v>0.13</v>
      </c>
      <c r="E86" s="3">
        <v>0.62</v>
      </c>
      <c r="F86" s="11"/>
    </row>
    <row r="87" spans="1:20" x14ac:dyDescent="0.25">
      <c r="A87" s="7">
        <v>2009</v>
      </c>
      <c r="B87" s="3">
        <v>0.21</v>
      </c>
      <c r="C87" s="3">
        <v>0.14000000000000001</v>
      </c>
      <c r="D87" s="3">
        <v>0.17</v>
      </c>
      <c r="E87" s="3">
        <v>0.48</v>
      </c>
      <c r="F87" s="11"/>
    </row>
    <row r="88" spans="1:20" x14ac:dyDescent="0.25">
      <c r="A88" s="7">
        <v>2010</v>
      </c>
      <c r="B88" s="3">
        <v>0.15</v>
      </c>
      <c r="C88" s="3">
        <v>0.11</v>
      </c>
      <c r="D88" s="3">
        <v>0.13</v>
      </c>
      <c r="E88" s="3">
        <v>0.61</v>
      </c>
      <c r="F88" s="11"/>
    </row>
    <row r="89" spans="1:20" x14ac:dyDescent="0.25">
      <c r="A89" s="7">
        <v>2011</v>
      </c>
      <c r="B89" s="3">
        <v>0.17</v>
      </c>
      <c r="C89" s="3">
        <v>7.0000000000000007E-2</v>
      </c>
      <c r="D89" s="3">
        <v>0.08</v>
      </c>
      <c r="E89" s="3">
        <v>0.68</v>
      </c>
      <c r="F89" s="11"/>
    </row>
    <row r="90" spans="1:20" x14ac:dyDescent="0.25">
      <c r="A90" s="7">
        <v>2012</v>
      </c>
      <c r="B90" s="3">
        <v>0.18</v>
      </c>
      <c r="C90" s="3">
        <v>0.06</v>
      </c>
      <c r="D90" s="3">
        <v>0.1</v>
      </c>
      <c r="E90" s="3">
        <v>0.66</v>
      </c>
      <c r="F90" s="11"/>
    </row>
    <row r="91" spans="1:20" x14ac:dyDescent="0.25">
      <c r="A91" s="7">
        <v>2013</v>
      </c>
      <c r="B91" s="3">
        <v>0.24</v>
      </c>
      <c r="C91" s="3">
        <v>0.06</v>
      </c>
      <c r="D91" s="3">
        <v>0.13</v>
      </c>
      <c r="E91" s="3">
        <v>0.56999999999999995</v>
      </c>
      <c r="F91" s="11"/>
    </row>
    <row r="92" spans="1:20" x14ac:dyDescent="0.25">
      <c r="A92" s="7">
        <v>2014</v>
      </c>
      <c r="B92" s="3">
        <v>0.22</v>
      </c>
      <c r="C92" s="3">
        <v>0.08</v>
      </c>
      <c r="D92" s="3">
        <v>0.13</v>
      </c>
      <c r="E92" s="3">
        <v>0.56999999999999995</v>
      </c>
      <c r="F92" s="11"/>
    </row>
    <row r="93" spans="1:20" x14ac:dyDescent="0.25">
      <c r="A93" s="7">
        <v>2015</v>
      </c>
      <c r="B93" s="71">
        <v>0.26</v>
      </c>
      <c r="C93" s="71">
        <v>0.08</v>
      </c>
      <c r="D93" s="71">
        <v>0.08</v>
      </c>
      <c r="E93" s="71">
        <v>0.57999999999999996</v>
      </c>
    </row>
    <row r="94" spans="1:20" ht="15.75" x14ac:dyDescent="0.25">
      <c r="A94" s="7" t="str">
        <f>annéeN&amp;" (prévisions) "</f>
        <v xml:space="preserve">2016 (prévisions) </v>
      </c>
      <c r="B94" s="135"/>
      <c r="C94" s="135"/>
      <c r="D94" s="135"/>
      <c r="E94" s="135"/>
    </row>
    <row r="95" spans="1:20" x14ac:dyDescent="0.25">
      <c r="B95" s="71"/>
      <c r="C95" s="71"/>
      <c r="D95" s="71"/>
      <c r="E95" s="71"/>
    </row>
    <row r="96" spans="1:20" ht="20.25" x14ac:dyDescent="0.3">
      <c r="A96" s="65"/>
      <c r="B96" s="71"/>
      <c r="C96" s="71"/>
      <c r="D96" s="71"/>
      <c r="E96" s="71"/>
    </row>
    <row r="97" spans="1:7" ht="20.25" x14ac:dyDescent="0.3">
      <c r="A97" s="65"/>
      <c r="B97" s="71"/>
      <c r="C97" s="71"/>
      <c r="D97" s="71"/>
      <c r="E97" s="71"/>
    </row>
    <row r="98" spans="1:7" ht="18.75" x14ac:dyDescent="0.3">
      <c r="A98" s="58" t="str">
        <f>"Perspectives d'évolution des effectifs cadres et salariés pour "&amp;annéeN1&amp; " par région"</f>
        <v>Perspectives d'évolution des effectifs cadres et salariés pour 2017 par région</v>
      </c>
    </row>
    <row r="99" spans="1:7" ht="18.75" x14ac:dyDescent="0.3">
      <c r="A99" s="58"/>
    </row>
    <row r="100" spans="1:7" ht="30" x14ac:dyDescent="0.25">
      <c r="A100" s="57" t="s">
        <v>42</v>
      </c>
      <c r="B100" s="6" t="s">
        <v>40</v>
      </c>
      <c r="C100" s="6" t="s">
        <v>41</v>
      </c>
      <c r="E100" s="57" t="s">
        <v>42</v>
      </c>
      <c r="F100" s="6" t="s">
        <v>58</v>
      </c>
      <c r="G100" s="6" t="s">
        <v>59</v>
      </c>
    </row>
    <row r="101" spans="1:7" ht="27" customHeight="1" x14ac:dyDescent="0.25">
      <c r="A101" s="81" t="s">
        <v>28</v>
      </c>
      <c r="B101" s="16"/>
      <c r="C101" s="16"/>
      <c r="E101" s="15" t="s">
        <v>28</v>
      </c>
      <c r="F101" s="27"/>
      <c r="G101" s="27"/>
    </row>
    <row r="102" spans="1:7" ht="26.25" customHeight="1" x14ac:dyDescent="0.25">
      <c r="A102" s="81" t="s">
        <v>29</v>
      </c>
      <c r="B102" s="17"/>
      <c r="C102" s="17"/>
      <c r="E102" s="15" t="s">
        <v>29</v>
      </c>
      <c r="F102" s="28"/>
      <c r="G102" s="28"/>
    </row>
    <row r="103" spans="1:7" ht="18" customHeight="1" x14ac:dyDescent="0.25">
      <c r="A103" s="81" t="s">
        <v>30</v>
      </c>
      <c r="B103" s="17"/>
      <c r="C103" s="17"/>
      <c r="E103" s="15" t="s">
        <v>30</v>
      </c>
      <c r="F103" s="28"/>
      <c r="G103" s="28"/>
    </row>
    <row r="104" spans="1:7" ht="27.75" customHeight="1" x14ac:dyDescent="0.25">
      <c r="A104" s="81" t="s">
        <v>31</v>
      </c>
      <c r="B104" s="17"/>
      <c r="C104" s="17"/>
      <c r="E104" s="15" t="s">
        <v>31</v>
      </c>
      <c r="F104" s="28"/>
      <c r="G104" s="28"/>
    </row>
    <row r="105" spans="1:7" x14ac:dyDescent="0.25">
      <c r="A105" s="82" t="s">
        <v>32</v>
      </c>
      <c r="B105" s="17"/>
      <c r="C105" s="17"/>
      <c r="E105" s="18" t="s">
        <v>32</v>
      </c>
      <c r="F105" s="28"/>
      <c r="G105" s="28"/>
    </row>
    <row r="106" spans="1:7" x14ac:dyDescent="0.25">
      <c r="A106" s="81" t="s">
        <v>33</v>
      </c>
      <c r="B106" s="17"/>
      <c r="C106" s="17"/>
      <c r="E106" s="15" t="s">
        <v>33</v>
      </c>
      <c r="F106" s="28"/>
      <c r="G106" s="28"/>
    </row>
    <row r="107" spans="1:7" x14ac:dyDescent="0.25">
      <c r="A107" s="81" t="s">
        <v>34</v>
      </c>
      <c r="B107" s="17"/>
      <c r="C107" s="17"/>
      <c r="E107" s="15" t="s">
        <v>34</v>
      </c>
      <c r="F107" s="28"/>
      <c r="G107" s="28"/>
    </row>
    <row r="108" spans="1:7" x14ac:dyDescent="0.25">
      <c r="A108" s="81" t="s">
        <v>35</v>
      </c>
      <c r="B108" s="17"/>
      <c r="C108" s="17"/>
      <c r="E108" s="15" t="s">
        <v>35</v>
      </c>
      <c r="F108" s="28"/>
      <c r="G108" s="28"/>
    </row>
    <row r="109" spans="1:7" x14ac:dyDescent="0.25">
      <c r="A109" s="81" t="s">
        <v>36</v>
      </c>
      <c r="B109" s="17"/>
      <c r="C109" s="17"/>
      <c r="E109" s="15" t="s">
        <v>36</v>
      </c>
      <c r="F109" s="28"/>
      <c r="G109" s="28"/>
    </row>
    <row r="110" spans="1:7" x14ac:dyDescent="0.25">
      <c r="A110" s="81" t="s">
        <v>37</v>
      </c>
      <c r="B110" s="17"/>
      <c r="C110" s="17"/>
      <c r="E110" s="15" t="s">
        <v>37</v>
      </c>
      <c r="F110" s="28"/>
      <c r="G110" s="28"/>
    </row>
    <row r="111" spans="1:7" x14ac:dyDescent="0.25">
      <c r="A111" s="81" t="s">
        <v>38</v>
      </c>
      <c r="B111" s="17"/>
      <c r="C111" s="17"/>
      <c r="E111" s="15" t="s">
        <v>38</v>
      </c>
      <c r="F111" s="28"/>
      <c r="G111" s="28"/>
    </row>
    <row r="112" spans="1:7" ht="26.25" customHeight="1" x14ac:dyDescent="0.25">
      <c r="A112" s="81" t="s">
        <v>39</v>
      </c>
      <c r="B112" s="17"/>
      <c r="C112" s="17"/>
      <c r="E112" s="15" t="s">
        <v>39</v>
      </c>
      <c r="F112" s="28"/>
      <c r="G112" s="28"/>
    </row>
    <row r="113" spans="1:7" ht="28.5" customHeight="1" x14ac:dyDescent="0.25">
      <c r="A113" s="81" t="s">
        <v>145</v>
      </c>
      <c r="B113" s="17"/>
      <c r="C113" s="17"/>
      <c r="E113" s="15" t="s">
        <v>145</v>
      </c>
    </row>
    <row r="114" spans="1:7" x14ac:dyDescent="0.25">
      <c r="A114" s="15"/>
      <c r="B114" s="17"/>
      <c r="C114" s="17"/>
    </row>
    <row r="115" spans="1:7" x14ac:dyDescent="0.25">
      <c r="A115" s="19"/>
      <c r="B115" s="17"/>
      <c r="C115" s="17"/>
    </row>
    <row r="116" spans="1:7" ht="18.75" x14ac:dyDescent="0.3">
      <c r="A116" s="58" t="str">
        <f>"Historique des perspectives d'évolution des effectifs cadres et salariés dans la région"</f>
        <v>Historique des perspectives d'évolution des effectifs cadres et salariés dans la région</v>
      </c>
      <c r="B116" s="17"/>
      <c r="C116" s="17"/>
    </row>
    <row r="118" spans="1:7" ht="30" x14ac:dyDescent="0.25">
      <c r="A118" s="57" t="s">
        <v>0</v>
      </c>
      <c r="B118" s="6" t="s">
        <v>40</v>
      </c>
      <c r="C118" s="6" t="s">
        <v>41</v>
      </c>
      <c r="D118" s="66"/>
      <c r="E118" s="57" t="s">
        <v>0</v>
      </c>
      <c r="F118" s="6" t="s">
        <v>58</v>
      </c>
      <c r="G118" s="6" t="s">
        <v>59</v>
      </c>
    </row>
    <row r="119" spans="1:7" x14ac:dyDescent="0.25">
      <c r="A119" s="5">
        <v>2011</v>
      </c>
      <c r="B119" s="11">
        <v>0.09</v>
      </c>
      <c r="C119" s="11">
        <v>0.04</v>
      </c>
      <c r="D119" s="3"/>
      <c r="E119" s="5">
        <v>2011</v>
      </c>
      <c r="F119" s="11">
        <v>0.16</v>
      </c>
      <c r="G119" s="11">
        <v>0.08</v>
      </c>
    </row>
    <row r="120" spans="1:7" x14ac:dyDescent="0.25">
      <c r="A120" s="5">
        <v>2012</v>
      </c>
      <c r="B120" s="11">
        <v>0.06</v>
      </c>
      <c r="C120" s="11">
        <v>0.04</v>
      </c>
      <c r="D120" s="3"/>
      <c r="E120" s="5">
        <v>2012</v>
      </c>
      <c r="F120" s="11">
        <v>0.15</v>
      </c>
      <c r="G120" s="11">
        <v>0.08</v>
      </c>
    </row>
    <row r="121" spans="1:7" x14ac:dyDescent="0.25">
      <c r="A121" s="5">
        <v>2013</v>
      </c>
      <c r="B121" s="11">
        <v>7.0000000000000007E-2</v>
      </c>
      <c r="C121" s="11">
        <v>0.04</v>
      </c>
      <c r="D121" s="3"/>
      <c r="E121" s="5">
        <v>2013</v>
      </c>
      <c r="F121" s="11">
        <v>0.12</v>
      </c>
      <c r="G121" s="11">
        <v>0.11</v>
      </c>
    </row>
    <row r="122" spans="1:7" x14ac:dyDescent="0.25">
      <c r="A122" s="5">
        <v>2014</v>
      </c>
      <c r="B122" s="11">
        <v>0.05</v>
      </c>
      <c r="C122" s="11">
        <v>0.05</v>
      </c>
      <c r="D122" s="3"/>
      <c r="E122" s="5">
        <v>2014</v>
      </c>
      <c r="F122" s="11">
        <v>0.12</v>
      </c>
      <c r="G122" s="11">
        <v>0.1</v>
      </c>
    </row>
    <row r="123" spans="1:7" x14ac:dyDescent="0.25">
      <c r="A123" s="5">
        <v>2015</v>
      </c>
      <c r="B123" s="11">
        <v>0.06</v>
      </c>
      <c r="C123" s="11">
        <v>0.05</v>
      </c>
      <c r="E123" s="5">
        <v>2015</v>
      </c>
      <c r="F123" s="11">
        <v>0.12</v>
      </c>
      <c r="G123" s="11">
        <v>0.12</v>
      </c>
    </row>
    <row r="124" spans="1:7" s="105" customFormat="1" ht="17.25" x14ac:dyDescent="0.3">
      <c r="A124" s="5">
        <v>2016</v>
      </c>
      <c r="B124" s="94">
        <v>0.09</v>
      </c>
      <c r="C124" s="94">
        <v>0.02</v>
      </c>
      <c r="D124" s="24"/>
      <c r="E124" s="5">
        <v>2016</v>
      </c>
      <c r="F124" s="94">
        <v>0.15</v>
      </c>
      <c r="G124" s="94">
        <v>0.06</v>
      </c>
    </row>
    <row r="125" spans="1:7" x14ac:dyDescent="0.25">
      <c r="A125" s="5"/>
      <c r="B125" s="11"/>
      <c r="C125" s="11"/>
    </row>
    <row r="126" spans="1:7" x14ac:dyDescent="0.25">
      <c r="A126" s="5"/>
      <c r="B126" s="11"/>
      <c r="C126" s="11"/>
    </row>
    <row r="127" spans="1:7" x14ac:dyDescent="0.25">
      <c r="A127" s="5"/>
      <c r="B127" s="11"/>
      <c r="C127" s="11"/>
    </row>
    <row r="128" spans="1:7" x14ac:dyDescent="0.25">
      <c r="A128" s="5"/>
      <c r="B128" s="11"/>
      <c r="C128" s="11"/>
    </row>
    <row r="129" spans="1:7" ht="19.5" customHeight="1" x14ac:dyDescent="0.3">
      <c r="A129" s="58" t="str">
        <f>"Perspectives d'évolution des effectifs cadres et salariés par taille d'établissement pour "&amp;annéeN1</f>
        <v>Perspectives d'évolution des effectifs cadres et salariés par taille d'établissement pour 2017</v>
      </c>
    </row>
    <row r="130" spans="1:7" ht="18.75" x14ac:dyDescent="0.3">
      <c r="A130" s="58"/>
    </row>
    <row r="131" spans="1:7" ht="30" x14ac:dyDescent="0.25">
      <c r="A131" s="57" t="s">
        <v>48</v>
      </c>
      <c r="B131" s="6" t="s">
        <v>40</v>
      </c>
      <c r="C131" s="6" t="s">
        <v>41</v>
      </c>
      <c r="E131" s="57" t="s">
        <v>48</v>
      </c>
      <c r="F131" s="6" t="s">
        <v>58</v>
      </c>
      <c r="G131" s="6" t="s">
        <v>59</v>
      </c>
    </row>
    <row r="132" spans="1:7" x14ac:dyDescent="0.25">
      <c r="A132" s="7" t="s">
        <v>43</v>
      </c>
      <c r="B132" s="11"/>
      <c r="C132" s="11"/>
      <c r="E132" s="7" t="s">
        <v>43</v>
      </c>
      <c r="F132" s="11"/>
      <c r="G132" s="11"/>
    </row>
    <row r="133" spans="1:7" x14ac:dyDescent="0.25">
      <c r="A133" s="7" t="s">
        <v>69</v>
      </c>
      <c r="B133" s="11"/>
      <c r="C133" s="11"/>
      <c r="E133" s="7" t="s">
        <v>69</v>
      </c>
      <c r="F133" s="11"/>
      <c r="G133" s="11"/>
    </row>
    <row r="134" spans="1:7" x14ac:dyDescent="0.25">
      <c r="A134" s="7" t="s">
        <v>70</v>
      </c>
      <c r="B134" s="11"/>
      <c r="C134" s="11"/>
      <c r="E134" s="7" t="s">
        <v>70</v>
      </c>
      <c r="F134" s="11"/>
      <c r="G134" s="11"/>
    </row>
    <row r="135" spans="1:7" x14ac:dyDescent="0.25">
      <c r="A135" s="7"/>
      <c r="B135" s="11"/>
      <c r="C135" s="11"/>
    </row>
    <row r="136" spans="1:7" x14ac:dyDescent="0.25">
      <c r="A136" s="7"/>
      <c r="B136" s="11"/>
      <c r="C136" s="11"/>
    </row>
    <row r="137" spans="1:7" x14ac:dyDescent="0.25">
      <c r="A137" s="7"/>
      <c r="B137" s="11"/>
      <c r="C137" s="11"/>
    </row>
    <row r="138" spans="1:7" x14ac:dyDescent="0.25">
      <c r="A138" s="7"/>
      <c r="B138" s="11"/>
      <c r="C138" s="11"/>
    </row>
    <row r="140" spans="1:7" ht="18.75" x14ac:dyDescent="0.3">
      <c r="A140" s="58" t="str">
        <f>"Perspectives d'évolution des effectifs cadres et salariés par département pour "&amp;annéeN1</f>
        <v>Perspectives d'évolution des effectifs cadres et salariés par département pour 2017</v>
      </c>
    </row>
    <row r="142" spans="1:7" ht="30" x14ac:dyDescent="0.25">
      <c r="A142" s="57" t="s">
        <v>56</v>
      </c>
      <c r="B142" s="6" t="s">
        <v>40</v>
      </c>
      <c r="C142" s="6" t="s">
        <v>41</v>
      </c>
      <c r="E142" s="57" t="s">
        <v>56</v>
      </c>
      <c r="F142" s="6" t="s">
        <v>58</v>
      </c>
      <c r="G142" s="6" t="s">
        <v>59</v>
      </c>
    </row>
    <row r="143" spans="1:7" ht="32.25" customHeight="1" x14ac:dyDescent="0.25">
      <c r="A143" s="21" t="s">
        <v>77</v>
      </c>
      <c r="B143" s="22"/>
      <c r="C143" s="22"/>
      <c r="E143" s="21" t="s">
        <v>77</v>
      </c>
      <c r="F143" s="22"/>
      <c r="G143" s="22"/>
    </row>
    <row r="144" spans="1:7" ht="27.75" customHeight="1" x14ac:dyDescent="0.25">
      <c r="A144" s="21" t="s">
        <v>78</v>
      </c>
      <c r="B144" s="22"/>
      <c r="C144" s="22"/>
      <c r="E144" s="21" t="s">
        <v>78</v>
      </c>
      <c r="F144" s="22"/>
      <c r="G144" s="22"/>
    </row>
    <row r="145" spans="1:7" ht="30.75" customHeight="1" x14ac:dyDescent="0.25">
      <c r="A145" s="21" t="s">
        <v>79</v>
      </c>
      <c r="B145" s="22"/>
      <c r="C145" s="22"/>
      <c r="E145" s="21" t="s">
        <v>79</v>
      </c>
      <c r="F145" s="22"/>
      <c r="G145" s="22"/>
    </row>
    <row r="146" spans="1:7" x14ac:dyDescent="0.25">
      <c r="A146" s="21" t="s">
        <v>80</v>
      </c>
      <c r="B146" s="22"/>
      <c r="C146" s="22"/>
      <c r="E146" s="21" t="s">
        <v>80</v>
      </c>
      <c r="F146" s="22"/>
      <c r="G146" s="22"/>
    </row>
    <row r="147" spans="1:7" x14ac:dyDescent="0.25">
      <c r="A147" s="21"/>
      <c r="B147" s="22"/>
      <c r="C147" s="22"/>
    </row>
    <row r="148" spans="1:7" x14ac:dyDescent="0.25">
      <c r="A148" s="21"/>
      <c r="B148" s="22"/>
      <c r="C148" s="22"/>
    </row>
    <row r="149" spans="1:7" x14ac:dyDescent="0.25">
      <c r="A149" s="21"/>
      <c r="B149" s="22"/>
      <c r="C149" s="22"/>
    </row>
    <row r="150" spans="1:7" x14ac:dyDescent="0.25">
      <c r="A150" s="21"/>
      <c r="B150" s="22"/>
      <c r="C150" s="22"/>
    </row>
    <row r="151" spans="1:7" x14ac:dyDescent="0.25">
      <c r="A151" s="21"/>
      <c r="B151" s="22"/>
      <c r="C151" s="22"/>
    </row>
    <row r="154" spans="1:7" ht="18.75" x14ac:dyDescent="0.3">
      <c r="A154" s="58" t="str">
        <f>"Perspectives d'évolution des effectifs cadres et salariés par grands secteurs d'activité pour "&amp;annéeN1</f>
        <v>Perspectives d'évolution des effectifs cadres et salariés par grands secteurs d'activité pour 2017</v>
      </c>
    </row>
    <row r="156" spans="1:7" ht="30" x14ac:dyDescent="0.25">
      <c r="A156" s="57" t="s">
        <v>146</v>
      </c>
      <c r="B156" s="6" t="s">
        <v>40</v>
      </c>
      <c r="C156" s="6" t="s">
        <v>41</v>
      </c>
      <c r="E156" s="57" t="s">
        <v>146</v>
      </c>
      <c r="F156" s="6" t="s">
        <v>58</v>
      </c>
      <c r="G156" s="6" t="s">
        <v>59</v>
      </c>
    </row>
    <row r="157" spans="1:7" x14ac:dyDescent="0.25">
      <c r="A157" s="24" t="s">
        <v>18</v>
      </c>
      <c r="B157" s="25"/>
      <c r="C157" s="25"/>
      <c r="E157" s="24" t="s">
        <v>18</v>
      </c>
      <c r="F157" s="25"/>
      <c r="G157" s="25"/>
    </row>
    <row r="158" spans="1:7" x14ac:dyDescent="0.25">
      <c r="A158" s="24" t="s">
        <v>19</v>
      </c>
      <c r="B158" s="25"/>
      <c r="C158" s="25"/>
      <c r="E158" s="24" t="s">
        <v>19</v>
      </c>
      <c r="F158" s="25"/>
      <c r="G158" s="25"/>
    </row>
    <row r="159" spans="1:7" x14ac:dyDescent="0.25">
      <c r="A159" s="26" t="s">
        <v>20</v>
      </c>
      <c r="B159" s="25"/>
      <c r="C159" s="25"/>
      <c r="E159" s="26" t="s">
        <v>20</v>
      </c>
      <c r="F159" s="25"/>
      <c r="G159" s="25"/>
    </row>
    <row r="160" spans="1:7" x14ac:dyDescent="0.25">
      <c r="A160" s="26" t="s">
        <v>17</v>
      </c>
      <c r="B160" s="25"/>
      <c r="C160" s="25"/>
      <c r="E160" s="26" t="s">
        <v>17</v>
      </c>
      <c r="F160" s="25"/>
      <c r="G160" s="25"/>
    </row>
    <row r="161" spans="1:7" x14ac:dyDescent="0.25">
      <c r="A161" s="26"/>
      <c r="B161" s="25"/>
      <c r="C161" s="25"/>
    </row>
    <row r="162" spans="1:7" x14ac:dyDescent="0.25">
      <c r="A162" s="26"/>
      <c r="B162" s="25"/>
      <c r="C162" s="25"/>
    </row>
    <row r="163" spans="1:7" x14ac:dyDescent="0.25">
      <c r="A163" s="26"/>
      <c r="B163" s="25"/>
      <c r="C163" s="25"/>
    </row>
    <row r="164" spans="1:7" x14ac:dyDescent="0.25">
      <c r="A164" s="26"/>
      <c r="B164" s="25"/>
      <c r="C164" s="25"/>
    </row>
    <row r="165" spans="1:7" ht="18" customHeight="1" x14ac:dyDescent="0.3">
      <c r="A165" s="29" t="str">
        <f xml:space="preserve"> "Les informations clés de la région  "</f>
        <v xml:space="preserve">Les informations clés de la région  </v>
      </c>
    </row>
    <row r="167" spans="1:7" ht="30" x14ac:dyDescent="0.25">
      <c r="A167" s="6" t="s">
        <v>0</v>
      </c>
      <c r="B167" s="6" t="s">
        <v>60</v>
      </c>
      <c r="C167" s="6" t="s">
        <v>61</v>
      </c>
      <c r="D167" s="6" t="s">
        <v>62</v>
      </c>
      <c r="E167" s="6" t="s">
        <v>63</v>
      </c>
      <c r="F167" s="6" t="s">
        <v>64</v>
      </c>
      <c r="G167" s="6" t="s">
        <v>65</v>
      </c>
    </row>
    <row r="168" spans="1:7" ht="19.5" customHeight="1" x14ac:dyDescent="0.25">
      <c r="A168" s="7">
        <v>2004</v>
      </c>
      <c r="B168" s="75">
        <v>89180</v>
      </c>
      <c r="C168" s="75">
        <v>701082</v>
      </c>
      <c r="D168" s="76">
        <v>0.12912735507561146</v>
      </c>
      <c r="E168" s="75">
        <v>72396</v>
      </c>
      <c r="F168" s="75">
        <v>12301</v>
      </c>
      <c r="G168" s="77">
        <v>0.16991270235924635</v>
      </c>
    </row>
    <row r="169" spans="1:7" x14ac:dyDescent="0.25">
      <c r="A169" s="7">
        <v>2005</v>
      </c>
      <c r="B169" s="75">
        <v>90180</v>
      </c>
      <c r="C169" s="75">
        <v>708622</v>
      </c>
      <c r="D169" s="76">
        <v>0.12862974659169685</v>
      </c>
      <c r="E169" s="75">
        <v>72932</v>
      </c>
      <c r="F169" s="75">
        <v>12535</v>
      </c>
      <c r="G169" s="77">
        <v>0.17187242911204959</v>
      </c>
    </row>
    <row r="170" spans="1:7" ht="15.6" customHeight="1" x14ac:dyDescent="0.25">
      <c r="A170" s="7">
        <v>2006</v>
      </c>
      <c r="B170" s="75">
        <v>91720</v>
      </c>
      <c r="C170" s="75">
        <v>726100</v>
      </c>
      <c r="D170" s="76">
        <v>0.12943431053509488</v>
      </c>
      <c r="E170" s="75">
        <v>74634</v>
      </c>
      <c r="F170" s="75">
        <v>12961</v>
      </c>
      <c r="G170" s="77">
        <v>0.17366079802770856</v>
      </c>
    </row>
    <row r="171" spans="1:7" ht="15.6" customHeight="1" x14ac:dyDescent="0.25">
      <c r="A171" s="7">
        <v>2007</v>
      </c>
      <c r="B171" s="75">
        <v>95080</v>
      </c>
      <c r="C171" s="75">
        <v>744052</v>
      </c>
      <c r="D171" s="76">
        <v>0.13094615066795207</v>
      </c>
      <c r="E171" s="75">
        <v>76086</v>
      </c>
      <c r="F171" s="75">
        <v>13360</v>
      </c>
      <c r="G171" s="77">
        <v>0.17559077885550561</v>
      </c>
    </row>
    <row r="172" spans="1:7" ht="15.6" customHeight="1" x14ac:dyDescent="0.25">
      <c r="A172" s="7">
        <v>2008</v>
      </c>
      <c r="B172" s="75">
        <v>96130</v>
      </c>
      <c r="C172" s="75">
        <v>742147</v>
      </c>
      <c r="D172" s="76">
        <v>0.12919795928241576</v>
      </c>
      <c r="E172" s="75">
        <v>76272.999999999942</v>
      </c>
      <c r="F172" s="75">
        <v>13538</v>
      </c>
      <c r="G172" s="77">
        <v>0.17749400180929045</v>
      </c>
    </row>
    <row r="173" spans="1:7" x14ac:dyDescent="0.25">
      <c r="A173" s="7">
        <v>2009</v>
      </c>
      <c r="B173" s="75">
        <v>95910</v>
      </c>
      <c r="C173" s="75">
        <v>719145</v>
      </c>
      <c r="D173" s="76">
        <v>0.1292331573125001</v>
      </c>
      <c r="E173" s="75">
        <v>74825</v>
      </c>
      <c r="F173" s="75">
        <v>13253</v>
      </c>
      <c r="G173" s="77">
        <v>0.17711994654193117</v>
      </c>
    </row>
    <row r="174" spans="1:7" x14ac:dyDescent="0.25">
      <c r="A174" s="7">
        <v>2010</v>
      </c>
      <c r="B174" s="75">
        <v>97510</v>
      </c>
      <c r="C174" s="75">
        <v>727087.99999999872</v>
      </c>
      <c r="D174" s="76">
        <v>0.13559157054557844</v>
      </c>
      <c r="E174" s="75">
        <v>74966</v>
      </c>
      <c r="F174" s="75">
        <v>13314</v>
      </c>
      <c r="G174" s="77">
        <v>0.17760051223221193</v>
      </c>
    </row>
    <row r="175" spans="1:7" x14ac:dyDescent="0.25">
      <c r="A175" s="7">
        <v>2011</v>
      </c>
      <c r="B175" s="75">
        <v>98990</v>
      </c>
      <c r="C175" s="79" t="s">
        <v>132</v>
      </c>
      <c r="D175" s="76">
        <v>0.13614583104108469</v>
      </c>
      <c r="E175" s="79" t="s">
        <v>132</v>
      </c>
      <c r="F175" s="79" t="s">
        <v>132</v>
      </c>
      <c r="G175" s="79" t="s">
        <v>132</v>
      </c>
    </row>
    <row r="176" spans="1:7" x14ac:dyDescent="0.25">
      <c r="A176" s="7">
        <v>2012</v>
      </c>
      <c r="B176" s="75">
        <v>100190</v>
      </c>
      <c r="C176" s="79" t="s">
        <v>132</v>
      </c>
      <c r="D176" s="76">
        <v>0.13779625024756312</v>
      </c>
      <c r="E176" s="79" t="s">
        <v>132</v>
      </c>
      <c r="F176" s="79" t="s">
        <v>132</v>
      </c>
      <c r="G176" s="79" t="s">
        <v>132</v>
      </c>
    </row>
    <row r="177" spans="1:7" x14ac:dyDescent="0.25">
      <c r="A177" s="7">
        <v>2013</v>
      </c>
      <c r="B177" s="75">
        <v>101020</v>
      </c>
      <c r="C177" s="75">
        <v>713138.66214046057</v>
      </c>
      <c r="D177" s="76">
        <v>0.14165548071225312</v>
      </c>
      <c r="E177" s="75">
        <v>77086</v>
      </c>
      <c r="F177" s="75">
        <v>14165</v>
      </c>
      <c r="G177" s="77">
        <v>0.18375580520457671</v>
      </c>
    </row>
    <row r="178" spans="1:7" x14ac:dyDescent="0.25">
      <c r="A178" s="7">
        <v>2014</v>
      </c>
      <c r="B178" s="75">
        <v>101950</v>
      </c>
      <c r="C178" s="75">
        <v>713298</v>
      </c>
      <c r="D178" s="76">
        <v>0.14295957492193828</v>
      </c>
      <c r="E178" s="75">
        <v>72111</v>
      </c>
      <c r="F178" s="75">
        <v>13204</v>
      </c>
      <c r="G178" s="77">
        <v>0.18310659954791919</v>
      </c>
    </row>
    <row r="179" spans="1:7" x14ac:dyDescent="0.25">
      <c r="A179" s="7">
        <v>2015</v>
      </c>
      <c r="B179" s="93">
        <v>103430</v>
      </c>
      <c r="C179" s="75"/>
      <c r="D179" s="108">
        <v>0.14500250947009524</v>
      </c>
      <c r="E179" s="75"/>
      <c r="F179" s="75"/>
      <c r="G179" s="77"/>
    </row>
    <row r="183" spans="1:7" ht="18.75" x14ac:dyDescent="0.3">
      <c r="A183" s="8" t="s">
        <v>66</v>
      </c>
    </row>
    <row r="184" spans="1:7" ht="18.75" x14ac:dyDescent="0.3">
      <c r="A184" s="8"/>
    </row>
    <row r="185" spans="1:7" x14ac:dyDescent="0.25">
      <c r="A185" s="24" t="s">
        <v>147</v>
      </c>
    </row>
    <row r="186" spans="1:7" x14ac:dyDescent="0.25">
      <c r="A186" s="24" t="s">
        <v>148</v>
      </c>
    </row>
    <row r="187" spans="1:7" x14ac:dyDescent="0.25">
      <c r="A187" s="26" t="s">
        <v>60</v>
      </c>
    </row>
  </sheetData>
  <sortState columnSort="1" ref="G79:T83">
    <sortCondition ref="G79:T79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187"/>
  <sheetViews>
    <sheetView topLeftCell="A100" workbookViewId="0">
      <selection activeCell="A23" sqref="A23"/>
    </sheetView>
  </sheetViews>
  <sheetFormatPr baseColWidth="10" defaultColWidth="11.42578125" defaultRowHeight="15" x14ac:dyDescent="0.25"/>
  <cols>
    <col min="1" max="1" width="20.7109375" style="20" customWidth="1"/>
    <col min="2" max="2" width="23.5703125" style="20" customWidth="1"/>
    <col min="3" max="3" width="22.5703125" style="20" customWidth="1"/>
    <col min="4" max="4" width="21.85546875" style="20" customWidth="1"/>
    <col min="5" max="5" width="22.85546875" style="20" customWidth="1"/>
    <col min="6" max="6" width="32" style="20" customWidth="1"/>
    <col min="7" max="7" width="22.5703125" style="20" customWidth="1"/>
    <col min="8" max="8" width="23.140625" style="20" customWidth="1"/>
    <col min="9" max="9" width="13.140625" style="20" customWidth="1"/>
    <col min="10" max="10" width="13.5703125" style="20" customWidth="1"/>
    <col min="11" max="16384" width="11.42578125" style="20"/>
  </cols>
  <sheetData>
    <row r="1" spans="1:10" ht="23.25" x14ac:dyDescent="0.35">
      <c r="A1" s="61" t="s">
        <v>81</v>
      </c>
    </row>
    <row r="3" spans="1:10" ht="18.75" x14ac:dyDescent="0.3">
      <c r="A3" s="62" t="str">
        <f>"Bilan des mouvements de l’année "&amp;annéeN</f>
        <v>Bilan des mouvements de l’année 2016</v>
      </c>
    </row>
    <row r="5" spans="1:10" ht="30" x14ac:dyDescent="0.25">
      <c r="A5" s="57" t="s">
        <v>0</v>
      </c>
      <c r="B5" s="57" t="s">
        <v>22</v>
      </c>
      <c r="C5" s="57" t="s">
        <v>23</v>
      </c>
      <c r="D5" s="57" t="s">
        <v>24</v>
      </c>
      <c r="E5" s="57" t="s">
        <v>25</v>
      </c>
      <c r="F5" s="57" t="s">
        <v>26</v>
      </c>
      <c r="G5" s="57" t="s">
        <v>139</v>
      </c>
      <c r="H5" s="57" t="s">
        <v>27</v>
      </c>
    </row>
    <row r="6" spans="1:10" x14ac:dyDescent="0.25">
      <c r="A6" s="7">
        <v>2000</v>
      </c>
      <c r="B6" s="2">
        <v>4060</v>
      </c>
      <c r="C6" s="2">
        <v>2180</v>
      </c>
      <c r="D6" s="2">
        <v>6240</v>
      </c>
      <c r="E6" s="1">
        <v>3330</v>
      </c>
      <c r="F6" s="44">
        <v>2910</v>
      </c>
      <c r="G6" s="2">
        <v>366</v>
      </c>
      <c r="H6" s="63">
        <v>0.11</v>
      </c>
      <c r="I6" s="3"/>
      <c r="J6" s="68"/>
    </row>
    <row r="7" spans="1:10" x14ac:dyDescent="0.25">
      <c r="A7" s="7">
        <v>2001</v>
      </c>
      <c r="B7" s="2">
        <v>4160</v>
      </c>
      <c r="C7" s="2">
        <v>2000</v>
      </c>
      <c r="D7" s="2">
        <v>6160</v>
      </c>
      <c r="E7" s="1">
        <v>4050</v>
      </c>
      <c r="F7" s="44">
        <v>2110</v>
      </c>
      <c r="G7" s="2">
        <v>650</v>
      </c>
      <c r="H7" s="63">
        <v>0.16</v>
      </c>
      <c r="I7" s="3"/>
      <c r="J7" s="68"/>
    </row>
    <row r="8" spans="1:10" x14ac:dyDescent="0.25">
      <c r="A8" s="7">
        <v>2002</v>
      </c>
      <c r="B8" s="2">
        <v>4430</v>
      </c>
      <c r="C8" s="2">
        <v>2110</v>
      </c>
      <c r="D8" s="2">
        <v>6540</v>
      </c>
      <c r="E8" s="1">
        <v>4870</v>
      </c>
      <c r="F8" s="44">
        <v>1670</v>
      </c>
      <c r="G8" s="2">
        <v>730</v>
      </c>
      <c r="H8" s="63">
        <v>0.15</v>
      </c>
      <c r="I8" s="3"/>
      <c r="J8" s="68"/>
    </row>
    <row r="9" spans="1:10" x14ac:dyDescent="0.25">
      <c r="A9" s="7">
        <v>2003</v>
      </c>
      <c r="B9" s="2">
        <v>4140</v>
      </c>
      <c r="C9" s="2">
        <v>1880</v>
      </c>
      <c r="D9" s="2">
        <v>6020</v>
      </c>
      <c r="E9" s="1">
        <v>4990</v>
      </c>
      <c r="F9" s="44">
        <v>1030</v>
      </c>
      <c r="G9" s="2">
        <v>850</v>
      </c>
      <c r="H9" s="63">
        <v>0.17</v>
      </c>
      <c r="I9" s="3"/>
      <c r="J9" s="68"/>
    </row>
    <row r="10" spans="1:10" x14ac:dyDescent="0.25">
      <c r="A10" s="7">
        <v>2004</v>
      </c>
      <c r="B10" s="2">
        <v>4170</v>
      </c>
      <c r="C10" s="2">
        <v>1760</v>
      </c>
      <c r="D10" s="2">
        <v>19840</v>
      </c>
      <c r="E10" s="1">
        <v>5310</v>
      </c>
      <c r="F10" s="44">
        <v>620</v>
      </c>
      <c r="G10" s="2">
        <v>810</v>
      </c>
      <c r="H10" s="63">
        <v>0.15</v>
      </c>
      <c r="I10" s="3"/>
      <c r="J10" s="68"/>
    </row>
    <row r="11" spans="1:10" x14ac:dyDescent="0.25">
      <c r="A11" s="7">
        <v>2005</v>
      </c>
      <c r="B11" s="2">
        <v>4520</v>
      </c>
      <c r="C11" s="2">
        <v>1400</v>
      </c>
      <c r="D11" s="2">
        <v>5920</v>
      </c>
      <c r="E11" s="1">
        <v>5080</v>
      </c>
      <c r="F11" s="44">
        <v>840</v>
      </c>
      <c r="G11" s="2">
        <v>1130</v>
      </c>
      <c r="H11" s="63">
        <v>0.22</v>
      </c>
      <c r="I11" s="3"/>
      <c r="J11" s="68"/>
    </row>
    <row r="12" spans="1:10" x14ac:dyDescent="0.25">
      <c r="A12" s="7">
        <v>2006</v>
      </c>
      <c r="B12" s="2">
        <v>5440</v>
      </c>
      <c r="C12" s="2">
        <v>1630</v>
      </c>
      <c r="D12" s="2">
        <v>7070</v>
      </c>
      <c r="E12" s="1">
        <v>5920</v>
      </c>
      <c r="F12" s="44">
        <v>1150</v>
      </c>
      <c r="G12" s="2">
        <v>1240</v>
      </c>
      <c r="H12" s="63">
        <v>0.21</v>
      </c>
      <c r="I12" s="3"/>
      <c r="J12" s="68"/>
    </row>
    <row r="13" spans="1:10" x14ac:dyDescent="0.25">
      <c r="A13" s="7">
        <v>2007</v>
      </c>
      <c r="B13" s="2">
        <v>6080</v>
      </c>
      <c r="C13" s="2">
        <v>1840</v>
      </c>
      <c r="D13" s="2">
        <v>7920</v>
      </c>
      <c r="E13" s="1">
        <v>5660</v>
      </c>
      <c r="F13" s="44">
        <v>2260</v>
      </c>
      <c r="G13" s="2">
        <v>1160</v>
      </c>
      <c r="H13" s="63">
        <v>0.2</v>
      </c>
      <c r="I13" s="3"/>
      <c r="J13" s="68"/>
    </row>
    <row r="14" spans="1:10" x14ac:dyDescent="0.25">
      <c r="A14" s="7">
        <v>2008</v>
      </c>
      <c r="B14" s="2">
        <v>5650</v>
      </c>
      <c r="C14" s="2">
        <v>1700</v>
      </c>
      <c r="D14" s="2">
        <v>7350</v>
      </c>
      <c r="E14" s="1">
        <v>6480</v>
      </c>
      <c r="F14" s="44">
        <v>870</v>
      </c>
      <c r="G14" s="2">
        <v>1220</v>
      </c>
      <c r="H14" s="63">
        <v>0.19</v>
      </c>
      <c r="I14" s="3"/>
      <c r="J14" s="68"/>
    </row>
    <row r="15" spans="1:10" x14ac:dyDescent="0.25">
      <c r="A15" s="7">
        <v>2009</v>
      </c>
      <c r="B15" s="2">
        <v>4310</v>
      </c>
      <c r="C15" s="2">
        <v>1380</v>
      </c>
      <c r="D15" s="2">
        <v>5690</v>
      </c>
      <c r="E15" s="1">
        <v>5590</v>
      </c>
      <c r="F15" s="44">
        <v>100</v>
      </c>
      <c r="G15" s="2">
        <v>1250</v>
      </c>
      <c r="H15" s="63">
        <v>0.22</v>
      </c>
      <c r="I15" s="3"/>
      <c r="J15" s="68"/>
    </row>
    <row r="16" spans="1:10" x14ac:dyDescent="0.25">
      <c r="A16" s="7">
        <v>2010</v>
      </c>
      <c r="B16" s="2">
        <v>4680</v>
      </c>
      <c r="C16" s="2">
        <v>1610</v>
      </c>
      <c r="D16" s="2">
        <v>6290</v>
      </c>
      <c r="E16" s="1">
        <v>5910</v>
      </c>
      <c r="F16" s="44">
        <v>380</v>
      </c>
      <c r="G16" s="2">
        <v>870</v>
      </c>
      <c r="H16" s="63">
        <v>0.15</v>
      </c>
      <c r="I16" s="3"/>
      <c r="J16" s="68"/>
    </row>
    <row r="17" spans="1:10" x14ac:dyDescent="0.25">
      <c r="A17" s="7">
        <v>2011</v>
      </c>
      <c r="B17" s="2">
        <v>5629.6553193400096</v>
      </c>
      <c r="C17" s="2">
        <v>1819.9280071900055</v>
      </c>
      <c r="D17" s="2">
        <v>7449.5833265300153</v>
      </c>
      <c r="E17" s="1">
        <v>5140</v>
      </c>
      <c r="F17" s="44">
        <v>2309.5833265300153</v>
      </c>
      <c r="G17" s="2">
        <v>770</v>
      </c>
      <c r="H17" s="63">
        <v>0.15</v>
      </c>
      <c r="I17" s="3"/>
      <c r="J17" s="68"/>
    </row>
    <row r="18" spans="1:10" x14ac:dyDescent="0.25">
      <c r="A18" s="7">
        <v>2012</v>
      </c>
      <c r="B18" s="2">
        <v>5650</v>
      </c>
      <c r="C18" s="2">
        <v>1500</v>
      </c>
      <c r="D18" s="2">
        <v>7150</v>
      </c>
      <c r="E18" s="1">
        <v>5390</v>
      </c>
      <c r="F18" s="44">
        <v>1760</v>
      </c>
      <c r="G18" s="2">
        <v>840</v>
      </c>
      <c r="H18" s="63">
        <v>0.16</v>
      </c>
      <c r="I18" s="3"/>
      <c r="J18" s="68"/>
    </row>
    <row r="19" spans="1:10" x14ac:dyDescent="0.25">
      <c r="A19" s="7">
        <v>2013</v>
      </c>
      <c r="B19" s="2">
        <v>4100</v>
      </c>
      <c r="C19" s="2">
        <v>1300</v>
      </c>
      <c r="D19" s="2">
        <v>5400</v>
      </c>
      <c r="E19" s="1">
        <v>5060</v>
      </c>
      <c r="F19" s="44">
        <v>340</v>
      </c>
      <c r="G19" s="2">
        <v>1220</v>
      </c>
      <c r="H19" s="63">
        <v>0.24</v>
      </c>
      <c r="I19" s="3"/>
      <c r="J19" s="68"/>
    </row>
    <row r="20" spans="1:10" x14ac:dyDescent="0.25">
      <c r="A20" s="7">
        <v>2014</v>
      </c>
      <c r="B20" s="2">
        <v>4010</v>
      </c>
      <c r="C20" s="2">
        <v>1170</v>
      </c>
      <c r="D20" s="2">
        <v>5180</v>
      </c>
      <c r="E20" s="1">
        <v>4680</v>
      </c>
      <c r="F20" s="44">
        <v>500</v>
      </c>
      <c r="G20" s="2">
        <v>950</v>
      </c>
      <c r="H20" s="63">
        <v>0.2</v>
      </c>
      <c r="I20" s="3"/>
      <c r="J20" s="68"/>
    </row>
    <row r="21" spans="1:10" ht="17.25" x14ac:dyDescent="0.3">
      <c r="A21" s="7">
        <f>annéN</f>
        <v>2015</v>
      </c>
      <c r="B21" s="116">
        <v>5390</v>
      </c>
      <c r="C21" s="116">
        <v>1410</v>
      </c>
      <c r="D21" s="116">
        <v>6800</v>
      </c>
      <c r="E21" s="121">
        <v>5320</v>
      </c>
      <c r="F21" s="118">
        <v>1480</v>
      </c>
      <c r="G21" s="116">
        <v>1030</v>
      </c>
      <c r="H21" s="119">
        <v>0.19</v>
      </c>
      <c r="I21" s="3"/>
      <c r="J21" s="68"/>
    </row>
    <row r="22" spans="1:10" s="38" customFormat="1" ht="17.25" x14ac:dyDescent="0.3">
      <c r="A22" s="113" t="str">
        <f>"Evolution "&amp;annN&amp;" / "&amp;annéN</f>
        <v>Evolution 2014 / 2015</v>
      </c>
      <c r="B22" s="130">
        <v>-0.04</v>
      </c>
      <c r="C22" s="130">
        <v>0.03</v>
      </c>
      <c r="D22" s="130">
        <v>-0.02</v>
      </c>
      <c r="E22" s="130">
        <v>0.02</v>
      </c>
      <c r="F22" s="130" t="s">
        <v>161</v>
      </c>
      <c r="G22" s="130"/>
      <c r="H22" s="120"/>
    </row>
    <row r="23" spans="1:10" x14ac:dyDescent="0.25">
      <c r="A23" s="7"/>
      <c r="B23" s="2"/>
      <c r="C23" s="2"/>
      <c r="D23" s="2"/>
      <c r="E23" s="1"/>
      <c r="F23" s="44"/>
      <c r="G23" s="2"/>
      <c r="H23" s="3"/>
    </row>
    <row r="24" spans="1:10" ht="18.75" customHeight="1" x14ac:dyDescent="0.25">
      <c r="B24" s="53"/>
      <c r="C24" s="53"/>
      <c r="D24" s="72"/>
      <c r="E24" s="72"/>
    </row>
    <row r="25" spans="1:10" x14ac:dyDescent="0.25">
      <c r="B25" s="2"/>
      <c r="C25" s="2"/>
      <c r="E25" s="64"/>
    </row>
    <row r="26" spans="1:10" ht="18.75" x14ac:dyDescent="0.3">
      <c r="A26" s="58" t="str">
        <f>"Prévisions pour "&amp;annéeN1</f>
        <v>Prévisions pour 2017</v>
      </c>
      <c r="B26" s="73"/>
      <c r="C26" s="73"/>
    </row>
    <row r="27" spans="1:10" x14ac:dyDescent="0.25">
      <c r="B27" s="73"/>
      <c r="C27" s="73"/>
    </row>
    <row r="28" spans="1:10" ht="57.75" customHeight="1" x14ac:dyDescent="0.25">
      <c r="A28" s="23"/>
      <c r="B28" s="57" t="s">
        <v>140</v>
      </c>
      <c r="C28" s="57" t="s">
        <v>141</v>
      </c>
      <c r="D28" s="57" t="str">
        <f>"Evolution entre " &amp;annéeN&amp; " et " &amp;annéeN1&amp; "(fourchette basse)"</f>
        <v>Evolution entre 2016 et 2017(fourchette basse)</v>
      </c>
      <c r="E28" s="57" t="str">
        <f>"Evolution entre " &amp;annéeN&amp; " et " &amp;annéeN1&amp; "(fourchette haute)"</f>
        <v>Evolution entre 2016 et 2017(fourchette haute)</v>
      </c>
    </row>
    <row r="29" spans="1:10" x14ac:dyDescent="0.25">
      <c r="A29" s="5" t="s">
        <v>2</v>
      </c>
      <c r="B29" s="10"/>
      <c r="C29" s="10"/>
      <c r="D29" s="100"/>
      <c r="E29" s="100"/>
    </row>
    <row r="30" spans="1:10" x14ac:dyDescent="0.25">
      <c r="A30" s="24" t="s">
        <v>3</v>
      </c>
      <c r="B30" s="10"/>
      <c r="C30" s="10"/>
      <c r="D30" s="100"/>
      <c r="E30" s="100"/>
    </row>
    <row r="31" spans="1:10" x14ac:dyDescent="0.25">
      <c r="A31" s="24" t="s">
        <v>4</v>
      </c>
      <c r="B31" s="10"/>
      <c r="C31" s="10"/>
      <c r="D31" s="128"/>
      <c r="E31" s="128"/>
    </row>
    <row r="32" spans="1:10" x14ac:dyDescent="0.25">
      <c r="A32" s="24"/>
      <c r="B32" s="10"/>
      <c r="C32" s="10"/>
      <c r="D32" s="127"/>
      <c r="E32" s="127"/>
    </row>
    <row r="33" spans="1:23" x14ac:dyDescent="0.25">
      <c r="B33" s="73"/>
      <c r="C33" s="73"/>
      <c r="D33" s="64"/>
      <c r="E33" s="64"/>
    </row>
    <row r="34" spans="1:23" x14ac:dyDescent="0.25">
      <c r="D34" s="64"/>
      <c r="E34" s="64"/>
    </row>
    <row r="35" spans="1:23" ht="18.75" x14ac:dyDescent="0.3">
      <c r="A35" s="58" t="str">
        <f>"Répartition  des recrutements de cadres par niveau d’expérience"</f>
        <v>Répartition  des recrutements de cadres par niveau d’expérience</v>
      </c>
    </row>
    <row r="36" spans="1:23" ht="18.75" x14ac:dyDescent="0.3">
      <c r="A36" s="58"/>
    </row>
    <row r="37" spans="1:23" ht="45" x14ac:dyDescent="0.25">
      <c r="A37" s="23" t="s">
        <v>0</v>
      </c>
      <c r="B37" s="12" t="s">
        <v>5</v>
      </c>
      <c r="C37" s="12" t="s">
        <v>6</v>
      </c>
      <c r="D37" s="12" t="s">
        <v>8</v>
      </c>
      <c r="E37" s="12" t="s">
        <v>9</v>
      </c>
      <c r="F37" s="12" t="s">
        <v>10</v>
      </c>
      <c r="G37" s="12" t="s">
        <v>11</v>
      </c>
      <c r="H37" s="12" t="s">
        <v>7</v>
      </c>
    </row>
    <row r="38" spans="1:23" x14ac:dyDescent="0.25">
      <c r="A38" s="7">
        <v>2002</v>
      </c>
      <c r="B38" s="3">
        <v>0.18</v>
      </c>
      <c r="C38" s="3">
        <v>0.23</v>
      </c>
      <c r="D38" s="79" t="s">
        <v>132</v>
      </c>
      <c r="E38" s="79" t="s">
        <v>132</v>
      </c>
      <c r="F38" s="79" t="s">
        <v>132</v>
      </c>
      <c r="G38" s="79" t="s">
        <v>132</v>
      </c>
      <c r="H38" s="46">
        <v>0.59</v>
      </c>
      <c r="I38" s="63"/>
    </row>
    <row r="39" spans="1:23" x14ac:dyDescent="0.25">
      <c r="A39" s="7">
        <v>2003</v>
      </c>
      <c r="B39" s="3">
        <v>0.23</v>
      </c>
      <c r="C39" s="3">
        <v>0.23</v>
      </c>
      <c r="D39" s="79" t="s">
        <v>132</v>
      </c>
      <c r="E39" s="79" t="s">
        <v>132</v>
      </c>
      <c r="F39" s="79" t="s">
        <v>132</v>
      </c>
      <c r="G39" s="79" t="s">
        <v>132</v>
      </c>
      <c r="H39" s="46">
        <v>0.54</v>
      </c>
      <c r="I39" s="6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1:23" x14ac:dyDescent="0.25">
      <c r="A40" s="7">
        <v>2004</v>
      </c>
      <c r="B40" s="3">
        <v>0.16</v>
      </c>
      <c r="C40" s="3">
        <v>0.33</v>
      </c>
      <c r="D40" s="79" t="s">
        <v>132</v>
      </c>
      <c r="E40" s="79" t="s">
        <v>132</v>
      </c>
      <c r="F40" s="79" t="s">
        <v>132</v>
      </c>
      <c r="G40" s="79" t="s">
        <v>132</v>
      </c>
      <c r="H40" s="46">
        <v>0.51</v>
      </c>
      <c r="I40" s="6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  <row r="41" spans="1:23" x14ac:dyDescent="0.25">
      <c r="A41" s="7">
        <v>2005</v>
      </c>
      <c r="B41" s="3">
        <v>0.19</v>
      </c>
      <c r="C41" s="3">
        <v>0.36</v>
      </c>
      <c r="D41" s="79" t="s">
        <v>132</v>
      </c>
      <c r="E41" s="79" t="s">
        <v>132</v>
      </c>
      <c r="F41" s="79" t="s">
        <v>132</v>
      </c>
      <c r="G41" s="79" t="s">
        <v>132</v>
      </c>
      <c r="H41" s="46">
        <v>0.45</v>
      </c>
      <c r="I41" s="6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</row>
    <row r="42" spans="1:23" x14ac:dyDescent="0.25">
      <c r="A42" s="7">
        <v>2006</v>
      </c>
      <c r="B42" s="3">
        <v>0.15</v>
      </c>
      <c r="C42" s="3">
        <v>0.28999999999999998</v>
      </c>
      <c r="D42" s="79" t="s">
        <v>132</v>
      </c>
      <c r="E42" s="79" t="s">
        <v>132</v>
      </c>
      <c r="F42" s="79" t="s">
        <v>132</v>
      </c>
      <c r="G42" s="79" t="s">
        <v>132</v>
      </c>
      <c r="H42" s="46">
        <v>0.56000000000000005</v>
      </c>
      <c r="I42" s="6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</row>
    <row r="43" spans="1:23" x14ac:dyDescent="0.25">
      <c r="A43" s="7">
        <v>2007</v>
      </c>
      <c r="B43" s="3">
        <v>0.15</v>
      </c>
      <c r="C43" s="3">
        <v>0.34</v>
      </c>
      <c r="D43" s="79" t="s">
        <v>132</v>
      </c>
      <c r="E43" s="79" t="s">
        <v>132</v>
      </c>
      <c r="F43" s="79" t="s">
        <v>132</v>
      </c>
      <c r="G43" s="79" t="s">
        <v>132</v>
      </c>
      <c r="H43" s="46">
        <v>0.51</v>
      </c>
      <c r="I43" s="6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</row>
    <row r="44" spans="1:23" x14ac:dyDescent="0.25">
      <c r="A44" s="7">
        <v>2008</v>
      </c>
      <c r="B44" s="3">
        <v>0.24</v>
      </c>
      <c r="C44" s="3">
        <v>0.31</v>
      </c>
      <c r="D44" s="79" t="s">
        <v>132</v>
      </c>
      <c r="E44" s="79" t="s">
        <v>132</v>
      </c>
      <c r="F44" s="79" t="s">
        <v>132</v>
      </c>
      <c r="G44" s="79" t="s">
        <v>132</v>
      </c>
      <c r="H44" s="46">
        <v>0.45</v>
      </c>
      <c r="I44" s="6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</row>
    <row r="45" spans="1:23" x14ac:dyDescent="0.25">
      <c r="A45" s="7">
        <v>2009</v>
      </c>
      <c r="B45" s="3">
        <v>0.19</v>
      </c>
      <c r="C45" s="3">
        <v>0.27</v>
      </c>
      <c r="D45" s="79" t="s">
        <v>132</v>
      </c>
      <c r="E45" s="79" t="s">
        <v>132</v>
      </c>
      <c r="F45" s="79" t="s">
        <v>132</v>
      </c>
      <c r="G45" s="79" t="s">
        <v>132</v>
      </c>
      <c r="H45" s="46">
        <v>0.54</v>
      </c>
      <c r="I45" s="6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</row>
    <row r="46" spans="1:23" ht="15.6" customHeight="1" x14ac:dyDescent="0.25">
      <c r="A46" s="7">
        <v>2010</v>
      </c>
      <c r="B46" s="3">
        <v>0.25</v>
      </c>
      <c r="C46" s="3">
        <v>0.27</v>
      </c>
      <c r="D46" s="79" t="s">
        <v>132</v>
      </c>
      <c r="E46" s="79" t="s">
        <v>132</v>
      </c>
      <c r="F46" s="79" t="s">
        <v>132</v>
      </c>
      <c r="G46" s="79" t="s">
        <v>132</v>
      </c>
      <c r="H46" s="46">
        <v>0.48</v>
      </c>
      <c r="I46" s="6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</row>
    <row r="47" spans="1:23" ht="15.6" customHeight="1" x14ac:dyDescent="0.25">
      <c r="A47" s="7">
        <v>2011</v>
      </c>
      <c r="B47" s="3">
        <v>0.28000000000000003</v>
      </c>
      <c r="C47" s="3">
        <v>0.28999999999999998</v>
      </c>
      <c r="D47" s="3">
        <v>0.19</v>
      </c>
      <c r="E47" s="3">
        <v>0.13</v>
      </c>
      <c r="F47" s="3">
        <v>0.05</v>
      </c>
      <c r="G47" s="3">
        <v>0.06</v>
      </c>
      <c r="H47" s="46">
        <v>0.43</v>
      </c>
      <c r="I47" s="6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</row>
    <row r="48" spans="1:23" ht="15.6" customHeight="1" x14ac:dyDescent="0.25">
      <c r="A48" s="7">
        <v>2012</v>
      </c>
      <c r="B48" s="3">
        <v>0.22</v>
      </c>
      <c r="C48" s="3">
        <v>0.33</v>
      </c>
      <c r="D48" s="3">
        <v>0.19</v>
      </c>
      <c r="E48" s="3">
        <v>0.13</v>
      </c>
      <c r="F48" s="3">
        <v>0.06</v>
      </c>
      <c r="G48" s="3">
        <v>7.0000000000000007E-2</v>
      </c>
      <c r="H48" s="46">
        <v>0.45</v>
      </c>
      <c r="I48" s="63"/>
    </row>
    <row r="49" spans="1:25" ht="15.6" customHeight="1" x14ac:dyDescent="0.25">
      <c r="A49" s="7">
        <v>2013</v>
      </c>
      <c r="B49" s="3">
        <v>0.17</v>
      </c>
      <c r="C49" s="3">
        <v>0.27</v>
      </c>
      <c r="D49" s="3">
        <v>0.23</v>
      </c>
      <c r="E49" s="3">
        <v>0.16</v>
      </c>
      <c r="F49" s="3">
        <v>0.08</v>
      </c>
      <c r="G49" s="3">
        <v>0.09</v>
      </c>
      <c r="H49" s="46">
        <v>0.56000000000000005</v>
      </c>
      <c r="I49" s="63"/>
    </row>
    <row r="50" spans="1:25" ht="15.6" customHeight="1" x14ac:dyDescent="0.25">
      <c r="A50" s="7">
        <v>2014</v>
      </c>
      <c r="B50" s="3">
        <v>0.22</v>
      </c>
      <c r="C50" s="3">
        <v>0.2</v>
      </c>
      <c r="D50" s="3">
        <v>0.25</v>
      </c>
      <c r="E50" s="3">
        <v>0.14000000000000001</v>
      </c>
      <c r="F50" s="3">
        <v>0.08</v>
      </c>
      <c r="G50" s="3">
        <v>0.11</v>
      </c>
      <c r="H50" s="46">
        <v>0.58000000000000007</v>
      </c>
      <c r="I50" s="63"/>
    </row>
    <row r="51" spans="1:25" ht="15.6" customHeight="1" x14ac:dyDescent="0.25">
      <c r="A51" s="7">
        <v>2015</v>
      </c>
      <c r="B51" s="3">
        <v>0.22</v>
      </c>
      <c r="C51" s="3">
        <v>0.25</v>
      </c>
      <c r="D51" s="3">
        <v>0.18</v>
      </c>
      <c r="E51" s="3">
        <v>0.17</v>
      </c>
      <c r="F51" s="3">
        <v>0.1</v>
      </c>
      <c r="G51" s="3">
        <v>0.08</v>
      </c>
      <c r="H51" s="46">
        <v>0.52999999999999992</v>
      </c>
      <c r="I51" s="63"/>
    </row>
    <row r="52" spans="1:25" ht="15.6" customHeight="1" x14ac:dyDescent="0.25">
      <c r="A52" s="7" t="str">
        <f>annéeN&amp;" (prévisions) "</f>
        <v xml:space="preserve">2016 (prévisions) </v>
      </c>
      <c r="B52" s="99"/>
      <c r="C52" s="99"/>
      <c r="D52" s="99"/>
      <c r="E52" s="99"/>
      <c r="F52" s="99"/>
      <c r="G52" s="99"/>
      <c r="H52" s="101"/>
      <c r="I52" s="63"/>
    </row>
    <row r="53" spans="1:25" ht="15.6" customHeight="1" x14ac:dyDescent="0.25">
      <c r="A53" s="7"/>
      <c r="B53" s="11"/>
      <c r="C53" s="11"/>
      <c r="D53" s="11"/>
      <c r="E53" s="11"/>
      <c r="F53" s="11"/>
      <c r="G53" s="11"/>
      <c r="H53" s="13"/>
      <c r="I53" s="63"/>
    </row>
    <row r="54" spans="1:25" ht="15.6" customHeight="1" x14ac:dyDescent="0.25">
      <c r="A54" s="54"/>
      <c r="B54" s="55"/>
      <c r="C54" s="55"/>
      <c r="D54" s="55"/>
      <c r="E54" s="55"/>
      <c r="F54" s="55"/>
      <c r="G54" s="55"/>
      <c r="H54" s="56"/>
      <c r="I54" s="72"/>
      <c r="J54" s="72"/>
    </row>
    <row r="55" spans="1:25" x14ac:dyDescent="0.25">
      <c r="H55" s="131"/>
    </row>
    <row r="56" spans="1:25" ht="19.5" customHeight="1" x14ac:dyDescent="0.3">
      <c r="A56" s="58" t="str">
        <f>"Répartition  des recrutements de cadres par fonction"</f>
        <v>Répartition  des recrutements de cadres par fonction</v>
      </c>
    </row>
    <row r="57" spans="1:25" ht="15.6" customHeight="1" x14ac:dyDescent="0.25"/>
    <row r="58" spans="1:25" ht="48" customHeight="1" x14ac:dyDescent="0.25">
      <c r="A58" s="57" t="s">
        <v>0</v>
      </c>
      <c r="B58" s="6" t="s">
        <v>12</v>
      </c>
      <c r="C58" s="6" t="s">
        <v>142</v>
      </c>
      <c r="D58" s="6" t="s">
        <v>144</v>
      </c>
      <c r="E58" s="6" t="s">
        <v>13</v>
      </c>
      <c r="F58" s="6" t="s">
        <v>14</v>
      </c>
      <c r="G58" s="6" t="s">
        <v>15</v>
      </c>
      <c r="H58" s="6" t="s">
        <v>16</v>
      </c>
      <c r="I58" s="57" t="s">
        <v>143</v>
      </c>
      <c r="J58" s="57" t="s">
        <v>68</v>
      </c>
    </row>
    <row r="59" spans="1:25" ht="15.6" customHeight="1" x14ac:dyDescent="0.25">
      <c r="A59" s="7">
        <v>2002</v>
      </c>
      <c r="B59" s="3">
        <v>7.0000000000000007E-2</v>
      </c>
      <c r="C59" s="3">
        <v>0.12</v>
      </c>
      <c r="D59" s="3">
        <v>0.1</v>
      </c>
      <c r="E59" s="3">
        <v>0.05</v>
      </c>
      <c r="F59" s="3">
        <v>0.19</v>
      </c>
      <c r="G59" s="3">
        <v>0.08</v>
      </c>
      <c r="H59" s="3">
        <v>0.09</v>
      </c>
      <c r="I59" s="3">
        <v>0.24</v>
      </c>
      <c r="J59" s="3">
        <v>0.06</v>
      </c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</row>
    <row r="60" spans="1:25" ht="15.6" customHeight="1" x14ac:dyDescent="0.25">
      <c r="A60" s="7">
        <v>2003</v>
      </c>
      <c r="B60" s="3">
        <v>0.03</v>
      </c>
      <c r="C60" s="3">
        <v>0.08</v>
      </c>
      <c r="D60" s="3">
        <v>0.05</v>
      </c>
      <c r="E60" s="3">
        <v>0.01</v>
      </c>
      <c r="F60" s="3">
        <v>0.26</v>
      </c>
      <c r="G60" s="3">
        <v>0.1</v>
      </c>
      <c r="H60" s="3">
        <v>0.15</v>
      </c>
      <c r="I60" s="3">
        <v>0.28000000000000003</v>
      </c>
      <c r="J60" s="3">
        <v>0.04</v>
      </c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</row>
    <row r="61" spans="1:25" ht="15.6" customHeight="1" x14ac:dyDescent="0.25">
      <c r="A61" s="7">
        <v>2004</v>
      </c>
      <c r="B61" s="3">
        <v>0.04</v>
      </c>
      <c r="C61" s="3">
        <v>0.09</v>
      </c>
      <c r="D61" s="3">
        <v>0.06</v>
      </c>
      <c r="E61" s="3">
        <v>0.04</v>
      </c>
      <c r="F61" s="3">
        <v>0.21</v>
      </c>
      <c r="G61" s="3">
        <v>0.11</v>
      </c>
      <c r="H61" s="3">
        <v>0.13</v>
      </c>
      <c r="I61" s="3">
        <v>0.3</v>
      </c>
      <c r="J61" s="3">
        <v>0.02</v>
      </c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</row>
    <row r="62" spans="1:25" ht="15.6" customHeight="1" x14ac:dyDescent="0.25">
      <c r="A62" s="7">
        <v>2005</v>
      </c>
      <c r="B62" s="3">
        <v>0.04</v>
      </c>
      <c r="C62" s="3">
        <v>0.08</v>
      </c>
      <c r="D62" s="3">
        <v>0.05</v>
      </c>
      <c r="E62" s="3">
        <v>7.0000000000000007E-2</v>
      </c>
      <c r="F62" s="3">
        <v>0.17</v>
      </c>
      <c r="G62" s="3">
        <v>0.12</v>
      </c>
      <c r="H62" s="3">
        <v>0.11</v>
      </c>
      <c r="I62" s="3">
        <v>0.27</v>
      </c>
      <c r="J62" s="3">
        <v>0.09</v>
      </c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</row>
    <row r="63" spans="1:25" ht="15.6" customHeight="1" x14ac:dyDescent="0.25">
      <c r="A63" s="7">
        <v>2006</v>
      </c>
      <c r="B63" s="3">
        <v>0.03</v>
      </c>
      <c r="C63" s="3">
        <v>0.08</v>
      </c>
      <c r="D63" s="3">
        <v>7.0000000000000007E-2</v>
      </c>
      <c r="E63" s="3">
        <v>0.06</v>
      </c>
      <c r="F63" s="3">
        <v>0.22</v>
      </c>
      <c r="G63" s="3">
        <v>0.09</v>
      </c>
      <c r="H63" s="3">
        <v>0.15</v>
      </c>
      <c r="I63" s="3">
        <v>0.23</v>
      </c>
      <c r="J63" s="3">
        <v>7.0000000000000007E-2</v>
      </c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</row>
    <row r="64" spans="1:25" ht="15.6" customHeight="1" x14ac:dyDescent="0.25">
      <c r="A64" s="7">
        <v>2007</v>
      </c>
      <c r="B64" s="3">
        <v>0.02</v>
      </c>
      <c r="C64" s="3">
        <v>0.08</v>
      </c>
      <c r="D64" s="3">
        <v>0.11</v>
      </c>
      <c r="E64" s="3">
        <v>0.15</v>
      </c>
      <c r="F64" s="3">
        <v>0.12</v>
      </c>
      <c r="G64" s="3">
        <v>0.1</v>
      </c>
      <c r="H64" s="3">
        <v>0.05</v>
      </c>
      <c r="I64" s="3">
        <v>0.28999999999999998</v>
      </c>
      <c r="J64" s="3">
        <v>0.08</v>
      </c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</row>
    <row r="65" spans="1:25" ht="15.6" customHeight="1" x14ac:dyDescent="0.25">
      <c r="A65" s="7">
        <v>2008</v>
      </c>
      <c r="B65" s="3">
        <v>0.02</v>
      </c>
      <c r="C65" s="3">
        <v>0.09</v>
      </c>
      <c r="D65" s="3">
        <v>0.09</v>
      </c>
      <c r="E65" s="3">
        <v>0.18</v>
      </c>
      <c r="F65" s="3">
        <v>0.12</v>
      </c>
      <c r="G65" s="3">
        <v>0.08</v>
      </c>
      <c r="H65" s="3">
        <v>0.06</v>
      </c>
      <c r="I65" s="3">
        <v>0.25</v>
      </c>
      <c r="J65" s="3">
        <v>0.11</v>
      </c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</row>
    <row r="66" spans="1:25" ht="15.6" customHeight="1" x14ac:dyDescent="0.25">
      <c r="A66" s="7">
        <v>2009</v>
      </c>
      <c r="B66" s="3">
        <v>0.02</v>
      </c>
      <c r="C66" s="3">
        <v>0.08</v>
      </c>
      <c r="D66" s="3">
        <v>0.09</v>
      </c>
      <c r="E66" s="3">
        <v>0.14000000000000001</v>
      </c>
      <c r="F66" s="3">
        <v>0.13</v>
      </c>
      <c r="G66" s="3">
        <v>0.1</v>
      </c>
      <c r="H66" s="3">
        <v>0.14000000000000001</v>
      </c>
      <c r="I66" s="3">
        <v>0.17</v>
      </c>
      <c r="J66" s="3">
        <v>0.13</v>
      </c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</row>
    <row r="67" spans="1:25" ht="15.6" customHeight="1" x14ac:dyDescent="0.25">
      <c r="A67" s="7">
        <v>2010</v>
      </c>
      <c r="B67" s="3">
        <v>0.02</v>
      </c>
      <c r="C67" s="3">
        <v>7.0000000000000007E-2</v>
      </c>
      <c r="D67" s="3">
        <v>0.05</v>
      </c>
      <c r="E67" s="3">
        <v>0.18</v>
      </c>
      <c r="F67" s="3">
        <v>0.17</v>
      </c>
      <c r="G67" s="3">
        <v>0.09</v>
      </c>
      <c r="H67" s="3">
        <v>0.09</v>
      </c>
      <c r="I67" s="3">
        <v>0.22</v>
      </c>
      <c r="J67" s="3">
        <v>0.11</v>
      </c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</row>
    <row r="68" spans="1:25" ht="15.6" customHeight="1" x14ac:dyDescent="0.25">
      <c r="A68" s="7">
        <v>2011</v>
      </c>
      <c r="B68" s="3">
        <v>0.01</v>
      </c>
      <c r="C68" s="3">
        <v>0.05</v>
      </c>
      <c r="D68" s="3">
        <v>7.0000000000000007E-2</v>
      </c>
      <c r="E68" s="3">
        <v>0.13</v>
      </c>
      <c r="F68" s="3">
        <v>0.12</v>
      </c>
      <c r="G68" s="3">
        <v>0.12</v>
      </c>
      <c r="H68" s="3">
        <v>0.11</v>
      </c>
      <c r="I68" s="3">
        <v>0.18</v>
      </c>
      <c r="J68" s="3">
        <v>0.21</v>
      </c>
      <c r="K68" s="3"/>
    </row>
    <row r="69" spans="1:25" ht="15.6" customHeight="1" x14ac:dyDescent="0.25">
      <c r="A69" s="7">
        <v>2012</v>
      </c>
      <c r="B69" s="3">
        <v>0.01</v>
      </c>
      <c r="C69" s="3">
        <v>0.06</v>
      </c>
      <c r="D69" s="3">
        <v>0.08</v>
      </c>
      <c r="E69" s="3">
        <v>0.21</v>
      </c>
      <c r="F69" s="3">
        <v>0.1</v>
      </c>
      <c r="G69" s="3">
        <v>0.08</v>
      </c>
      <c r="H69" s="3">
        <v>7.0000000000000007E-2</v>
      </c>
      <c r="I69" s="3">
        <v>0.23</v>
      </c>
      <c r="J69" s="3">
        <v>0.16</v>
      </c>
      <c r="K69" s="3"/>
    </row>
    <row r="70" spans="1:25" ht="15.6" customHeight="1" x14ac:dyDescent="0.25">
      <c r="A70" s="7">
        <v>2013</v>
      </c>
      <c r="B70" s="3">
        <v>0.03</v>
      </c>
      <c r="C70" s="3">
        <v>0.08</v>
      </c>
      <c r="D70" s="3">
        <v>0.1</v>
      </c>
      <c r="E70" s="3">
        <v>0.11</v>
      </c>
      <c r="F70" s="3">
        <v>0.14000000000000001</v>
      </c>
      <c r="G70" s="3">
        <v>0.1</v>
      </c>
      <c r="H70" s="3">
        <v>0.1</v>
      </c>
      <c r="I70" s="3">
        <v>0.27</v>
      </c>
      <c r="J70" s="3">
        <v>7.0000000000000007E-2</v>
      </c>
      <c r="K70" s="3"/>
    </row>
    <row r="71" spans="1:25" ht="15.6" customHeight="1" x14ac:dyDescent="0.25">
      <c r="A71" s="7">
        <v>2014</v>
      </c>
      <c r="B71" s="3">
        <v>0.03</v>
      </c>
      <c r="C71" s="3">
        <v>0.15</v>
      </c>
      <c r="D71" s="3">
        <v>0.06</v>
      </c>
      <c r="E71" s="3">
        <v>0.11</v>
      </c>
      <c r="F71" s="3">
        <v>0.12</v>
      </c>
      <c r="G71" s="3">
        <v>0.15</v>
      </c>
      <c r="H71" s="3">
        <v>0.1</v>
      </c>
      <c r="I71" s="3">
        <v>0.22</v>
      </c>
      <c r="J71" s="3">
        <v>0.06</v>
      </c>
      <c r="K71" s="3"/>
    </row>
    <row r="72" spans="1:25" ht="15.6" customHeight="1" x14ac:dyDescent="0.25">
      <c r="A72" s="7">
        <v>2015</v>
      </c>
      <c r="B72" s="3">
        <v>0.03</v>
      </c>
      <c r="C72" s="3">
        <v>0.16</v>
      </c>
      <c r="D72" s="3">
        <v>0.06</v>
      </c>
      <c r="E72" s="3">
        <v>0.08</v>
      </c>
      <c r="F72" s="3">
        <v>0.08</v>
      </c>
      <c r="G72" s="3">
        <v>0.12</v>
      </c>
      <c r="H72" s="3">
        <v>0.08</v>
      </c>
      <c r="I72" s="3">
        <v>0.2</v>
      </c>
      <c r="J72" s="3">
        <v>0.19</v>
      </c>
      <c r="K72" s="3"/>
    </row>
    <row r="73" spans="1:25" ht="15.6" customHeight="1" x14ac:dyDescent="0.25">
      <c r="A73" s="7" t="str">
        <f>annéeN&amp;" (prévisions) "</f>
        <v xml:space="preserve">2016 (prévisions) </v>
      </c>
      <c r="B73" s="98"/>
      <c r="C73" s="98"/>
      <c r="D73" s="98"/>
      <c r="E73" s="98"/>
      <c r="F73" s="98"/>
      <c r="G73" s="98"/>
      <c r="H73" s="98"/>
      <c r="I73" s="98"/>
      <c r="J73" s="104"/>
    </row>
    <row r="74" spans="1:25" ht="15.6" customHeight="1" x14ac:dyDescent="0.25">
      <c r="A74" s="7"/>
      <c r="B74" s="11"/>
      <c r="C74" s="11"/>
      <c r="D74" s="11"/>
      <c r="E74" s="11"/>
      <c r="F74" s="11"/>
      <c r="G74" s="11"/>
      <c r="H74" s="11"/>
      <c r="I74" s="11"/>
    </row>
    <row r="75" spans="1:25" x14ac:dyDescent="0.25">
      <c r="A75" s="7"/>
      <c r="B75" s="11"/>
      <c r="C75" s="11"/>
      <c r="D75" s="11"/>
      <c r="E75" s="11"/>
      <c r="F75" s="11"/>
      <c r="G75" s="11"/>
      <c r="H75" s="11"/>
      <c r="I75" s="11"/>
    </row>
    <row r="76" spans="1:25" x14ac:dyDescent="0.25">
      <c r="A76" s="7"/>
    </row>
    <row r="77" spans="1:25" ht="18.75" x14ac:dyDescent="0.3">
      <c r="A77" s="58" t="str">
        <f>"Répartition des recrutements de cadres par grands secteurs d'activité"</f>
        <v>Répartition des recrutements de cadres par grands secteurs d'activité</v>
      </c>
    </row>
    <row r="79" spans="1:25" x14ac:dyDescent="0.25">
      <c r="A79" s="23" t="s">
        <v>0</v>
      </c>
      <c r="B79" s="12" t="s">
        <v>18</v>
      </c>
      <c r="C79" s="12" t="s">
        <v>19</v>
      </c>
      <c r="D79" s="12" t="s">
        <v>20</v>
      </c>
      <c r="E79" s="12" t="s">
        <v>21</v>
      </c>
    </row>
    <row r="80" spans="1:25" x14ac:dyDescent="0.25">
      <c r="A80" s="7">
        <v>2002</v>
      </c>
      <c r="B80" s="3">
        <v>0.45</v>
      </c>
      <c r="C80" s="3">
        <v>7.0000000000000007E-2</v>
      </c>
      <c r="D80" s="3">
        <v>0.1</v>
      </c>
      <c r="E80" s="3">
        <v>0.38</v>
      </c>
      <c r="F80" s="11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</row>
    <row r="81" spans="1:20" x14ac:dyDescent="0.25">
      <c r="A81" s="7">
        <v>2003</v>
      </c>
      <c r="B81" s="3">
        <v>0.31</v>
      </c>
      <c r="C81" s="3">
        <v>0.1</v>
      </c>
      <c r="D81" s="3">
        <v>0.12</v>
      </c>
      <c r="E81" s="3">
        <v>0.47</v>
      </c>
      <c r="F81" s="11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</row>
    <row r="82" spans="1:20" x14ac:dyDescent="0.25">
      <c r="A82" s="7">
        <v>2004</v>
      </c>
      <c r="B82" s="3">
        <v>0.4</v>
      </c>
      <c r="C82" s="3">
        <v>0.08</v>
      </c>
      <c r="D82" s="3">
        <v>0.17</v>
      </c>
      <c r="E82" s="3">
        <v>0.35</v>
      </c>
      <c r="F82" s="11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</row>
    <row r="83" spans="1:20" x14ac:dyDescent="0.25">
      <c r="A83" s="7">
        <v>2005</v>
      </c>
      <c r="B83" s="3">
        <v>0.34</v>
      </c>
      <c r="C83" s="3">
        <v>7.0000000000000007E-2</v>
      </c>
      <c r="D83" s="3">
        <v>0.17</v>
      </c>
      <c r="E83" s="3">
        <v>0.42</v>
      </c>
      <c r="F83" s="11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</row>
    <row r="84" spans="1:20" x14ac:dyDescent="0.25">
      <c r="A84" s="7">
        <v>2006</v>
      </c>
      <c r="B84" s="3">
        <v>0.37</v>
      </c>
      <c r="C84" s="3">
        <v>0.05</v>
      </c>
      <c r="D84" s="3">
        <v>0.11</v>
      </c>
      <c r="E84" s="3">
        <v>0.47</v>
      </c>
      <c r="F84" s="11"/>
    </row>
    <row r="85" spans="1:20" x14ac:dyDescent="0.25">
      <c r="A85" s="7">
        <v>2007</v>
      </c>
      <c r="B85" s="3">
        <v>0.34</v>
      </c>
      <c r="C85" s="3">
        <v>0.05</v>
      </c>
      <c r="D85" s="3">
        <v>0.14000000000000001</v>
      </c>
      <c r="E85" s="3">
        <v>0.47</v>
      </c>
      <c r="F85" s="11"/>
    </row>
    <row r="86" spans="1:20" x14ac:dyDescent="0.25">
      <c r="A86" s="7">
        <v>2008</v>
      </c>
      <c r="B86" s="3">
        <v>0.33</v>
      </c>
      <c r="C86" s="3">
        <v>0.08</v>
      </c>
      <c r="D86" s="3">
        <v>0.14000000000000001</v>
      </c>
      <c r="E86" s="3">
        <v>0.45</v>
      </c>
      <c r="F86" s="11"/>
    </row>
    <row r="87" spans="1:20" x14ac:dyDescent="0.25">
      <c r="A87" s="7">
        <v>2009</v>
      </c>
      <c r="B87" s="3">
        <v>0.33</v>
      </c>
      <c r="C87" s="3">
        <v>0.1</v>
      </c>
      <c r="D87" s="3">
        <v>0.09</v>
      </c>
      <c r="E87" s="3">
        <v>0.48</v>
      </c>
      <c r="F87" s="11"/>
    </row>
    <row r="88" spans="1:20" x14ac:dyDescent="0.25">
      <c r="A88" s="7">
        <v>2010</v>
      </c>
      <c r="B88" s="3">
        <v>0.32</v>
      </c>
      <c r="C88" s="3">
        <v>0.13</v>
      </c>
      <c r="D88" s="3">
        <v>0.09</v>
      </c>
      <c r="E88" s="3">
        <v>0.46</v>
      </c>
      <c r="F88" s="11"/>
    </row>
    <row r="89" spans="1:20" x14ac:dyDescent="0.25">
      <c r="A89" s="7">
        <v>2011</v>
      </c>
      <c r="B89" s="3">
        <v>0.33</v>
      </c>
      <c r="C89" s="3">
        <v>0.05</v>
      </c>
      <c r="D89" s="3">
        <v>0.11</v>
      </c>
      <c r="E89" s="3">
        <v>0.51</v>
      </c>
      <c r="F89" s="11"/>
    </row>
    <row r="90" spans="1:20" x14ac:dyDescent="0.25">
      <c r="A90" s="7">
        <v>2012</v>
      </c>
      <c r="B90" s="3">
        <v>0.36</v>
      </c>
      <c r="C90" s="3">
        <v>7.0000000000000007E-2</v>
      </c>
      <c r="D90" s="3">
        <v>7.0000000000000007E-2</v>
      </c>
      <c r="E90" s="3">
        <v>0.5</v>
      </c>
      <c r="F90" s="11"/>
    </row>
    <row r="91" spans="1:20" x14ac:dyDescent="0.25">
      <c r="A91" s="7">
        <v>2013</v>
      </c>
      <c r="B91" s="3">
        <v>0.38</v>
      </c>
      <c r="C91" s="3">
        <v>0.12</v>
      </c>
      <c r="D91" s="3">
        <v>0.11</v>
      </c>
      <c r="E91" s="3">
        <v>0.39</v>
      </c>
      <c r="F91" s="11"/>
    </row>
    <row r="92" spans="1:20" x14ac:dyDescent="0.25">
      <c r="A92" s="7">
        <v>2014</v>
      </c>
      <c r="B92" s="3">
        <v>0.38</v>
      </c>
      <c r="C92" s="3">
        <v>0.08</v>
      </c>
      <c r="D92" s="3">
        <v>0.11</v>
      </c>
      <c r="E92" s="3">
        <v>0.43</v>
      </c>
      <c r="F92" s="11"/>
    </row>
    <row r="93" spans="1:20" x14ac:dyDescent="0.25">
      <c r="A93" s="7">
        <v>2015</v>
      </c>
      <c r="B93" s="71">
        <v>0.33</v>
      </c>
      <c r="C93" s="71">
        <v>0.06</v>
      </c>
      <c r="D93" s="71">
        <v>0.08</v>
      </c>
      <c r="E93" s="71">
        <v>0.53</v>
      </c>
    </row>
    <row r="94" spans="1:20" ht="15.75" x14ac:dyDescent="0.25">
      <c r="A94" s="7" t="str">
        <f>annéeN&amp;" (prévisions) "</f>
        <v xml:space="preserve">2016 (prévisions) </v>
      </c>
      <c r="B94" s="135"/>
      <c r="C94" s="135"/>
      <c r="D94" s="135"/>
      <c r="E94" s="135"/>
    </row>
    <row r="95" spans="1:20" x14ac:dyDescent="0.25">
      <c r="B95" s="71"/>
      <c r="C95" s="71"/>
      <c r="D95" s="71"/>
      <c r="E95" s="71"/>
    </row>
    <row r="96" spans="1:20" ht="20.25" x14ac:dyDescent="0.3">
      <c r="A96" s="65"/>
      <c r="B96" s="71"/>
      <c r="C96" s="71"/>
      <c r="D96" s="71"/>
      <c r="E96" s="71"/>
    </row>
    <row r="97" spans="1:7" ht="20.25" x14ac:dyDescent="0.3">
      <c r="A97" s="65"/>
      <c r="B97" s="71"/>
      <c r="C97" s="71"/>
      <c r="D97" s="71"/>
      <c r="E97" s="71"/>
    </row>
    <row r="98" spans="1:7" ht="18.75" x14ac:dyDescent="0.3">
      <c r="A98" s="58" t="str">
        <f>"Perspectives d'évolution des effectifs cadres et salariés pour "&amp;annéeN1&amp; " par région"</f>
        <v>Perspectives d'évolution des effectifs cadres et salariés pour 2017 par région</v>
      </c>
    </row>
    <row r="99" spans="1:7" ht="18.75" x14ac:dyDescent="0.3">
      <c r="A99" s="58"/>
    </row>
    <row r="100" spans="1:7" ht="30" x14ac:dyDescent="0.25">
      <c r="A100" s="57" t="s">
        <v>42</v>
      </c>
      <c r="B100" s="6" t="s">
        <v>40</v>
      </c>
      <c r="C100" s="6" t="s">
        <v>41</v>
      </c>
      <c r="E100" s="57" t="s">
        <v>42</v>
      </c>
      <c r="F100" s="6" t="s">
        <v>58</v>
      </c>
      <c r="G100" s="6" t="s">
        <v>59</v>
      </c>
    </row>
    <row r="101" spans="1:7" ht="27" customHeight="1" x14ac:dyDescent="0.25">
      <c r="A101" s="81" t="s">
        <v>28</v>
      </c>
      <c r="B101" s="16"/>
      <c r="C101" s="16"/>
      <c r="E101" s="15" t="s">
        <v>28</v>
      </c>
      <c r="F101" s="27"/>
      <c r="G101" s="27"/>
    </row>
    <row r="102" spans="1:7" ht="26.25" customHeight="1" x14ac:dyDescent="0.25">
      <c r="A102" s="81" t="s">
        <v>29</v>
      </c>
      <c r="B102" s="17"/>
      <c r="C102" s="17"/>
      <c r="E102" s="15" t="s">
        <v>29</v>
      </c>
      <c r="F102" s="28"/>
      <c r="G102" s="28"/>
    </row>
    <row r="103" spans="1:7" ht="18" customHeight="1" x14ac:dyDescent="0.25">
      <c r="A103" s="81" t="s">
        <v>30</v>
      </c>
      <c r="B103" s="17"/>
      <c r="C103" s="17"/>
      <c r="E103" s="15" t="s">
        <v>30</v>
      </c>
      <c r="F103" s="28"/>
      <c r="G103" s="28"/>
    </row>
    <row r="104" spans="1:7" ht="27.75" customHeight="1" x14ac:dyDescent="0.25">
      <c r="A104" s="81" t="s">
        <v>31</v>
      </c>
      <c r="B104" s="17"/>
      <c r="C104" s="17"/>
      <c r="E104" s="15" t="s">
        <v>31</v>
      </c>
      <c r="F104" s="28"/>
      <c r="G104" s="28"/>
    </row>
    <row r="105" spans="1:7" x14ac:dyDescent="0.25">
      <c r="A105" s="82" t="s">
        <v>32</v>
      </c>
      <c r="B105" s="17"/>
      <c r="C105" s="17"/>
      <c r="E105" s="18" t="s">
        <v>32</v>
      </c>
      <c r="F105" s="28"/>
      <c r="G105" s="28"/>
    </row>
    <row r="106" spans="1:7" x14ac:dyDescent="0.25">
      <c r="A106" s="81" t="s">
        <v>33</v>
      </c>
      <c r="B106" s="17"/>
      <c r="C106" s="17"/>
      <c r="E106" s="15" t="s">
        <v>33</v>
      </c>
      <c r="F106" s="28"/>
      <c r="G106" s="28"/>
    </row>
    <row r="107" spans="1:7" x14ac:dyDescent="0.25">
      <c r="A107" s="81" t="s">
        <v>34</v>
      </c>
      <c r="B107" s="17"/>
      <c r="C107" s="17"/>
      <c r="E107" s="15" t="s">
        <v>34</v>
      </c>
      <c r="F107" s="28"/>
      <c r="G107" s="28"/>
    </row>
    <row r="108" spans="1:7" x14ac:dyDescent="0.25">
      <c r="A108" s="81" t="s">
        <v>35</v>
      </c>
      <c r="B108" s="17"/>
      <c r="C108" s="17"/>
      <c r="E108" s="15" t="s">
        <v>35</v>
      </c>
      <c r="F108" s="28"/>
      <c r="G108" s="28"/>
    </row>
    <row r="109" spans="1:7" x14ac:dyDescent="0.25">
      <c r="A109" s="81" t="s">
        <v>36</v>
      </c>
      <c r="B109" s="17"/>
      <c r="C109" s="17"/>
      <c r="E109" s="15" t="s">
        <v>36</v>
      </c>
      <c r="F109" s="28"/>
      <c r="G109" s="28"/>
    </row>
    <row r="110" spans="1:7" x14ac:dyDescent="0.25">
      <c r="A110" s="81" t="s">
        <v>37</v>
      </c>
      <c r="B110" s="17"/>
      <c r="C110" s="17"/>
      <c r="E110" s="15" t="s">
        <v>37</v>
      </c>
      <c r="F110" s="28"/>
      <c r="G110" s="28"/>
    </row>
    <row r="111" spans="1:7" x14ac:dyDescent="0.25">
      <c r="A111" s="81" t="s">
        <v>38</v>
      </c>
      <c r="B111" s="17"/>
      <c r="C111" s="17"/>
      <c r="E111" s="15" t="s">
        <v>38</v>
      </c>
      <c r="F111" s="28"/>
      <c r="G111" s="28"/>
    </row>
    <row r="112" spans="1:7" ht="26.25" customHeight="1" x14ac:dyDescent="0.25">
      <c r="A112" s="81" t="s">
        <v>39</v>
      </c>
      <c r="B112" s="17"/>
      <c r="C112" s="17"/>
      <c r="E112" s="15" t="s">
        <v>39</v>
      </c>
      <c r="F112" s="28"/>
      <c r="G112" s="28"/>
    </row>
    <row r="113" spans="1:7" ht="28.5" customHeight="1" x14ac:dyDescent="0.25">
      <c r="A113" s="81" t="s">
        <v>145</v>
      </c>
      <c r="B113" s="17"/>
      <c r="C113" s="17"/>
      <c r="E113" s="15" t="s">
        <v>145</v>
      </c>
    </row>
    <row r="114" spans="1:7" x14ac:dyDescent="0.25">
      <c r="A114" s="15"/>
      <c r="B114" s="17"/>
      <c r="C114" s="17"/>
    </row>
    <row r="115" spans="1:7" x14ac:dyDescent="0.25">
      <c r="A115" s="19"/>
      <c r="B115" s="17"/>
      <c r="C115" s="17"/>
    </row>
    <row r="116" spans="1:7" ht="18.75" x14ac:dyDescent="0.3">
      <c r="A116" s="58" t="str">
        <f>"Historique des perspectives d'évolution des effectifs cadres et salariés dans la région"</f>
        <v>Historique des perspectives d'évolution des effectifs cadres et salariés dans la région</v>
      </c>
      <c r="B116" s="17"/>
      <c r="C116" s="17"/>
    </row>
    <row r="118" spans="1:7" ht="30" x14ac:dyDescent="0.25">
      <c r="A118" s="57" t="s">
        <v>0</v>
      </c>
      <c r="B118" s="6" t="s">
        <v>40</v>
      </c>
      <c r="C118" s="6" t="s">
        <v>41</v>
      </c>
      <c r="D118" s="66"/>
      <c r="E118" s="57" t="s">
        <v>0</v>
      </c>
      <c r="F118" s="6" t="s">
        <v>58</v>
      </c>
      <c r="G118" s="6" t="s">
        <v>59</v>
      </c>
    </row>
    <row r="119" spans="1:7" x14ac:dyDescent="0.25">
      <c r="A119" s="5">
        <v>2011</v>
      </c>
      <c r="B119" s="11">
        <v>7.0000000000000007E-2</v>
      </c>
      <c r="C119" s="11">
        <v>0.06</v>
      </c>
      <c r="E119" s="5">
        <v>2011</v>
      </c>
      <c r="F119" s="11">
        <v>0.15</v>
      </c>
      <c r="G119" s="11">
        <v>0.08</v>
      </c>
    </row>
    <row r="120" spans="1:7" x14ac:dyDescent="0.25">
      <c r="A120" s="5">
        <v>2012</v>
      </c>
      <c r="B120" s="11">
        <v>0.12</v>
      </c>
      <c r="C120" s="11">
        <v>0.04</v>
      </c>
      <c r="E120" s="5">
        <v>2012</v>
      </c>
      <c r="F120" s="11">
        <v>0.16</v>
      </c>
      <c r="G120" s="11">
        <v>0.09</v>
      </c>
    </row>
    <row r="121" spans="1:7" x14ac:dyDescent="0.25">
      <c r="A121" s="5">
        <v>2013</v>
      </c>
      <c r="B121" s="11">
        <v>0.06</v>
      </c>
      <c r="C121" s="11">
        <v>0.04</v>
      </c>
      <c r="E121" s="5">
        <v>2013</v>
      </c>
      <c r="F121" s="11">
        <v>0.12</v>
      </c>
      <c r="G121" s="11">
        <v>0.12</v>
      </c>
    </row>
    <row r="122" spans="1:7" x14ac:dyDescent="0.25">
      <c r="A122" s="5">
        <v>2014</v>
      </c>
      <c r="B122" s="11">
        <v>7.0000000000000007E-2</v>
      </c>
      <c r="C122" s="11">
        <v>0.05</v>
      </c>
      <c r="E122" s="5">
        <v>2014</v>
      </c>
      <c r="F122" s="11">
        <v>0.13</v>
      </c>
      <c r="G122" s="11">
        <v>0.11</v>
      </c>
    </row>
    <row r="123" spans="1:7" x14ac:dyDescent="0.25">
      <c r="A123" s="5">
        <v>2015</v>
      </c>
      <c r="B123" s="11">
        <v>0.09</v>
      </c>
      <c r="C123" s="11">
        <v>0.05</v>
      </c>
      <c r="E123" s="5">
        <v>2015</v>
      </c>
      <c r="F123" s="11">
        <v>0.13</v>
      </c>
      <c r="G123" s="11">
        <v>0.12</v>
      </c>
    </row>
    <row r="124" spans="1:7" s="105" customFormat="1" ht="17.25" x14ac:dyDescent="0.3">
      <c r="A124" s="5">
        <v>2016</v>
      </c>
      <c r="B124" s="94">
        <v>7.0000000000000007E-2</v>
      </c>
      <c r="C124" s="94">
        <v>0.05</v>
      </c>
      <c r="D124" s="24"/>
      <c r="E124" s="5">
        <v>2016</v>
      </c>
      <c r="F124" s="98">
        <v>0.14000000000000001</v>
      </c>
      <c r="G124" s="98">
        <v>0.08</v>
      </c>
    </row>
    <row r="125" spans="1:7" x14ac:dyDescent="0.25">
      <c r="A125" s="5"/>
      <c r="B125" s="11"/>
      <c r="C125" s="11"/>
    </row>
    <row r="126" spans="1:7" x14ac:dyDescent="0.25">
      <c r="A126" s="5"/>
      <c r="B126" s="11"/>
      <c r="C126" s="11"/>
    </row>
    <row r="127" spans="1:7" x14ac:dyDescent="0.25">
      <c r="A127" s="5"/>
      <c r="B127" s="11"/>
      <c r="C127" s="11"/>
    </row>
    <row r="128" spans="1:7" x14ac:dyDescent="0.25">
      <c r="A128" s="5"/>
      <c r="B128" s="11"/>
      <c r="C128" s="11"/>
    </row>
    <row r="129" spans="1:7" ht="19.5" customHeight="1" x14ac:dyDescent="0.3">
      <c r="A129" s="58" t="str">
        <f>"Perspectives d'évolution des effectifs cadres et salariés par taille d'établissement pour "&amp;annéeN1</f>
        <v>Perspectives d'évolution des effectifs cadres et salariés par taille d'établissement pour 2017</v>
      </c>
    </row>
    <row r="130" spans="1:7" ht="18.75" x14ac:dyDescent="0.3">
      <c r="A130" s="58"/>
    </row>
    <row r="131" spans="1:7" ht="30" x14ac:dyDescent="0.25">
      <c r="A131" s="57" t="s">
        <v>48</v>
      </c>
      <c r="B131" s="6" t="s">
        <v>40</v>
      </c>
      <c r="C131" s="6" t="s">
        <v>41</v>
      </c>
      <c r="E131" s="57" t="s">
        <v>48</v>
      </c>
      <c r="F131" s="6" t="s">
        <v>58</v>
      </c>
      <c r="G131" s="6" t="s">
        <v>59</v>
      </c>
    </row>
    <row r="132" spans="1:7" x14ac:dyDescent="0.25">
      <c r="A132" s="7" t="s">
        <v>43</v>
      </c>
      <c r="B132" s="11"/>
      <c r="C132" s="11"/>
      <c r="E132" s="7" t="s">
        <v>43</v>
      </c>
      <c r="F132" s="11"/>
      <c r="G132" s="11"/>
    </row>
    <row r="133" spans="1:7" x14ac:dyDescent="0.25">
      <c r="A133" s="7" t="s">
        <v>69</v>
      </c>
      <c r="B133" s="11"/>
      <c r="C133" s="11"/>
      <c r="E133" s="7" t="s">
        <v>69</v>
      </c>
      <c r="F133" s="11"/>
      <c r="G133" s="11"/>
    </row>
    <row r="134" spans="1:7" x14ac:dyDescent="0.25">
      <c r="A134" s="7" t="s">
        <v>70</v>
      </c>
      <c r="B134" s="11"/>
      <c r="C134" s="11"/>
      <c r="E134" s="7" t="s">
        <v>70</v>
      </c>
      <c r="F134" s="11"/>
      <c r="G134" s="11"/>
    </row>
    <row r="135" spans="1:7" x14ac:dyDescent="0.25">
      <c r="A135" s="7"/>
      <c r="B135" s="11"/>
      <c r="C135" s="11"/>
      <c r="D135" s="3"/>
      <c r="E135" s="3"/>
    </row>
    <row r="136" spans="1:7" x14ac:dyDescent="0.25">
      <c r="A136" s="7"/>
      <c r="B136" s="11"/>
      <c r="C136" s="11"/>
      <c r="D136" s="3"/>
      <c r="E136" s="3"/>
    </row>
    <row r="137" spans="1:7" x14ac:dyDescent="0.25">
      <c r="A137" s="7"/>
      <c r="B137" s="11"/>
      <c r="C137" s="11"/>
      <c r="D137" s="3"/>
      <c r="E137" s="3"/>
    </row>
    <row r="138" spans="1:7" x14ac:dyDescent="0.25">
      <c r="A138" s="7"/>
      <c r="B138" s="11"/>
      <c r="C138" s="11"/>
      <c r="D138" s="3"/>
      <c r="E138" s="3"/>
    </row>
    <row r="139" spans="1:7" x14ac:dyDescent="0.25">
      <c r="D139" s="3"/>
      <c r="E139" s="3"/>
    </row>
    <row r="140" spans="1:7" ht="18.75" x14ac:dyDescent="0.3">
      <c r="A140" s="58" t="str">
        <f>"Perspectives d'évolution des effectifs cadres et salariés par département pour "&amp;annéeN1</f>
        <v>Perspectives d'évolution des effectifs cadres et salariés par département pour 2017</v>
      </c>
      <c r="D140" s="3"/>
      <c r="E140" s="3"/>
    </row>
    <row r="141" spans="1:7" x14ac:dyDescent="0.25">
      <c r="D141" s="3"/>
      <c r="E141" s="3"/>
    </row>
    <row r="142" spans="1:7" ht="30" x14ac:dyDescent="0.25">
      <c r="A142" s="57" t="s">
        <v>56</v>
      </c>
      <c r="B142" s="6" t="s">
        <v>40</v>
      </c>
      <c r="C142" s="6" t="s">
        <v>41</v>
      </c>
      <c r="D142" s="3"/>
      <c r="E142" s="57" t="s">
        <v>56</v>
      </c>
      <c r="F142" s="6" t="s">
        <v>58</v>
      </c>
      <c r="G142" s="6" t="s">
        <v>59</v>
      </c>
    </row>
    <row r="143" spans="1:7" ht="32.25" customHeight="1" x14ac:dyDescent="0.25">
      <c r="A143" s="7" t="s">
        <v>83</v>
      </c>
      <c r="B143" s="22"/>
      <c r="C143" s="22"/>
      <c r="D143" s="3"/>
      <c r="E143" s="7" t="s">
        <v>83</v>
      </c>
      <c r="F143" s="22"/>
      <c r="G143" s="22"/>
    </row>
    <row r="144" spans="1:7" ht="27.75" customHeight="1" x14ac:dyDescent="0.25">
      <c r="A144" s="7" t="s">
        <v>82</v>
      </c>
      <c r="B144" s="22"/>
      <c r="C144" s="22"/>
      <c r="E144" s="7" t="s">
        <v>82</v>
      </c>
      <c r="F144" s="22"/>
      <c r="G144" s="22"/>
    </row>
    <row r="145" spans="1:7" ht="30.75" customHeight="1" x14ac:dyDescent="0.25">
      <c r="A145" s="7" t="s">
        <v>84</v>
      </c>
      <c r="B145" s="22"/>
      <c r="C145" s="22"/>
      <c r="E145" s="7" t="s">
        <v>84</v>
      </c>
      <c r="F145" s="22"/>
      <c r="G145" s="22"/>
    </row>
    <row r="146" spans="1:7" x14ac:dyDescent="0.25">
      <c r="A146" s="7" t="s">
        <v>85</v>
      </c>
      <c r="B146" s="22"/>
      <c r="C146" s="22"/>
      <c r="E146" s="7" t="s">
        <v>85</v>
      </c>
      <c r="F146" s="22"/>
      <c r="G146" s="22"/>
    </row>
    <row r="147" spans="1:7" x14ac:dyDescent="0.25">
      <c r="A147" s="21"/>
      <c r="B147" s="22"/>
      <c r="C147" s="22"/>
    </row>
    <row r="148" spans="1:7" x14ac:dyDescent="0.25">
      <c r="A148" s="21"/>
      <c r="B148" s="22"/>
      <c r="C148" s="22"/>
    </row>
    <row r="149" spans="1:7" x14ac:dyDescent="0.25">
      <c r="A149" s="21"/>
      <c r="B149" s="22"/>
      <c r="C149" s="22"/>
    </row>
    <row r="150" spans="1:7" x14ac:dyDescent="0.25">
      <c r="A150" s="21"/>
      <c r="B150" s="22"/>
      <c r="C150" s="22"/>
    </row>
    <row r="151" spans="1:7" x14ac:dyDescent="0.25">
      <c r="A151" s="21"/>
      <c r="B151" s="22"/>
      <c r="C151" s="22"/>
    </row>
    <row r="154" spans="1:7" ht="18.75" x14ac:dyDescent="0.3">
      <c r="A154" s="58" t="str">
        <f>"Perspectives d'évolution des effectifs cadres et salariés par grands secteurs d'activité pour "&amp;annéeN1</f>
        <v>Perspectives d'évolution des effectifs cadres et salariés par grands secteurs d'activité pour 2017</v>
      </c>
    </row>
    <row r="156" spans="1:7" ht="30" x14ac:dyDescent="0.25">
      <c r="A156" s="57" t="s">
        <v>146</v>
      </c>
      <c r="B156" s="6" t="s">
        <v>40</v>
      </c>
      <c r="C156" s="6" t="s">
        <v>41</v>
      </c>
      <c r="E156" s="57" t="s">
        <v>146</v>
      </c>
      <c r="F156" s="6" t="s">
        <v>58</v>
      </c>
      <c r="G156" s="6" t="s">
        <v>59</v>
      </c>
    </row>
    <row r="157" spans="1:7" x14ac:dyDescent="0.25">
      <c r="A157" s="24" t="s">
        <v>18</v>
      </c>
      <c r="B157" s="25"/>
      <c r="C157" s="25"/>
      <c r="E157" s="24" t="s">
        <v>18</v>
      </c>
      <c r="F157" s="25"/>
      <c r="G157" s="25"/>
    </row>
    <row r="158" spans="1:7" x14ac:dyDescent="0.25">
      <c r="A158" s="24" t="s">
        <v>19</v>
      </c>
      <c r="B158" s="25"/>
      <c r="C158" s="25"/>
      <c r="E158" s="24" t="s">
        <v>19</v>
      </c>
      <c r="F158" s="25"/>
      <c r="G158" s="25"/>
    </row>
    <row r="159" spans="1:7" x14ac:dyDescent="0.25">
      <c r="A159" s="26" t="s">
        <v>20</v>
      </c>
      <c r="B159" s="25"/>
      <c r="C159" s="25"/>
      <c r="E159" s="26" t="s">
        <v>20</v>
      </c>
      <c r="F159" s="25"/>
      <c r="G159" s="25"/>
    </row>
    <row r="160" spans="1:7" x14ac:dyDescent="0.25">
      <c r="A160" s="26" t="s">
        <v>17</v>
      </c>
      <c r="B160" s="25"/>
      <c r="C160" s="25"/>
      <c r="E160" s="26" t="s">
        <v>17</v>
      </c>
      <c r="F160" s="25"/>
      <c r="G160" s="25"/>
    </row>
    <row r="161" spans="1:7" x14ac:dyDescent="0.25">
      <c r="A161" s="26"/>
      <c r="B161" s="25"/>
      <c r="C161" s="25"/>
    </row>
    <row r="162" spans="1:7" x14ac:dyDescent="0.25">
      <c r="A162" s="26"/>
      <c r="B162" s="25"/>
      <c r="C162" s="25"/>
    </row>
    <row r="165" spans="1:7" ht="18.75" x14ac:dyDescent="0.3">
      <c r="A165" s="29" t="str">
        <f xml:space="preserve"> "Les informations clés de la région  "</f>
        <v xml:space="preserve">Les informations clés de la région  </v>
      </c>
    </row>
    <row r="167" spans="1:7" ht="30" x14ac:dyDescent="0.25">
      <c r="A167" s="6" t="s">
        <v>0</v>
      </c>
      <c r="B167" s="6" t="s">
        <v>60</v>
      </c>
      <c r="C167" s="6" t="s">
        <v>61</v>
      </c>
      <c r="D167" s="6" t="s">
        <v>62</v>
      </c>
      <c r="E167" s="6" t="s">
        <v>63</v>
      </c>
      <c r="F167" s="6" t="s">
        <v>64</v>
      </c>
      <c r="G167" s="6" t="s">
        <v>65</v>
      </c>
    </row>
    <row r="168" spans="1:7" x14ac:dyDescent="0.25">
      <c r="A168" s="7">
        <v>2004</v>
      </c>
      <c r="B168" s="2">
        <v>82350</v>
      </c>
      <c r="C168" s="2">
        <v>614448</v>
      </c>
      <c r="D168" s="3">
        <v>0.13372804895079912</v>
      </c>
      <c r="E168" s="48">
        <v>55510</v>
      </c>
      <c r="F168" s="48">
        <v>10682</v>
      </c>
      <c r="G168" s="42">
        <v>0.19243379571248423</v>
      </c>
    </row>
    <row r="169" spans="1:7" x14ac:dyDescent="0.25">
      <c r="A169" s="7">
        <v>2005</v>
      </c>
      <c r="B169" s="2">
        <v>83190</v>
      </c>
      <c r="C169" s="2">
        <v>613698</v>
      </c>
      <c r="D169" s="3">
        <v>0.13538981329583627</v>
      </c>
      <c r="E169" s="48">
        <v>55483</v>
      </c>
      <c r="F169" s="48">
        <v>10704</v>
      </c>
      <c r="G169" s="42">
        <v>0.19292395869004919</v>
      </c>
    </row>
    <row r="170" spans="1:7" x14ac:dyDescent="0.25">
      <c r="A170" s="7">
        <v>2006</v>
      </c>
      <c r="B170" s="2">
        <v>84340</v>
      </c>
      <c r="C170" s="2">
        <v>618619</v>
      </c>
      <c r="D170" s="3">
        <v>0.13742915896744001</v>
      </c>
      <c r="E170" s="48">
        <v>55200</v>
      </c>
      <c r="F170" s="48">
        <v>10814</v>
      </c>
      <c r="G170" s="42">
        <v>0.19590579710144929</v>
      </c>
    </row>
    <row r="171" spans="1:7" x14ac:dyDescent="0.25">
      <c r="A171" s="7">
        <v>2007</v>
      </c>
      <c r="B171" s="2">
        <v>86600</v>
      </c>
      <c r="C171" s="2">
        <v>631219</v>
      </c>
      <c r="D171" s="3">
        <v>0.13998923408430713</v>
      </c>
      <c r="E171" s="48">
        <v>57422</v>
      </c>
      <c r="F171" s="48">
        <v>11083</v>
      </c>
      <c r="G171" s="42">
        <v>0.19300964787015429</v>
      </c>
    </row>
    <row r="172" spans="1:7" x14ac:dyDescent="0.25">
      <c r="A172" s="7">
        <v>2008</v>
      </c>
      <c r="B172" s="2">
        <v>87470</v>
      </c>
      <c r="C172" s="2">
        <v>620028</v>
      </c>
      <c r="D172" s="3">
        <v>0.1385731418097364</v>
      </c>
      <c r="E172" s="48">
        <v>57333</v>
      </c>
      <c r="F172" s="48">
        <v>11162</v>
      </c>
      <c r="G172" s="42">
        <v>0.19468717841382799</v>
      </c>
    </row>
    <row r="173" spans="1:7" x14ac:dyDescent="0.25">
      <c r="A173" s="7">
        <v>2009</v>
      </c>
      <c r="B173" s="2">
        <v>87570</v>
      </c>
      <c r="C173" s="2">
        <v>596591</v>
      </c>
      <c r="D173" s="3">
        <v>0.14123555710387273</v>
      </c>
      <c r="E173" s="48">
        <v>56320.999999999884</v>
      </c>
      <c r="F173" s="48">
        <v>10798</v>
      </c>
      <c r="G173" s="42">
        <v>0.19172244810994163</v>
      </c>
    </row>
    <row r="174" spans="1:7" x14ac:dyDescent="0.25">
      <c r="A174" s="7">
        <v>2010</v>
      </c>
      <c r="B174" s="2">
        <v>87950</v>
      </c>
      <c r="C174" s="2">
        <v>602137</v>
      </c>
      <c r="D174" s="3">
        <v>0.14742092991681069</v>
      </c>
      <c r="E174" s="48">
        <v>55915</v>
      </c>
      <c r="F174" s="48">
        <v>10856</v>
      </c>
      <c r="G174" s="42">
        <v>0.19415183761065904</v>
      </c>
    </row>
    <row r="175" spans="1:7" x14ac:dyDescent="0.25">
      <c r="A175" s="7">
        <v>2011</v>
      </c>
      <c r="B175" s="2">
        <v>90259.583326530017</v>
      </c>
      <c r="C175" s="79" t="s">
        <v>132</v>
      </c>
      <c r="D175" s="3">
        <v>0.14989874949808768</v>
      </c>
      <c r="E175" s="79" t="s">
        <v>132</v>
      </c>
      <c r="F175" s="79" t="s">
        <v>132</v>
      </c>
      <c r="G175" s="79" t="s">
        <v>132</v>
      </c>
    </row>
    <row r="176" spans="1:7" x14ac:dyDescent="0.25">
      <c r="A176" s="7">
        <v>2012</v>
      </c>
      <c r="B176" s="2">
        <v>92019.583326530017</v>
      </c>
      <c r="C176" s="79" t="s">
        <v>132</v>
      </c>
      <c r="D176" s="3">
        <v>0.15282167235451402</v>
      </c>
      <c r="E176" s="79" t="s">
        <v>132</v>
      </c>
      <c r="F176" s="79" t="s">
        <v>132</v>
      </c>
      <c r="G176" s="79" t="s">
        <v>132</v>
      </c>
    </row>
    <row r="177" spans="1:7" x14ac:dyDescent="0.25">
      <c r="A177" s="7">
        <v>2013</v>
      </c>
      <c r="B177" s="2">
        <v>92359.583326530017</v>
      </c>
      <c r="C177" s="2">
        <v>582172.61180569674</v>
      </c>
      <c r="D177" s="3">
        <v>0.15864639018325294</v>
      </c>
      <c r="E177" s="48">
        <v>57730</v>
      </c>
      <c r="F177" s="48">
        <v>11073</v>
      </c>
      <c r="G177" s="42">
        <v>0.19180668629828512</v>
      </c>
    </row>
    <row r="178" spans="1:7" x14ac:dyDescent="0.25">
      <c r="A178" s="7">
        <v>2014</v>
      </c>
      <c r="B178" s="2">
        <v>92859.583326530017</v>
      </c>
      <c r="C178" s="2">
        <v>575021</v>
      </c>
      <c r="D178" s="3">
        <v>0.15950524199087951</v>
      </c>
      <c r="E178" s="48">
        <v>53598.000000000036</v>
      </c>
      <c r="F178" s="48">
        <v>10752.999999999915</v>
      </c>
      <c r="G178" s="42">
        <v>0.200623157580505</v>
      </c>
    </row>
    <row r="179" spans="1:7" x14ac:dyDescent="0.25">
      <c r="A179" s="7">
        <v>2015</v>
      </c>
      <c r="B179" s="93">
        <v>93670</v>
      </c>
      <c r="C179" s="2"/>
      <c r="D179" s="45">
        <v>0.16289839849327242</v>
      </c>
      <c r="E179" s="48"/>
      <c r="F179" s="48"/>
      <c r="G179" s="42"/>
    </row>
    <row r="183" spans="1:7" ht="18.75" x14ac:dyDescent="0.3">
      <c r="A183" s="8" t="s">
        <v>66</v>
      </c>
    </row>
    <row r="184" spans="1:7" ht="18.75" x14ac:dyDescent="0.3">
      <c r="A184" s="8"/>
    </row>
    <row r="185" spans="1:7" x14ac:dyDescent="0.25">
      <c r="A185" s="24" t="s">
        <v>147</v>
      </c>
    </row>
    <row r="186" spans="1:7" x14ac:dyDescent="0.25">
      <c r="A186" s="24" t="s">
        <v>148</v>
      </c>
    </row>
    <row r="187" spans="1:7" x14ac:dyDescent="0.25">
      <c r="A187" s="26" t="s">
        <v>60</v>
      </c>
    </row>
  </sheetData>
  <sortState columnSort="1" ref="G79:T83">
    <sortCondition ref="G79:T79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Z187"/>
  <sheetViews>
    <sheetView topLeftCell="A106" workbookViewId="0">
      <selection activeCell="A23" sqref="A23"/>
    </sheetView>
  </sheetViews>
  <sheetFormatPr baseColWidth="10" defaultColWidth="11.42578125" defaultRowHeight="15" x14ac:dyDescent="0.25"/>
  <cols>
    <col min="1" max="1" width="20.7109375" style="20" customWidth="1"/>
    <col min="2" max="2" width="23.5703125" style="20" customWidth="1"/>
    <col min="3" max="3" width="22.5703125" style="20" customWidth="1"/>
    <col min="4" max="4" width="21.85546875" style="20" customWidth="1"/>
    <col min="5" max="5" width="22.85546875" style="20" customWidth="1"/>
    <col min="6" max="6" width="32" style="20" customWidth="1"/>
    <col min="7" max="7" width="22.5703125" style="20" customWidth="1"/>
    <col min="8" max="8" width="23.140625" style="20" customWidth="1"/>
    <col min="9" max="9" width="13.140625" style="20" customWidth="1"/>
    <col min="10" max="10" width="16.28515625" style="20" customWidth="1"/>
    <col min="11" max="16384" width="11.42578125" style="20"/>
  </cols>
  <sheetData>
    <row r="1" spans="1:9" ht="23.25" x14ac:dyDescent="0.35">
      <c r="A1" s="61" t="s">
        <v>86</v>
      </c>
    </row>
    <row r="3" spans="1:9" ht="18.75" x14ac:dyDescent="0.3">
      <c r="A3" s="62" t="str">
        <f>"Bilan des mouvements de l’année "&amp;annéeN</f>
        <v>Bilan des mouvements de l’année 2016</v>
      </c>
    </row>
    <row r="5" spans="1:9" ht="30" x14ac:dyDescent="0.25">
      <c r="A5" s="57" t="s">
        <v>0</v>
      </c>
      <c r="B5" s="57" t="s">
        <v>22</v>
      </c>
      <c r="C5" s="57" t="s">
        <v>23</v>
      </c>
      <c r="D5" s="57" t="s">
        <v>24</v>
      </c>
      <c r="E5" s="57" t="s">
        <v>25</v>
      </c>
      <c r="F5" s="57" t="s">
        <v>26</v>
      </c>
      <c r="G5" s="57" t="s">
        <v>139</v>
      </c>
      <c r="H5" s="57" t="s">
        <v>27</v>
      </c>
    </row>
    <row r="6" spans="1:9" x14ac:dyDescent="0.25">
      <c r="A6" s="7">
        <v>2000</v>
      </c>
      <c r="B6" s="2">
        <v>9220</v>
      </c>
      <c r="C6" s="2">
        <v>4450</v>
      </c>
      <c r="D6" s="2">
        <v>13670</v>
      </c>
      <c r="E6" s="40">
        <v>8660</v>
      </c>
      <c r="F6" s="44">
        <v>5010</v>
      </c>
      <c r="G6" s="2">
        <v>1346</v>
      </c>
      <c r="H6" s="63">
        <v>0.16</v>
      </c>
      <c r="I6" s="3"/>
    </row>
    <row r="7" spans="1:9" x14ac:dyDescent="0.25">
      <c r="A7" s="7">
        <v>2001</v>
      </c>
      <c r="B7" s="2">
        <v>9675</v>
      </c>
      <c r="C7" s="2">
        <v>5300</v>
      </c>
      <c r="D7" s="2">
        <v>14975</v>
      </c>
      <c r="E7" s="40">
        <v>10010</v>
      </c>
      <c r="F7" s="44">
        <v>4965</v>
      </c>
      <c r="G7" s="2">
        <v>1420</v>
      </c>
      <c r="H7" s="63">
        <v>0.14000000000000001</v>
      </c>
      <c r="I7" s="3"/>
    </row>
    <row r="8" spans="1:9" x14ac:dyDescent="0.25">
      <c r="A8" s="7">
        <v>2002</v>
      </c>
      <c r="B8" s="2">
        <v>7785</v>
      </c>
      <c r="C8" s="2">
        <v>4820</v>
      </c>
      <c r="D8" s="2">
        <v>12605</v>
      </c>
      <c r="E8" s="40">
        <v>9995</v>
      </c>
      <c r="F8" s="44">
        <v>2610</v>
      </c>
      <c r="G8" s="2">
        <v>1830</v>
      </c>
      <c r="H8" s="63">
        <v>0.18</v>
      </c>
      <c r="I8" s="3"/>
    </row>
    <row r="9" spans="1:9" x14ac:dyDescent="0.25">
      <c r="A9" s="7">
        <v>2003</v>
      </c>
      <c r="B9" s="2">
        <v>7440</v>
      </c>
      <c r="C9" s="2">
        <v>4470</v>
      </c>
      <c r="D9" s="2">
        <v>11910</v>
      </c>
      <c r="E9" s="40">
        <v>10250</v>
      </c>
      <c r="F9" s="44">
        <v>1660</v>
      </c>
      <c r="G9" s="2">
        <v>2090</v>
      </c>
      <c r="H9" s="63">
        <v>0.2</v>
      </c>
      <c r="I9" s="3"/>
    </row>
    <row r="10" spans="1:9" x14ac:dyDescent="0.25">
      <c r="A10" s="7">
        <v>2004</v>
      </c>
      <c r="B10" s="2">
        <v>7840</v>
      </c>
      <c r="C10" s="2">
        <v>3670</v>
      </c>
      <c r="D10" s="2">
        <v>19840</v>
      </c>
      <c r="E10" s="40">
        <v>9260</v>
      </c>
      <c r="F10" s="44">
        <v>2250</v>
      </c>
      <c r="G10" s="2">
        <v>2550</v>
      </c>
      <c r="H10" s="63">
        <v>0.28000000000000003</v>
      </c>
      <c r="I10" s="3"/>
    </row>
    <row r="11" spans="1:9" x14ac:dyDescent="0.25">
      <c r="A11" s="7">
        <v>2005</v>
      </c>
      <c r="B11" s="2">
        <v>8430</v>
      </c>
      <c r="C11" s="2">
        <v>2920</v>
      </c>
      <c r="D11" s="2">
        <v>11350</v>
      </c>
      <c r="E11" s="40">
        <v>10220</v>
      </c>
      <c r="F11" s="44">
        <v>1130</v>
      </c>
      <c r="G11" s="2">
        <v>2730</v>
      </c>
      <c r="H11" s="63">
        <v>0.27</v>
      </c>
      <c r="I11" s="3"/>
    </row>
    <row r="12" spans="1:9" x14ac:dyDescent="0.25">
      <c r="A12" s="7">
        <v>2006</v>
      </c>
      <c r="B12" s="2">
        <v>10280</v>
      </c>
      <c r="C12" s="2">
        <v>3600</v>
      </c>
      <c r="D12" s="2">
        <v>13880</v>
      </c>
      <c r="E12" s="40">
        <v>12020</v>
      </c>
      <c r="F12" s="44">
        <v>1860</v>
      </c>
      <c r="G12" s="2">
        <v>2170</v>
      </c>
      <c r="H12" s="63">
        <v>0.18</v>
      </c>
      <c r="I12" s="3"/>
    </row>
    <row r="13" spans="1:9" x14ac:dyDescent="0.25">
      <c r="A13" s="7">
        <v>2007</v>
      </c>
      <c r="B13" s="2">
        <v>10200</v>
      </c>
      <c r="C13" s="2">
        <v>4230</v>
      </c>
      <c r="D13" s="2">
        <v>14430</v>
      </c>
      <c r="E13" s="40">
        <v>10930</v>
      </c>
      <c r="F13" s="44">
        <v>3500</v>
      </c>
      <c r="G13" s="2">
        <v>2410</v>
      </c>
      <c r="H13" s="63">
        <v>0.22</v>
      </c>
      <c r="I13" s="3"/>
    </row>
    <row r="14" spans="1:9" x14ac:dyDescent="0.25">
      <c r="A14" s="7">
        <v>2008</v>
      </c>
      <c r="B14" s="2">
        <v>10730</v>
      </c>
      <c r="C14" s="2">
        <v>4150</v>
      </c>
      <c r="D14" s="2">
        <v>14880</v>
      </c>
      <c r="E14" s="40">
        <v>11620</v>
      </c>
      <c r="F14" s="44">
        <v>3260</v>
      </c>
      <c r="G14" s="2">
        <v>2700</v>
      </c>
      <c r="H14" s="63">
        <v>0.23</v>
      </c>
      <c r="I14" s="3"/>
    </row>
    <row r="15" spans="1:9" x14ac:dyDescent="0.25">
      <c r="A15" s="7">
        <v>2009</v>
      </c>
      <c r="B15" s="2">
        <v>7030</v>
      </c>
      <c r="C15" s="2">
        <v>3120</v>
      </c>
      <c r="D15" s="2">
        <v>10150</v>
      </c>
      <c r="E15" s="40">
        <v>10320</v>
      </c>
      <c r="F15" s="44">
        <v>-170</v>
      </c>
      <c r="G15" s="2">
        <v>2820</v>
      </c>
      <c r="H15" s="63">
        <v>0.27</v>
      </c>
      <c r="I15" s="3"/>
    </row>
    <row r="16" spans="1:9" x14ac:dyDescent="0.25">
      <c r="A16" s="7">
        <v>2010</v>
      </c>
      <c r="B16" s="2">
        <v>8760</v>
      </c>
      <c r="C16" s="2">
        <v>2780</v>
      </c>
      <c r="D16" s="2">
        <v>11540</v>
      </c>
      <c r="E16" s="40">
        <v>11120</v>
      </c>
      <c r="F16" s="44">
        <v>420</v>
      </c>
      <c r="G16" s="2">
        <v>2460</v>
      </c>
      <c r="H16" s="63">
        <v>0.22</v>
      </c>
      <c r="I16" s="3"/>
    </row>
    <row r="17" spans="1:9" x14ac:dyDescent="0.25">
      <c r="A17" s="7">
        <v>2011</v>
      </c>
      <c r="B17" s="2">
        <v>8760</v>
      </c>
      <c r="C17" s="2">
        <v>3370</v>
      </c>
      <c r="D17" s="2">
        <v>12130</v>
      </c>
      <c r="E17" s="40">
        <v>10240</v>
      </c>
      <c r="F17" s="44">
        <v>1890</v>
      </c>
      <c r="G17" s="2">
        <v>1900</v>
      </c>
      <c r="H17" s="63">
        <v>0.19</v>
      </c>
      <c r="I17" s="3"/>
    </row>
    <row r="18" spans="1:9" x14ac:dyDescent="0.25">
      <c r="A18" s="7">
        <v>2012</v>
      </c>
      <c r="B18" s="2">
        <v>8820</v>
      </c>
      <c r="C18" s="2">
        <v>2880</v>
      </c>
      <c r="D18" s="2">
        <v>11700</v>
      </c>
      <c r="E18" s="40">
        <v>9910</v>
      </c>
      <c r="F18" s="44">
        <v>1790</v>
      </c>
      <c r="G18" s="2">
        <v>2010</v>
      </c>
      <c r="H18" s="63">
        <v>0.2</v>
      </c>
      <c r="I18" s="3"/>
    </row>
    <row r="19" spans="1:9" x14ac:dyDescent="0.25">
      <c r="A19" s="7">
        <v>2013</v>
      </c>
      <c r="B19" s="2">
        <v>7850</v>
      </c>
      <c r="C19" s="2">
        <v>2540</v>
      </c>
      <c r="D19" s="2">
        <v>10390</v>
      </c>
      <c r="E19" s="40">
        <v>10660</v>
      </c>
      <c r="F19" s="44">
        <v>-270</v>
      </c>
      <c r="G19" s="2">
        <v>2480</v>
      </c>
      <c r="H19" s="63">
        <v>0.23</v>
      </c>
      <c r="I19" s="3"/>
    </row>
    <row r="20" spans="1:9" x14ac:dyDescent="0.25">
      <c r="A20" s="7">
        <v>2014</v>
      </c>
      <c r="B20" s="2">
        <v>6690</v>
      </c>
      <c r="C20" s="2">
        <v>2570</v>
      </c>
      <c r="D20" s="2">
        <v>9260</v>
      </c>
      <c r="E20" s="40">
        <v>9530</v>
      </c>
      <c r="F20" s="44">
        <v>-270</v>
      </c>
      <c r="G20" s="2">
        <v>2140</v>
      </c>
      <c r="H20" s="63">
        <v>0.22</v>
      </c>
      <c r="I20" s="3"/>
    </row>
    <row r="21" spans="1:9" ht="17.25" x14ac:dyDescent="0.3">
      <c r="A21" s="7">
        <f>annéN</f>
        <v>2015</v>
      </c>
      <c r="B21" s="116">
        <v>7000</v>
      </c>
      <c r="C21" s="116">
        <v>2510</v>
      </c>
      <c r="D21" s="116">
        <v>9510</v>
      </c>
      <c r="E21" s="117">
        <v>8790</v>
      </c>
      <c r="F21" s="118">
        <v>720</v>
      </c>
      <c r="G21" s="116">
        <v>2010</v>
      </c>
      <c r="H21" s="119">
        <v>0.23</v>
      </c>
      <c r="I21" s="3"/>
    </row>
    <row r="22" spans="1:9" s="38" customFormat="1" ht="17.25" x14ac:dyDescent="0.3">
      <c r="A22" s="113" t="str">
        <f>"Evolution "&amp;annN&amp;" / "&amp;annéN</f>
        <v>Evolution 2014 / 2015</v>
      </c>
      <c r="B22" s="130">
        <v>0.15</v>
      </c>
      <c r="C22" s="130">
        <v>0.14000000000000001</v>
      </c>
      <c r="D22" s="130">
        <v>0.15</v>
      </c>
      <c r="E22" s="130">
        <v>0.02</v>
      </c>
      <c r="F22" s="130" t="s">
        <v>160</v>
      </c>
      <c r="G22" s="130"/>
      <c r="H22" s="120"/>
    </row>
    <row r="23" spans="1:9" x14ac:dyDescent="0.25">
      <c r="A23" s="7"/>
      <c r="B23" s="2"/>
      <c r="C23" s="2"/>
      <c r="D23" s="2"/>
      <c r="E23" s="1"/>
      <c r="F23" s="2"/>
      <c r="G23" s="2"/>
      <c r="H23" s="11"/>
    </row>
    <row r="24" spans="1:9" ht="18.75" customHeight="1" x14ac:dyDescent="0.25">
      <c r="B24" s="67"/>
      <c r="C24" s="67"/>
      <c r="D24" s="72"/>
      <c r="E24" s="72"/>
    </row>
    <row r="25" spans="1:9" x14ac:dyDescent="0.25">
      <c r="B25" s="73"/>
      <c r="C25" s="73"/>
      <c r="E25" s="64"/>
    </row>
    <row r="26" spans="1:9" ht="18.75" x14ac:dyDescent="0.3">
      <c r="A26" s="58" t="str">
        <f>"Prévisions pour "&amp;annéeN1</f>
        <v>Prévisions pour 2017</v>
      </c>
      <c r="B26" s="73"/>
      <c r="C26" s="73"/>
    </row>
    <row r="27" spans="1:9" x14ac:dyDescent="0.25">
      <c r="B27" s="73"/>
      <c r="C27" s="73"/>
    </row>
    <row r="28" spans="1:9" ht="48" customHeight="1" x14ac:dyDescent="0.25">
      <c r="A28" s="23"/>
      <c r="B28" s="57" t="s">
        <v>140</v>
      </c>
      <c r="C28" s="57" t="s">
        <v>141</v>
      </c>
      <c r="D28" s="57" t="str">
        <f>"Evolution entre " &amp;annéeN&amp; " et " &amp;annéeN1&amp; "(fourchette basse)"</f>
        <v>Evolution entre 2016 et 2017(fourchette basse)</v>
      </c>
      <c r="E28" s="57" t="str">
        <f>"Evolution entre " &amp;annéeN&amp; " et " &amp;annéeN1&amp; "(fourchette haute)"</f>
        <v>Evolution entre 2016 et 2017(fourchette haute)</v>
      </c>
    </row>
    <row r="29" spans="1:9" x14ac:dyDescent="0.25">
      <c r="A29" s="5" t="s">
        <v>2</v>
      </c>
      <c r="B29" s="10"/>
      <c r="C29" s="10"/>
      <c r="D29" s="100"/>
      <c r="E29" s="100"/>
    </row>
    <row r="30" spans="1:9" x14ac:dyDescent="0.25">
      <c r="A30" s="24" t="s">
        <v>3</v>
      </c>
      <c r="B30" s="10"/>
      <c r="C30" s="10"/>
      <c r="D30" s="100"/>
      <c r="E30" s="100"/>
    </row>
    <row r="31" spans="1:9" x14ac:dyDescent="0.25">
      <c r="A31" s="24" t="s">
        <v>4</v>
      </c>
      <c r="B31" s="10"/>
      <c r="C31" s="10"/>
      <c r="D31" s="128"/>
      <c r="E31" s="128"/>
    </row>
    <row r="32" spans="1:9" x14ac:dyDescent="0.25">
      <c r="A32" s="24"/>
      <c r="B32" s="10"/>
      <c r="C32" s="10"/>
      <c r="D32" s="127"/>
      <c r="E32" s="127"/>
    </row>
    <row r="33" spans="1:23" x14ac:dyDescent="0.25">
      <c r="B33" s="73"/>
      <c r="C33" s="73"/>
      <c r="D33" s="64"/>
      <c r="E33" s="64"/>
    </row>
    <row r="34" spans="1:23" x14ac:dyDescent="0.25">
      <c r="D34" s="64"/>
      <c r="E34" s="64"/>
    </row>
    <row r="35" spans="1:23" ht="18.75" x14ac:dyDescent="0.3">
      <c r="A35" s="58" t="str">
        <f>"Répartition  des recrutements de cadres par niveau d’expérience"</f>
        <v>Répartition  des recrutements de cadres par niveau d’expérience</v>
      </c>
    </row>
    <row r="36" spans="1:23" ht="18.75" x14ac:dyDescent="0.3">
      <c r="A36" s="58"/>
    </row>
    <row r="37" spans="1:23" ht="45" x14ac:dyDescent="0.25">
      <c r="A37" s="23" t="s">
        <v>0</v>
      </c>
      <c r="B37" s="12" t="s">
        <v>5</v>
      </c>
      <c r="C37" s="12" t="s">
        <v>6</v>
      </c>
      <c r="D37" s="12" t="s">
        <v>8</v>
      </c>
      <c r="E37" s="12" t="s">
        <v>9</v>
      </c>
      <c r="F37" s="12" t="s">
        <v>10</v>
      </c>
      <c r="G37" s="12" t="s">
        <v>11</v>
      </c>
      <c r="H37" s="12" t="s">
        <v>7</v>
      </c>
    </row>
    <row r="38" spans="1:23" x14ac:dyDescent="0.25">
      <c r="A38" s="7">
        <v>2002</v>
      </c>
      <c r="B38" s="3">
        <v>0.25</v>
      </c>
      <c r="C38" s="3">
        <v>0.27</v>
      </c>
      <c r="D38" s="79" t="s">
        <v>132</v>
      </c>
      <c r="E38" s="79" t="s">
        <v>132</v>
      </c>
      <c r="F38" s="79" t="s">
        <v>132</v>
      </c>
      <c r="G38" s="79" t="s">
        <v>132</v>
      </c>
      <c r="H38" s="46">
        <v>0.48</v>
      </c>
    </row>
    <row r="39" spans="1:23" x14ac:dyDescent="0.25">
      <c r="A39" s="7">
        <v>2003</v>
      </c>
      <c r="B39" s="3">
        <v>0.25</v>
      </c>
      <c r="C39" s="3">
        <v>0.27</v>
      </c>
      <c r="D39" s="79" t="s">
        <v>132</v>
      </c>
      <c r="E39" s="79" t="s">
        <v>132</v>
      </c>
      <c r="F39" s="79" t="s">
        <v>132</v>
      </c>
      <c r="G39" s="79" t="s">
        <v>132</v>
      </c>
      <c r="H39" s="46">
        <v>0.48</v>
      </c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1:23" x14ac:dyDescent="0.25">
      <c r="A40" s="7">
        <v>2004</v>
      </c>
      <c r="B40" s="3">
        <v>0.21</v>
      </c>
      <c r="C40" s="3">
        <v>0.26</v>
      </c>
      <c r="D40" s="79" t="s">
        <v>132</v>
      </c>
      <c r="E40" s="79" t="s">
        <v>132</v>
      </c>
      <c r="F40" s="79" t="s">
        <v>132</v>
      </c>
      <c r="G40" s="79" t="s">
        <v>132</v>
      </c>
      <c r="H40" s="46">
        <v>0.53</v>
      </c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  <row r="41" spans="1:23" x14ac:dyDescent="0.25">
      <c r="A41" s="7">
        <v>2005</v>
      </c>
      <c r="B41" s="3">
        <v>0.19</v>
      </c>
      <c r="C41" s="3">
        <v>0.27</v>
      </c>
      <c r="D41" s="79" t="s">
        <v>132</v>
      </c>
      <c r="E41" s="79" t="s">
        <v>132</v>
      </c>
      <c r="F41" s="79" t="s">
        <v>132</v>
      </c>
      <c r="G41" s="79" t="s">
        <v>132</v>
      </c>
      <c r="H41" s="46">
        <v>0.54</v>
      </c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</row>
    <row r="42" spans="1:23" x14ac:dyDescent="0.25">
      <c r="A42" s="7">
        <v>2006</v>
      </c>
      <c r="B42" s="3">
        <v>0.21</v>
      </c>
      <c r="C42" s="3">
        <v>0.28999999999999998</v>
      </c>
      <c r="D42" s="79" t="s">
        <v>132</v>
      </c>
      <c r="E42" s="79" t="s">
        <v>132</v>
      </c>
      <c r="F42" s="79" t="s">
        <v>132</v>
      </c>
      <c r="G42" s="79" t="s">
        <v>132</v>
      </c>
      <c r="H42" s="46">
        <v>0.5</v>
      </c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</row>
    <row r="43" spans="1:23" x14ac:dyDescent="0.25">
      <c r="A43" s="7">
        <v>2007</v>
      </c>
      <c r="B43" s="3">
        <v>0.19</v>
      </c>
      <c r="C43" s="3">
        <v>0.34</v>
      </c>
      <c r="D43" s="79" t="s">
        <v>132</v>
      </c>
      <c r="E43" s="79" t="s">
        <v>132</v>
      </c>
      <c r="F43" s="79" t="s">
        <v>132</v>
      </c>
      <c r="G43" s="79" t="s">
        <v>132</v>
      </c>
      <c r="H43" s="46">
        <v>0.47</v>
      </c>
      <c r="I43" s="4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</row>
    <row r="44" spans="1:23" x14ac:dyDescent="0.25">
      <c r="A44" s="7">
        <v>2008</v>
      </c>
      <c r="B44" s="3">
        <v>0.23</v>
      </c>
      <c r="C44" s="3">
        <v>0.25</v>
      </c>
      <c r="D44" s="79" t="s">
        <v>132</v>
      </c>
      <c r="E44" s="79" t="s">
        <v>132</v>
      </c>
      <c r="F44" s="79" t="s">
        <v>132</v>
      </c>
      <c r="G44" s="79" t="s">
        <v>132</v>
      </c>
      <c r="H44" s="46">
        <v>0.52</v>
      </c>
      <c r="I44" s="14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</row>
    <row r="45" spans="1:23" x14ac:dyDescent="0.25">
      <c r="A45" s="7">
        <v>2009</v>
      </c>
      <c r="B45" s="3">
        <v>0.19</v>
      </c>
      <c r="C45" s="3">
        <v>0.3</v>
      </c>
      <c r="D45" s="79" t="s">
        <v>132</v>
      </c>
      <c r="E45" s="79" t="s">
        <v>132</v>
      </c>
      <c r="F45" s="79" t="s">
        <v>132</v>
      </c>
      <c r="G45" s="79" t="s">
        <v>132</v>
      </c>
      <c r="H45" s="46">
        <v>0.51</v>
      </c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</row>
    <row r="46" spans="1:23" x14ac:dyDescent="0.25">
      <c r="A46" s="7">
        <v>2010</v>
      </c>
      <c r="B46" s="3">
        <v>0.19</v>
      </c>
      <c r="C46" s="3">
        <v>0.26</v>
      </c>
      <c r="D46" s="79" t="s">
        <v>132</v>
      </c>
      <c r="E46" s="79" t="s">
        <v>132</v>
      </c>
      <c r="F46" s="79" t="s">
        <v>132</v>
      </c>
      <c r="G46" s="79" t="s">
        <v>132</v>
      </c>
      <c r="H46" s="46">
        <v>0.55000000000000004</v>
      </c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</row>
    <row r="47" spans="1:23" x14ac:dyDescent="0.25">
      <c r="A47" s="7">
        <v>2011</v>
      </c>
      <c r="B47" s="3">
        <v>0.22</v>
      </c>
      <c r="C47" s="3">
        <v>0.3</v>
      </c>
      <c r="D47" s="3">
        <v>0.22</v>
      </c>
      <c r="E47" s="3">
        <v>0.13</v>
      </c>
      <c r="F47" s="3">
        <v>7.0000000000000007E-2</v>
      </c>
      <c r="G47" s="3">
        <v>0.06</v>
      </c>
      <c r="H47" s="46">
        <v>0.48</v>
      </c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</row>
    <row r="48" spans="1:23" x14ac:dyDescent="0.25">
      <c r="A48" s="7">
        <v>2012</v>
      </c>
      <c r="B48" s="3">
        <v>0.21</v>
      </c>
      <c r="C48" s="3">
        <v>0.27</v>
      </c>
      <c r="D48" s="3">
        <v>0.23</v>
      </c>
      <c r="E48" s="3">
        <v>0.12</v>
      </c>
      <c r="F48" s="3">
        <v>0.09</v>
      </c>
      <c r="G48" s="3">
        <v>0.08</v>
      </c>
      <c r="H48" s="46">
        <v>0.52</v>
      </c>
    </row>
    <row r="49" spans="1:26" x14ac:dyDescent="0.25">
      <c r="A49" s="7">
        <v>2013</v>
      </c>
      <c r="B49" s="3">
        <v>0.21</v>
      </c>
      <c r="C49" s="3">
        <v>0.31</v>
      </c>
      <c r="D49" s="3">
        <v>0.2</v>
      </c>
      <c r="E49" s="3">
        <v>0.15</v>
      </c>
      <c r="F49" s="3">
        <v>0.06</v>
      </c>
      <c r="G49" s="3">
        <v>7.0000000000000007E-2</v>
      </c>
      <c r="H49" s="46">
        <v>0.48</v>
      </c>
    </row>
    <row r="50" spans="1:26" ht="15.6" customHeight="1" x14ac:dyDescent="0.25">
      <c r="A50" s="7">
        <v>2014</v>
      </c>
      <c r="B50" s="3">
        <v>0.18</v>
      </c>
      <c r="C50" s="3">
        <v>0.28999999999999998</v>
      </c>
      <c r="D50" s="3">
        <v>0.22</v>
      </c>
      <c r="E50" s="3">
        <v>0.13</v>
      </c>
      <c r="F50" s="3">
        <v>0.09</v>
      </c>
      <c r="G50" s="3">
        <v>0.09</v>
      </c>
      <c r="H50" s="46">
        <v>0.53</v>
      </c>
    </row>
    <row r="51" spans="1:26" ht="15.6" customHeight="1" x14ac:dyDescent="0.25">
      <c r="A51" s="7">
        <v>2015</v>
      </c>
      <c r="B51" s="3">
        <v>0.16</v>
      </c>
      <c r="C51" s="3">
        <v>0.23</v>
      </c>
      <c r="D51" s="3">
        <v>0.32</v>
      </c>
      <c r="E51" s="3">
        <v>0.14000000000000001</v>
      </c>
      <c r="F51" s="3">
        <v>7.0000000000000007E-2</v>
      </c>
      <c r="G51" s="3">
        <v>0.08</v>
      </c>
      <c r="H51" s="46">
        <v>0.61</v>
      </c>
    </row>
    <row r="52" spans="1:26" ht="15.6" customHeight="1" x14ac:dyDescent="0.25">
      <c r="A52" s="7" t="str">
        <f>annéeN&amp;" (prévisions) "</f>
        <v xml:space="preserve">2016 (prévisions) </v>
      </c>
      <c r="B52" s="99"/>
      <c r="C52" s="99"/>
      <c r="D52" s="99"/>
      <c r="E52" s="99"/>
      <c r="F52" s="99"/>
      <c r="G52" s="99"/>
      <c r="H52" s="101"/>
    </row>
    <row r="53" spans="1:26" ht="15.6" customHeight="1" x14ac:dyDescent="0.25">
      <c r="A53" s="7"/>
      <c r="B53" s="11"/>
      <c r="C53" s="11"/>
      <c r="D53" s="11"/>
      <c r="E53" s="11"/>
      <c r="F53" s="11"/>
      <c r="G53" s="11"/>
      <c r="H53" s="13"/>
    </row>
    <row r="54" spans="1:26" ht="15.6" customHeight="1" x14ac:dyDescent="0.25">
      <c r="A54" s="54"/>
      <c r="B54" s="55"/>
      <c r="C54" s="55"/>
      <c r="D54" s="55"/>
      <c r="E54" s="55"/>
      <c r="F54" s="55"/>
      <c r="G54" s="55"/>
      <c r="H54" s="56"/>
      <c r="I54" s="72"/>
      <c r="J54" s="72"/>
    </row>
    <row r="55" spans="1:26" x14ac:dyDescent="0.25">
      <c r="H55" s="131"/>
    </row>
    <row r="56" spans="1:26" ht="19.5" customHeight="1" x14ac:dyDescent="0.3">
      <c r="A56" s="58" t="str">
        <f>"Répartition  des recrutements de cadres par fonction"</f>
        <v>Répartition  des recrutements de cadres par fonction</v>
      </c>
    </row>
    <row r="57" spans="1:26" ht="15.6" customHeight="1" x14ac:dyDescent="0.25"/>
    <row r="58" spans="1:26" ht="51.75" customHeight="1" x14ac:dyDescent="0.25">
      <c r="A58" s="57" t="s">
        <v>0</v>
      </c>
      <c r="B58" s="6" t="s">
        <v>12</v>
      </c>
      <c r="C58" s="6" t="s">
        <v>142</v>
      </c>
      <c r="D58" s="6" t="s">
        <v>144</v>
      </c>
      <c r="E58" s="6" t="s">
        <v>13</v>
      </c>
      <c r="F58" s="6" t="s">
        <v>14</v>
      </c>
      <c r="G58" s="6" t="s">
        <v>15</v>
      </c>
      <c r="H58" s="6" t="s">
        <v>16</v>
      </c>
      <c r="I58" s="57" t="s">
        <v>143</v>
      </c>
      <c r="J58" s="57" t="s">
        <v>68</v>
      </c>
    </row>
    <row r="59" spans="1:26" ht="15.6" customHeight="1" x14ac:dyDescent="0.25">
      <c r="A59" s="7">
        <v>2002</v>
      </c>
      <c r="B59" s="3">
        <v>3.8593448940269746E-2</v>
      </c>
      <c r="C59" s="3">
        <v>7.7925497752087347E-2</v>
      </c>
      <c r="D59" s="3">
        <v>7.0256904303147086E-2</v>
      </c>
      <c r="E59" s="3">
        <v>9.9113680154142583E-2</v>
      </c>
      <c r="F59" s="3">
        <v>0.21648041104688504</v>
      </c>
      <c r="G59" s="3">
        <v>5.622350674373796E-2</v>
      </c>
      <c r="H59" s="3">
        <v>9.0333975594091204E-2</v>
      </c>
      <c r="I59" s="3">
        <v>0.28999999999999998</v>
      </c>
      <c r="J59" s="3">
        <v>4.7334617854849069E-2</v>
      </c>
      <c r="K59" s="11"/>
      <c r="L59" s="11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</row>
    <row r="60" spans="1:26" ht="15.6" customHeight="1" x14ac:dyDescent="0.25">
      <c r="A60" s="7">
        <v>2003</v>
      </c>
      <c r="B60" s="3">
        <v>5.9959677419354838E-2</v>
      </c>
      <c r="C60" s="3">
        <v>7.3145161290322586E-2</v>
      </c>
      <c r="D60" s="3">
        <v>0.10709677419354838</v>
      </c>
      <c r="E60" s="3">
        <v>3.2338709677419357E-2</v>
      </c>
      <c r="F60" s="3">
        <v>0.20286290322580644</v>
      </c>
      <c r="G60" s="3">
        <v>7.3830645161290315E-2</v>
      </c>
      <c r="H60" s="3">
        <v>0.10689516129032257</v>
      </c>
      <c r="I60" s="3">
        <v>0.28999999999999998</v>
      </c>
      <c r="J60" s="3">
        <v>5.5403225806451621E-2</v>
      </c>
      <c r="K60" s="11"/>
      <c r="L60" s="11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</row>
    <row r="61" spans="1:26" ht="15.6" customHeight="1" x14ac:dyDescent="0.25">
      <c r="A61" s="7">
        <v>2004</v>
      </c>
      <c r="B61" s="3">
        <v>0.05</v>
      </c>
      <c r="C61" s="3">
        <v>5.8367346938775516E-2</v>
      </c>
      <c r="D61" s="3">
        <v>7.0471938775510209E-2</v>
      </c>
      <c r="E61" s="3">
        <v>8.0255102040816331E-2</v>
      </c>
      <c r="F61" s="3">
        <v>0.18373724489795917</v>
      </c>
      <c r="G61" s="3">
        <v>8.8367346938775501E-2</v>
      </c>
      <c r="H61" s="3">
        <v>0.1527933673469388</v>
      </c>
      <c r="I61" s="3">
        <v>0.28000000000000003</v>
      </c>
      <c r="J61" s="3">
        <v>3.6211734693877548E-2</v>
      </c>
      <c r="K61" s="11"/>
      <c r="L61" s="11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</row>
    <row r="62" spans="1:26" ht="15.6" customHeight="1" x14ac:dyDescent="0.25">
      <c r="A62" s="7">
        <v>2005</v>
      </c>
      <c r="B62" s="3">
        <v>0.02</v>
      </c>
      <c r="C62" s="3">
        <v>7.0000000000000007E-2</v>
      </c>
      <c r="D62" s="3">
        <v>7.0000000000000007E-2</v>
      </c>
      <c r="E62" s="3">
        <v>0.11</v>
      </c>
      <c r="F62" s="3">
        <v>0.18</v>
      </c>
      <c r="G62" s="3">
        <v>0.09</v>
      </c>
      <c r="H62" s="3">
        <v>0.16</v>
      </c>
      <c r="I62" s="3">
        <v>0.23</v>
      </c>
      <c r="J62" s="3">
        <v>7.0000000000000007E-2</v>
      </c>
      <c r="K62" s="11"/>
      <c r="L62" s="11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</row>
    <row r="63" spans="1:26" ht="15.6" customHeight="1" x14ac:dyDescent="0.25">
      <c r="A63" s="7">
        <v>2006</v>
      </c>
      <c r="B63" s="3">
        <v>0.01</v>
      </c>
      <c r="C63" s="3">
        <v>7.0000000000000007E-2</v>
      </c>
      <c r="D63" s="3">
        <v>0.08</v>
      </c>
      <c r="E63" s="3">
        <v>0.14000000000000001</v>
      </c>
      <c r="F63" s="3">
        <v>0.19</v>
      </c>
      <c r="G63" s="3">
        <v>0.08</v>
      </c>
      <c r="H63" s="3">
        <v>0.12</v>
      </c>
      <c r="I63" s="3">
        <v>0.22</v>
      </c>
      <c r="J63" s="3">
        <v>0.09</v>
      </c>
      <c r="K63" s="11"/>
      <c r="L63" s="11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</row>
    <row r="64" spans="1:26" ht="15.6" customHeight="1" x14ac:dyDescent="0.25">
      <c r="A64" s="7">
        <v>2007</v>
      </c>
      <c r="B64" s="3">
        <v>0.02</v>
      </c>
      <c r="C64" s="3">
        <v>0.08</v>
      </c>
      <c r="D64" s="3">
        <v>0.08</v>
      </c>
      <c r="E64" s="3">
        <v>0.16</v>
      </c>
      <c r="F64" s="3">
        <v>0.15</v>
      </c>
      <c r="G64" s="3">
        <v>0.1</v>
      </c>
      <c r="H64" s="3">
        <v>0.08</v>
      </c>
      <c r="I64" s="3">
        <v>0.26</v>
      </c>
      <c r="J64" s="3">
        <v>7.0000000000000007E-2</v>
      </c>
      <c r="K64" s="11"/>
      <c r="L64" s="11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</row>
    <row r="65" spans="1:26" ht="15.6" customHeight="1" x14ac:dyDescent="0.25">
      <c r="A65" s="7">
        <v>2008</v>
      </c>
      <c r="B65" s="3">
        <v>0.03</v>
      </c>
      <c r="C65" s="3">
        <v>0.05</v>
      </c>
      <c r="D65" s="3">
        <v>0.11</v>
      </c>
      <c r="E65" s="3">
        <v>0.24</v>
      </c>
      <c r="F65" s="3">
        <v>0.12</v>
      </c>
      <c r="G65" s="3">
        <v>0.08</v>
      </c>
      <c r="H65" s="3">
        <v>0.08</v>
      </c>
      <c r="I65" s="3">
        <v>0.24</v>
      </c>
      <c r="J65" s="3">
        <v>0.05</v>
      </c>
      <c r="K65" s="11"/>
      <c r="L65" s="11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</row>
    <row r="66" spans="1:26" ht="15.6" customHeight="1" x14ac:dyDescent="0.25">
      <c r="A66" s="7">
        <v>2009</v>
      </c>
      <c r="B66" s="3">
        <v>0.03</v>
      </c>
      <c r="C66" s="3">
        <v>0.09</v>
      </c>
      <c r="D66" s="3">
        <v>7.0000000000000007E-2</v>
      </c>
      <c r="E66" s="3">
        <v>0.21</v>
      </c>
      <c r="F66" s="3">
        <v>0.12</v>
      </c>
      <c r="G66" s="3">
        <v>0.08</v>
      </c>
      <c r="H66" s="3">
        <v>0.12</v>
      </c>
      <c r="I66" s="3">
        <v>0.23</v>
      </c>
      <c r="J66" s="3">
        <v>0.05</v>
      </c>
      <c r="K66" s="11"/>
      <c r="L66" s="11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</row>
    <row r="67" spans="1:26" ht="15.6" customHeight="1" x14ac:dyDescent="0.25">
      <c r="A67" s="7">
        <v>2010</v>
      </c>
      <c r="B67" s="3">
        <v>0.02</v>
      </c>
      <c r="C67" s="3">
        <v>0.08</v>
      </c>
      <c r="D67" s="3">
        <v>7.0000000000000007E-2</v>
      </c>
      <c r="E67" s="3">
        <v>0.2</v>
      </c>
      <c r="F67" s="3">
        <v>0.14000000000000001</v>
      </c>
      <c r="G67" s="3">
        <v>0.12</v>
      </c>
      <c r="H67" s="3">
        <v>0.11</v>
      </c>
      <c r="I67" s="3">
        <v>0.22</v>
      </c>
      <c r="J67" s="3">
        <v>0.04</v>
      </c>
      <c r="K67" s="11"/>
      <c r="L67" s="11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</row>
    <row r="68" spans="1:26" ht="15.6" customHeight="1" x14ac:dyDescent="0.25">
      <c r="A68" s="7">
        <v>2011</v>
      </c>
      <c r="B68" s="3">
        <v>0.02</v>
      </c>
      <c r="C68" s="3">
        <v>7.0000000000000007E-2</v>
      </c>
      <c r="D68" s="3">
        <v>0.11</v>
      </c>
      <c r="E68" s="3">
        <v>0.16</v>
      </c>
      <c r="F68" s="3">
        <v>0.13</v>
      </c>
      <c r="G68" s="3">
        <v>0.1</v>
      </c>
      <c r="H68" s="3">
        <v>0.14000000000000001</v>
      </c>
      <c r="I68" s="3">
        <v>0.21</v>
      </c>
      <c r="J68" s="3">
        <v>0.06</v>
      </c>
    </row>
    <row r="69" spans="1:26" ht="15.6" customHeight="1" x14ac:dyDescent="0.25">
      <c r="A69" s="7">
        <v>2012</v>
      </c>
      <c r="B69" s="3">
        <v>0.04</v>
      </c>
      <c r="C69" s="3">
        <v>7.0000000000000007E-2</v>
      </c>
      <c r="D69" s="3">
        <v>0.09</v>
      </c>
      <c r="E69" s="3">
        <v>0.18</v>
      </c>
      <c r="F69" s="3">
        <v>0.1</v>
      </c>
      <c r="G69" s="3">
        <v>0.09</v>
      </c>
      <c r="H69" s="3">
        <v>0.1</v>
      </c>
      <c r="I69" s="3">
        <v>0.2</v>
      </c>
      <c r="J69" s="3">
        <v>0.13</v>
      </c>
    </row>
    <row r="70" spans="1:26" ht="15.6" customHeight="1" x14ac:dyDescent="0.25">
      <c r="A70" s="7">
        <v>2013</v>
      </c>
      <c r="B70" s="3">
        <v>0.04</v>
      </c>
      <c r="C70" s="3">
        <v>7.0000000000000007E-2</v>
      </c>
      <c r="D70" s="3">
        <v>0.06</v>
      </c>
      <c r="E70" s="3">
        <v>0.15</v>
      </c>
      <c r="F70" s="3">
        <v>0.08</v>
      </c>
      <c r="G70" s="3">
        <v>0.1</v>
      </c>
      <c r="H70" s="3">
        <v>0.15</v>
      </c>
      <c r="I70" s="3">
        <v>0.25</v>
      </c>
      <c r="J70" s="3">
        <v>0.1</v>
      </c>
    </row>
    <row r="71" spans="1:26" ht="15.6" customHeight="1" x14ac:dyDescent="0.25">
      <c r="A71" s="7">
        <v>2014</v>
      </c>
      <c r="B71" s="3">
        <v>0.03</v>
      </c>
      <c r="C71" s="3">
        <v>7.0000000000000007E-2</v>
      </c>
      <c r="D71" s="3">
        <v>0.09</v>
      </c>
      <c r="E71" s="3">
        <v>0.14000000000000001</v>
      </c>
      <c r="F71" s="3">
        <v>0.11</v>
      </c>
      <c r="G71" s="3">
        <v>7.0000000000000007E-2</v>
      </c>
      <c r="H71" s="3">
        <v>0.11</v>
      </c>
      <c r="I71" s="3">
        <v>0.28000000000000003</v>
      </c>
      <c r="J71" s="3">
        <v>0.1</v>
      </c>
    </row>
    <row r="72" spans="1:26" ht="15.6" customHeight="1" x14ac:dyDescent="0.25">
      <c r="A72" s="7">
        <v>2015</v>
      </c>
      <c r="B72" s="3">
        <v>0.04</v>
      </c>
      <c r="C72" s="3">
        <v>7.0000000000000007E-2</v>
      </c>
      <c r="D72" s="3">
        <v>0.06</v>
      </c>
      <c r="E72" s="3">
        <v>0.12</v>
      </c>
      <c r="F72" s="3">
        <v>0.08</v>
      </c>
      <c r="G72" s="3">
        <v>0.1</v>
      </c>
      <c r="H72" s="3">
        <v>0.1</v>
      </c>
      <c r="I72" s="3">
        <v>0.25</v>
      </c>
      <c r="J72" s="3">
        <v>0.18</v>
      </c>
    </row>
    <row r="73" spans="1:26" ht="15.6" customHeight="1" x14ac:dyDescent="0.25">
      <c r="A73" s="7" t="str">
        <f>annéeN&amp;" (prévisions) "</f>
        <v xml:space="preserve">2016 (prévisions) </v>
      </c>
      <c r="B73" s="98"/>
      <c r="C73" s="98"/>
      <c r="D73" s="98"/>
      <c r="E73" s="98"/>
      <c r="F73" s="98"/>
      <c r="G73" s="98"/>
      <c r="H73" s="98"/>
      <c r="I73" s="98"/>
      <c r="J73" s="104"/>
    </row>
    <row r="74" spans="1:26" ht="15.6" customHeight="1" x14ac:dyDescent="0.25">
      <c r="A74" s="7"/>
      <c r="B74" s="11"/>
      <c r="C74" s="11"/>
      <c r="D74" s="11"/>
      <c r="E74" s="11"/>
      <c r="F74" s="11"/>
      <c r="G74" s="11"/>
      <c r="H74" s="11"/>
      <c r="I74" s="11"/>
    </row>
    <row r="75" spans="1:26" ht="15.6" customHeight="1" x14ac:dyDescent="0.25">
      <c r="A75" s="7"/>
      <c r="B75" s="11"/>
      <c r="C75" s="11"/>
      <c r="D75" s="11"/>
      <c r="E75" s="11"/>
      <c r="F75" s="11"/>
      <c r="G75" s="11"/>
      <c r="H75" s="11"/>
      <c r="I75" s="11"/>
    </row>
    <row r="76" spans="1:26" ht="15.6" customHeight="1" x14ac:dyDescent="0.25">
      <c r="A76" s="7"/>
      <c r="B76" s="11"/>
      <c r="C76" s="11"/>
      <c r="D76" s="11"/>
      <c r="E76" s="11"/>
      <c r="F76" s="11"/>
      <c r="G76" s="11"/>
      <c r="H76" s="11"/>
      <c r="I76" s="11"/>
    </row>
    <row r="77" spans="1:26" ht="18.75" customHeight="1" x14ac:dyDescent="0.3">
      <c r="A77" s="58" t="str">
        <f>"Répartition des recrutements de cadres par grands secteurs d'activité"</f>
        <v>Répartition des recrutements de cadres par grands secteurs d'activité</v>
      </c>
    </row>
    <row r="78" spans="1:26" ht="15.6" customHeight="1" x14ac:dyDescent="0.25"/>
    <row r="79" spans="1:26" ht="27.75" customHeight="1" x14ac:dyDescent="0.25">
      <c r="A79" s="23" t="s">
        <v>0</v>
      </c>
      <c r="B79" s="12" t="s">
        <v>18</v>
      </c>
      <c r="C79" s="12" t="s">
        <v>19</v>
      </c>
      <c r="D79" s="12" t="s">
        <v>20</v>
      </c>
      <c r="E79" s="12" t="s">
        <v>21</v>
      </c>
    </row>
    <row r="80" spans="1:26" ht="15.6" customHeight="1" x14ac:dyDescent="0.25">
      <c r="A80" s="7">
        <v>2002</v>
      </c>
      <c r="B80" s="3">
        <v>0.32</v>
      </c>
      <c r="C80" s="3">
        <v>0.09</v>
      </c>
      <c r="D80" s="3">
        <v>0.19</v>
      </c>
      <c r="E80" s="3">
        <v>0.4</v>
      </c>
      <c r="F80" s="11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</row>
    <row r="81" spans="1:20" ht="15.6" customHeight="1" x14ac:dyDescent="0.25">
      <c r="A81" s="7">
        <v>2003</v>
      </c>
      <c r="B81" s="3">
        <v>0.28000000000000003</v>
      </c>
      <c r="C81" s="3">
        <v>7.0000000000000007E-2</v>
      </c>
      <c r="D81" s="3">
        <v>0.17</v>
      </c>
      <c r="E81" s="3">
        <v>0.48</v>
      </c>
      <c r="F81" s="11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</row>
    <row r="82" spans="1:20" ht="15.6" customHeight="1" x14ac:dyDescent="0.25">
      <c r="A82" s="7">
        <v>2004</v>
      </c>
      <c r="B82" s="3">
        <v>0.33</v>
      </c>
      <c r="C82" s="3">
        <v>0.06</v>
      </c>
      <c r="D82" s="3">
        <v>0.2</v>
      </c>
      <c r="E82" s="3">
        <v>0.41</v>
      </c>
      <c r="F82" s="11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</row>
    <row r="83" spans="1:20" ht="15.6" customHeight="1" x14ac:dyDescent="0.25">
      <c r="A83" s="7">
        <v>2005</v>
      </c>
      <c r="B83" s="3">
        <v>0.3</v>
      </c>
      <c r="C83" s="3">
        <v>7.0000000000000007E-2</v>
      </c>
      <c r="D83" s="3">
        <v>0.11</v>
      </c>
      <c r="E83" s="3">
        <v>0.52</v>
      </c>
      <c r="F83" s="11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</row>
    <row r="84" spans="1:20" x14ac:dyDescent="0.25">
      <c r="A84" s="7">
        <v>2006</v>
      </c>
      <c r="B84" s="3">
        <v>0.28999999999999998</v>
      </c>
      <c r="C84" s="3">
        <v>0.06</v>
      </c>
      <c r="D84" s="3">
        <v>0.13</v>
      </c>
      <c r="E84" s="3">
        <v>0.52</v>
      </c>
    </row>
    <row r="85" spans="1:20" x14ac:dyDescent="0.25">
      <c r="A85" s="7">
        <v>2007</v>
      </c>
      <c r="B85" s="3">
        <v>0.28000000000000003</v>
      </c>
      <c r="C85" s="3">
        <v>0.08</v>
      </c>
      <c r="D85" s="3">
        <v>0.13</v>
      </c>
      <c r="E85" s="3">
        <v>0.51</v>
      </c>
    </row>
    <row r="86" spans="1:20" x14ac:dyDescent="0.25">
      <c r="A86" s="7">
        <v>2008</v>
      </c>
      <c r="B86" s="3">
        <v>0.31</v>
      </c>
      <c r="C86" s="3">
        <v>0.11</v>
      </c>
      <c r="D86" s="3">
        <v>0.13</v>
      </c>
      <c r="E86" s="3">
        <v>0.45</v>
      </c>
    </row>
    <row r="87" spans="1:20" x14ac:dyDescent="0.25">
      <c r="A87" s="7">
        <v>2009</v>
      </c>
      <c r="B87" s="3">
        <v>0.27</v>
      </c>
      <c r="C87" s="3">
        <v>0.1</v>
      </c>
      <c r="D87" s="3">
        <v>0.17</v>
      </c>
      <c r="E87" s="3">
        <v>0.46</v>
      </c>
    </row>
    <row r="88" spans="1:20" x14ac:dyDescent="0.25">
      <c r="A88" s="7">
        <v>2010</v>
      </c>
      <c r="B88" s="3">
        <v>0.35</v>
      </c>
      <c r="C88" s="3">
        <v>0.08</v>
      </c>
      <c r="D88" s="3">
        <v>0.11</v>
      </c>
      <c r="E88" s="3">
        <v>0.46</v>
      </c>
    </row>
    <row r="89" spans="1:20" x14ac:dyDescent="0.25">
      <c r="A89" s="7">
        <v>2011</v>
      </c>
      <c r="B89" s="3">
        <v>0.28999999999999998</v>
      </c>
      <c r="C89" s="3">
        <v>0.08</v>
      </c>
      <c r="D89" s="3">
        <v>0.12</v>
      </c>
      <c r="E89" s="3">
        <v>0.51</v>
      </c>
    </row>
    <row r="90" spans="1:20" x14ac:dyDescent="0.25">
      <c r="A90" s="7">
        <v>2012</v>
      </c>
      <c r="B90" s="3">
        <v>0.33</v>
      </c>
      <c r="C90" s="3">
        <v>0.06</v>
      </c>
      <c r="D90" s="3">
        <v>0.08</v>
      </c>
      <c r="E90" s="3">
        <v>0.53</v>
      </c>
    </row>
    <row r="91" spans="1:20" x14ac:dyDescent="0.25">
      <c r="A91" s="7">
        <v>2013</v>
      </c>
      <c r="B91" s="3">
        <v>0.26</v>
      </c>
      <c r="C91" s="3">
        <v>0.08</v>
      </c>
      <c r="D91" s="3">
        <v>0.14000000000000001</v>
      </c>
      <c r="E91" s="3">
        <v>0.52</v>
      </c>
    </row>
    <row r="92" spans="1:20" x14ac:dyDescent="0.25">
      <c r="A92" s="7">
        <v>2014</v>
      </c>
      <c r="B92" s="3">
        <v>0.28999999999999998</v>
      </c>
      <c r="C92" s="3">
        <v>0.09</v>
      </c>
      <c r="D92" s="3">
        <v>0.15</v>
      </c>
      <c r="E92" s="3">
        <v>0.47</v>
      </c>
    </row>
    <row r="93" spans="1:20" x14ac:dyDescent="0.25">
      <c r="A93" s="7">
        <v>2015</v>
      </c>
      <c r="B93" s="11">
        <v>0.27</v>
      </c>
      <c r="C93" s="11">
        <v>0.06</v>
      </c>
      <c r="D93" s="11">
        <v>0.15</v>
      </c>
      <c r="E93" s="11">
        <v>0.52</v>
      </c>
    </row>
    <row r="94" spans="1:20" ht="15.75" x14ac:dyDescent="0.25">
      <c r="A94" s="7" t="str">
        <f>annéeN&amp;" (prévisions) "</f>
        <v xml:space="preserve">2016 (prévisions) </v>
      </c>
      <c r="B94" s="135"/>
      <c r="C94" s="135"/>
      <c r="D94" s="135"/>
      <c r="E94" s="135"/>
    </row>
    <row r="95" spans="1:20" x14ac:dyDescent="0.25">
      <c r="B95" s="71"/>
      <c r="C95" s="71"/>
      <c r="D95" s="71"/>
      <c r="E95" s="71"/>
    </row>
    <row r="96" spans="1:20" ht="20.25" x14ac:dyDescent="0.3">
      <c r="A96" s="65"/>
      <c r="B96" s="71"/>
      <c r="C96" s="71"/>
      <c r="D96" s="71"/>
      <c r="E96" s="71"/>
    </row>
    <row r="97" spans="1:7" ht="20.25" x14ac:dyDescent="0.3">
      <c r="A97" s="65"/>
      <c r="B97" s="71"/>
      <c r="C97" s="71"/>
      <c r="D97" s="71"/>
      <c r="E97" s="71"/>
    </row>
    <row r="98" spans="1:7" ht="18.75" x14ac:dyDescent="0.3">
      <c r="A98" s="58" t="str">
        <f>"Perspectives d'évolution des effectifs cadres et salariés pour "&amp;annéeN1&amp; " par région"</f>
        <v>Perspectives d'évolution des effectifs cadres et salariés pour 2017 par région</v>
      </c>
    </row>
    <row r="99" spans="1:7" ht="18.75" x14ac:dyDescent="0.3">
      <c r="A99" s="58"/>
    </row>
    <row r="100" spans="1:7" ht="30" x14ac:dyDescent="0.25">
      <c r="A100" s="57" t="s">
        <v>42</v>
      </c>
      <c r="B100" s="6" t="s">
        <v>40</v>
      </c>
      <c r="C100" s="6" t="s">
        <v>41</v>
      </c>
      <c r="E100" s="57" t="s">
        <v>42</v>
      </c>
      <c r="F100" s="6" t="s">
        <v>58</v>
      </c>
      <c r="G100" s="6" t="s">
        <v>59</v>
      </c>
    </row>
    <row r="101" spans="1:7" ht="27" customHeight="1" x14ac:dyDescent="0.25">
      <c r="A101" s="81" t="s">
        <v>28</v>
      </c>
      <c r="B101" s="16"/>
      <c r="C101" s="16"/>
      <c r="E101" s="15" t="s">
        <v>28</v>
      </c>
      <c r="F101" s="27"/>
      <c r="G101" s="27"/>
    </row>
    <row r="102" spans="1:7" ht="26.25" customHeight="1" x14ac:dyDescent="0.25">
      <c r="A102" s="81" t="s">
        <v>29</v>
      </c>
      <c r="B102" s="17"/>
      <c r="C102" s="17"/>
      <c r="E102" s="15" t="s">
        <v>29</v>
      </c>
      <c r="F102" s="28"/>
      <c r="G102" s="28"/>
    </row>
    <row r="103" spans="1:7" ht="18" customHeight="1" x14ac:dyDescent="0.25">
      <c r="A103" s="81" t="s">
        <v>30</v>
      </c>
      <c r="B103" s="17"/>
      <c r="C103" s="17"/>
      <c r="E103" s="15" t="s">
        <v>30</v>
      </c>
      <c r="F103" s="28"/>
      <c r="G103" s="28"/>
    </row>
    <row r="104" spans="1:7" ht="27.75" customHeight="1" x14ac:dyDescent="0.25">
      <c r="A104" s="81" t="s">
        <v>31</v>
      </c>
      <c r="B104" s="17"/>
      <c r="C104" s="17"/>
      <c r="E104" s="15" t="s">
        <v>31</v>
      </c>
      <c r="F104" s="28"/>
      <c r="G104" s="28"/>
    </row>
    <row r="105" spans="1:7" x14ac:dyDescent="0.25">
      <c r="A105" s="82" t="s">
        <v>32</v>
      </c>
      <c r="B105" s="17"/>
      <c r="C105" s="17"/>
      <c r="E105" s="18" t="s">
        <v>32</v>
      </c>
      <c r="F105" s="28"/>
      <c r="G105" s="28"/>
    </row>
    <row r="106" spans="1:7" x14ac:dyDescent="0.25">
      <c r="A106" s="81" t="s">
        <v>33</v>
      </c>
      <c r="B106" s="17"/>
      <c r="C106" s="17"/>
      <c r="E106" s="15" t="s">
        <v>33</v>
      </c>
      <c r="F106" s="28"/>
      <c r="G106" s="28"/>
    </row>
    <row r="107" spans="1:7" x14ac:dyDescent="0.25">
      <c r="A107" s="81" t="s">
        <v>34</v>
      </c>
      <c r="B107" s="17"/>
      <c r="C107" s="17"/>
      <c r="E107" s="15" t="s">
        <v>34</v>
      </c>
      <c r="F107" s="28"/>
      <c r="G107" s="28"/>
    </row>
    <row r="108" spans="1:7" x14ac:dyDescent="0.25">
      <c r="A108" s="81" t="s">
        <v>35</v>
      </c>
      <c r="B108" s="17"/>
      <c r="C108" s="17"/>
      <c r="E108" s="15" t="s">
        <v>35</v>
      </c>
      <c r="F108" s="28"/>
      <c r="G108" s="28"/>
    </row>
    <row r="109" spans="1:7" x14ac:dyDescent="0.25">
      <c r="A109" s="81" t="s">
        <v>36</v>
      </c>
      <c r="B109" s="17"/>
      <c r="C109" s="17"/>
      <c r="E109" s="15" t="s">
        <v>36</v>
      </c>
      <c r="F109" s="28"/>
      <c r="G109" s="28"/>
    </row>
    <row r="110" spans="1:7" x14ac:dyDescent="0.25">
      <c r="A110" s="81" t="s">
        <v>37</v>
      </c>
      <c r="B110" s="17"/>
      <c r="C110" s="17"/>
      <c r="E110" s="15" t="s">
        <v>37</v>
      </c>
      <c r="F110" s="28"/>
      <c r="G110" s="28"/>
    </row>
    <row r="111" spans="1:7" x14ac:dyDescent="0.25">
      <c r="A111" s="81" t="s">
        <v>38</v>
      </c>
      <c r="B111" s="17"/>
      <c r="C111" s="17"/>
      <c r="E111" s="15" t="s">
        <v>38</v>
      </c>
      <c r="F111" s="28"/>
      <c r="G111" s="28"/>
    </row>
    <row r="112" spans="1:7" ht="26.25" customHeight="1" x14ac:dyDescent="0.25">
      <c r="A112" s="81" t="s">
        <v>39</v>
      </c>
      <c r="B112" s="17"/>
      <c r="C112" s="17"/>
      <c r="E112" s="15" t="s">
        <v>39</v>
      </c>
      <c r="F112" s="28"/>
      <c r="G112" s="28"/>
    </row>
    <row r="113" spans="1:7" ht="28.5" customHeight="1" x14ac:dyDescent="0.25">
      <c r="A113" s="81" t="s">
        <v>145</v>
      </c>
      <c r="B113" s="17"/>
      <c r="C113" s="17"/>
      <c r="E113" s="15" t="s">
        <v>145</v>
      </c>
    </row>
    <row r="114" spans="1:7" x14ac:dyDescent="0.25">
      <c r="A114" s="15"/>
      <c r="B114" s="17"/>
      <c r="C114" s="17"/>
    </row>
    <row r="115" spans="1:7" x14ac:dyDescent="0.25">
      <c r="A115" s="19"/>
      <c r="B115" s="17"/>
      <c r="C115" s="17"/>
    </row>
    <row r="116" spans="1:7" ht="18.75" x14ac:dyDescent="0.3">
      <c r="A116" s="58" t="str">
        <f>"Historique des perspectives d'évolution des effectifs cadres et salariés dans la région"</f>
        <v>Historique des perspectives d'évolution des effectifs cadres et salariés dans la région</v>
      </c>
      <c r="B116" s="17"/>
      <c r="C116" s="17"/>
    </row>
    <row r="118" spans="1:7" ht="30" x14ac:dyDescent="0.25">
      <c r="A118" s="57" t="s">
        <v>0</v>
      </c>
      <c r="B118" s="6" t="s">
        <v>40</v>
      </c>
      <c r="C118" s="6" t="s">
        <v>41</v>
      </c>
      <c r="D118" s="66"/>
      <c r="E118" s="57" t="s">
        <v>0</v>
      </c>
      <c r="F118" s="6" t="s">
        <v>58</v>
      </c>
      <c r="G118" s="6" t="s">
        <v>59</v>
      </c>
    </row>
    <row r="119" spans="1:7" x14ac:dyDescent="0.25">
      <c r="A119" s="5">
        <v>2011</v>
      </c>
      <c r="B119" s="11">
        <v>0.1</v>
      </c>
      <c r="C119" s="11">
        <v>0.06</v>
      </c>
      <c r="E119" s="5">
        <v>2011</v>
      </c>
      <c r="F119" s="11">
        <v>0.17</v>
      </c>
      <c r="G119" s="11">
        <v>0.1</v>
      </c>
    </row>
    <row r="120" spans="1:7" x14ac:dyDescent="0.25">
      <c r="A120" s="5">
        <v>2012</v>
      </c>
      <c r="B120" s="11">
        <v>0.09</v>
      </c>
      <c r="C120" s="11">
        <v>0.05</v>
      </c>
      <c r="E120" s="5">
        <v>2012</v>
      </c>
      <c r="F120" s="11">
        <v>0.15</v>
      </c>
      <c r="G120" s="11">
        <v>0.11</v>
      </c>
    </row>
    <row r="121" spans="1:7" x14ac:dyDescent="0.25">
      <c r="A121" s="5">
        <v>2013</v>
      </c>
      <c r="B121" s="11">
        <v>7.0000000000000007E-2</v>
      </c>
      <c r="C121" s="11">
        <v>0.06</v>
      </c>
      <c r="E121" s="5">
        <v>2013</v>
      </c>
      <c r="F121" s="11">
        <v>0.12</v>
      </c>
      <c r="G121" s="11">
        <v>0.15</v>
      </c>
    </row>
    <row r="122" spans="1:7" x14ac:dyDescent="0.25">
      <c r="A122" s="5">
        <v>2014</v>
      </c>
      <c r="B122" s="11">
        <v>0.08</v>
      </c>
      <c r="C122" s="11">
        <v>0.06</v>
      </c>
      <c r="E122" s="5">
        <v>2014</v>
      </c>
      <c r="F122" s="11">
        <v>0.13</v>
      </c>
      <c r="G122" s="11">
        <v>0.12</v>
      </c>
    </row>
    <row r="123" spans="1:7" x14ac:dyDescent="0.25">
      <c r="A123" s="5">
        <v>2015</v>
      </c>
      <c r="B123" s="11">
        <v>0.06</v>
      </c>
      <c r="C123" s="11">
        <v>0.06</v>
      </c>
      <c r="E123" s="5">
        <v>2015</v>
      </c>
      <c r="F123" s="11">
        <v>0.12</v>
      </c>
      <c r="G123" s="11">
        <v>0.15</v>
      </c>
    </row>
    <row r="124" spans="1:7" s="105" customFormat="1" ht="17.25" x14ac:dyDescent="0.3">
      <c r="A124" s="5">
        <v>2016</v>
      </c>
      <c r="B124" s="94">
        <v>0.08</v>
      </c>
      <c r="C124" s="94">
        <v>7.0000000000000007E-2</v>
      </c>
      <c r="D124" s="24"/>
      <c r="E124" s="5">
        <v>2016</v>
      </c>
      <c r="F124" s="98">
        <v>0.13</v>
      </c>
      <c r="G124" s="98">
        <v>0.14000000000000001</v>
      </c>
    </row>
    <row r="125" spans="1:7" x14ac:dyDescent="0.25">
      <c r="A125" s="5"/>
      <c r="B125" s="11"/>
      <c r="C125" s="11"/>
    </row>
    <row r="126" spans="1:7" x14ac:dyDescent="0.25">
      <c r="A126" s="5"/>
      <c r="B126" s="11"/>
      <c r="C126" s="11"/>
    </row>
    <row r="127" spans="1:7" x14ac:dyDescent="0.25">
      <c r="A127" s="5"/>
      <c r="B127" s="11"/>
      <c r="C127" s="11"/>
    </row>
    <row r="128" spans="1:7" x14ac:dyDescent="0.25">
      <c r="A128" s="5"/>
      <c r="B128" s="11"/>
      <c r="C128" s="11"/>
    </row>
    <row r="129" spans="1:7" ht="19.5" customHeight="1" x14ac:dyDescent="0.3">
      <c r="A129" s="58" t="str">
        <f>"Perspectives d'évolution des effectifs cadres et salariés par taille d'établissement pour "&amp;annéeN1</f>
        <v>Perspectives d'évolution des effectifs cadres et salariés par taille d'établissement pour 2017</v>
      </c>
    </row>
    <row r="130" spans="1:7" ht="18.75" x14ac:dyDescent="0.3">
      <c r="A130" s="58"/>
    </row>
    <row r="131" spans="1:7" ht="30" x14ac:dyDescent="0.25">
      <c r="A131" s="57" t="s">
        <v>48</v>
      </c>
      <c r="B131" s="6" t="s">
        <v>40</v>
      </c>
      <c r="C131" s="6" t="s">
        <v>41</v>
      </c>
      <c r="E131" s="57" t="s">
        <v>48</v>
      </c>
      <c r="F131" s="6" t="s">
        <v>58</v>
      </c>
      <c r="G131" s="6" t="s">
        <v>59</v>
      </c>
    </row>
    <row r="132" spans="1:7" x14ac:dyDescent="0.25">
      <c r="A132" s="7" t="s">
        <v>43</v>
      </c>
      <c r="B132" s="11"/>
      <c r="C132" s="11"/>
      <c r="E132" s="7" t="s">
        <v>43</v>
      </c>
      <c r="F132" s="11"/>
      <c r="G132" s="11"/>
    </row>
    <row r="133" spans="1:7" x14ac:dyDescent="0.25">
      <c r="A133" s="7" t="s">
        <v>44</v>
      </c>
      <c r="B133" s="11"/>
      <c r="C133" s="11"/>
      <c r="E133" s="7" t="s">
        <v>44</v>
      </c>
      <c r="F133" s="11"/>
      <c r="G133" s="11"/>
    </row>
    <row r="134" spans="1:7" x14ac:dyDescent="0.25">
      <c r="A134" s="7" t="s">
        <v>45</v>
      </c>
      <c r="B134" s="11"/>
      <c r="C134" s="11"/>
      <c r="E134" s="7" t="s">
        <v>45</v>
      </c>
      <c r="F134" s="11"/>
      <c r="G134" s="11"/>
    </row>
    <row r="135" spans="1:7" x14ac:dyDescent="0.25">
      <c r="A135" s="7" t="s">
        <v>46</v>
      </c>
      <c r="B135" s="11"/>
      <c r="C135" s="11"/>
      <c r="E135" s="7" t="s">
        <v>46</v>
      </c>
      <c r="F135" s="11"/>
      <c r="G135" s="11"/>
    </row>
    <row r="136" spans="1:7" x14ac:dyDescent="0.25">
      <c r="A136" s="7" t="s">
        <v>47</v>
      </c>
      <c r="B136" s="11"/>
      <c r="C136" s="11"/>
      <c r="E136" s="7" t="s">
        <v>47</v>
      </c>
      <c r="F136" s="11"/>
      <c r="G136" s="11"/>
    </row>
    <row r="137" spans="1:7" x14ac:dyDescent="0.25">
      <c r="A137" s="7"/>
      <c r="B137" s="11"/>
      <c r="C137" s="11"/>
    </row>
    <row r="138" spans="1:7" x14ac:dyDescent="0.25">
      <c r="A138" s="7"/>
      <c r="B138" s="11"/>
      <c r="C138" s="11"/>
    </row>
    <row r="140" spans="1:7" ht="18.75" x14ac:dyDescent="0.3">
      <c r="A140" s="58" t="str">
        <f>"Perspectives d'évolution des effectifs cadres et salariés par département pour "&amp;annéeN1</f>
        <v>Perspectives d'évolution des effectifs cadres et salariés par département pour 2017</v>
      </c>
    </row>
    <row r="142" spans="1:7" ht="30" x14ac:dyDescent="0.25">
      <c r="A142" s="57" t="s">
        <v>56</v>
      </c>
      <c r="B142" s="6" t="s">
        <v>40</v>
      </c>
      <c r="C142" s="6" t="s">
        <v>41</v>
      </c>
      <c r="E142" s="57" t="s">
        <v>56</v>
      </c>
      <c r="F142" s="6" t="s">
        <v>58</v>
      </c>
      <c r="G142" s="6" t="s">
        <v>59</v>
      </c>
    </row>
    <row r="143" spans="1:7" ht="32.25" customHeight="1" x14ac:dyDescent="0.25">
      <c r="A143" s="7" t="s">
        <v>87</v>
      </c>
      <c r="B143" s="22"/>
      <c r="C143" s="22"/>
      <c r="E143" s="7" t="s">
        <v>87</v>
      </c>
      <c r="F143" s="22"/>
      <c r="G143" s="22"/>
    </row>
    <row r="144" spans="1:7" ht="27.75" customHeight="1" x14ac:dyDescent="0.25">
      <c r="A144" s="7" t="s">
        <v>89</v>
      </c>
      <c r="B144" s="22"/>
      <c r="C144" s="22"/>
      <c r="E144" s="7" t="s">
        <v>89</v>
      </c>
      <c r="F144" s="22"/>
      <c r="G144" s="22"/>
    </row>
    <row r="145" spans="1:7" ht="30.75" customHeight="1" x14ac:dyDescent="0.25">
      <c r="A145" s="7" t="s">
        <v>90</v>
      </c>
      <c r="B145" s="22"/>
      <c r="C145" s="22"/>
      <c r="E145" s="7" t="s">
        <v>90</v>
      </c>
      <c r="F145" s="22"/>
      <c r="G145" s="22"/>
    </row>
    <row r="146" spans="1:7" x14ac:dyDescent="0.25">
      <c r="A146" s="7" t="s">
        <v>107</v>
      </c>
      <c r="B146" s="22"/>
      <c r="C146" s="22"/>
      <c r="E146" s="7" t="s">
        <v>107</v>
      </c>
      <c r="F146" s="22"/>
      <c r="G146" s="22"/>
    </row>
    <row r="147" spans="1:7" x14ac:dyDescent="0.25">
      <c r="A147" s="7" t="s">
        <v>92</v>
      </c>
      <c r="B147" s="22"/>
      <c r="C147" s="22"/>
      <c r="E147" s="7" t="s">
        <v>92</v>
      </c>
      <c r="F147" s="22"/>
      <c r="G147" s="22"/>
    </row>
    <row r="148" spans="1:7" x14ac:dyDescent="0.25">
      <c r="A148" s="7" t="s">
        <v>91</v>
      </c>
      <c r="B148" s="22"/>
      <c r="C148" s="22"/>
      <c r="E148" s="7" t="s">
        <v>91</v>
      </c>
      <c r="F148" s="22"/>
      <c r="G148" s="22"/>
    </row>
    <row r="149" spans="1:7" x14ac:dyDescent="0.25">
      <c r="A149" s="7" t="s">
        <v>88</v>
      </c>
      <c r="B149" s="22"/>
      <c r="C149" s="22"/>
      <c r="E149" s="7" t="s">
        <v>88</v>
      </c>
      <c r="F149" s="22"/>
      <c r="G149" s="22"/>
    </row>
    <row r="150" spans="1:7" x14ac:dyDescent="0.25">
      <c r="A150" s="7" t="s">
        <v>93</v>
      </c>
      <c r="B150" s="22"/>
      <c r="C150" s="22"/>
      <c r="E150" s="7" t="s">
        <v>93</v>
      </c>
      <c r="F150" s="22"/>
      <c r="G150" s="22"/>
    </row>
    <row r="154" spans="1:7" ht="18.75" x14ac:dyDescent="0.3">
      <c r="A154" s="58" t="str">
        <f>"Perspectives d'évolution des effectifs cadres et salariés par grands secteurs d'activité pour "&amp;annéeN1</f>
        <v>Perspectives d'évolution des effectifs cadres et salariés par grands secteurs d'activité pour 2017</v>
      </c>
    </row>
    <row r="156" spans="1:7" ht="30" x14ac:dyDescent="0.25">
      <c r="A156" s="57" t="s">
        <v>146</v>
      </c>
      <c r="B156" s="6" t="s">
        <v>40</v>
      </c>
      <c r="C156" s="6" t="s">
        <v>41</v>
      </c>
      <c r="E156" s="57" t="s">
        <v>146</v>
      </c>
      <c r="F156" s="6" t="s">
        <v>58</v>
      </c>
      <c r="G156" s="6" t="s">
        <v>59</v>
      </c>
    </row>
    <row r="157" spans="1:7" x14ac:dyDescent="0.25">
      <c r="A157" s="24" t="s">
        <v>18</v>
      </c>
      <c r="B157" s="25"/>
      <c r="C157" s="25"/>
      <c r="E157" s="24" t="s">
        <v>18</v>
      </c>
      <c r="F157" s="25"/>
      <c r="G157" s="25"/>
    </row>
    <row r="158" spans="1:7" x14ac:dyDescent="0.25">
      <c r="A158" s="24" t="s">
        <v>19</v>
      </c>
      <c r="B158" s="25"/>
      <c r="C158" s="25"/>
      <c r="E158" s="24" t="s">
        <v>19</v>
      </c>
      <c r="F158" s="25"/>
      <c r="G158" s="25"/>
    </row>
    <row r="159" spans="1:7" x14ac:dyDescent="0.25">
      <c r="A159" s="26" t="s">
        <v>20</v>
      </c>
      <c r="B159" s="25"/>
      <c r="C159" s="25"/>
      <c r="E159" s="26" t="s">
        <v>20</v>
      </c>
      <c r="F159" s="25"/>
      <c r="G159" s="25"/>
    </row>
    <row r="160" spans="1:7" x14ac:dyDescent="0.25">
      <c r="A160" s="26" t="s">
        <v>17</v>
      </c>
      <c r="B160" s="25"/>
      <c r="C160" s="25"/>
      <c r="E160" s="26" t="s">
        <v>17</v>
      </c>
      <c r="F160" s="25"/>
      <c r="G160" s="25"/>
    </row>
    <row r="161" spans="1:13" x14ac:dyDescent="0.25">
      <c r="A161" s="26"/>
      <c r="B161" s="25"/>
      <c r="C161" s="25"/>
    </row>
    <row r="162" spans="1:13" x14ac:dyDescent="0.25">
      <c r="A162" s="26"/>
      <c r="B162" s="25"/>
      <c r="C162" s="25"/>
    </row>
    <row r="165" spans="1:13" ht="18.75" x14ac:dyDescent="0.3">
      <c r="A165" s="29" t="str">
        <f xml:space="preserve"> "Les informations clés de la région  "</f>
        <v xml:space="preserve">Les informations clés de la région  </v>
      </c>
    </row>
    <row r="166" spans="1:13" x14ac:dyDescent="0.25">
      <c r="B166" s="42"/>
      <c r="C166" s="42"/>
      <c r="D166" s="42"/>
      <c r="E166" s="42"/>
      <c r="F166" s="42"/>
      <c r="G166" s="42"/>
      <c r="H166" s="42"/>
      <c r="I166" s="42"/>
      <c r="J166" s="42"/>
      <c r="K166" s="42"/>
      <c r="L166" s="42"/>
      <c r="M166" s="42"/>
    </row>
    <row r="167" spans="1:13" ht="30" x14ac:dyDescent="0.25">
      <c r="A167" s="6" t="s">
        <v>0</v>
      </c>
      <c r="B167" s="6" t="s">
        <v>60</v>
      </c>
      <c r="C167" s="6" t="s">
        <v>61</v>
      </c>
      <c r="D167" s="6" t="s">
        <v>62</v>
      </c>
      <c r="E167" s="6" t="s">
        <v>63</v>
      </c>
      <c r="F167" s="6" t="s">
        <v>64</v>
      </c>
      <c r="G167" s="6" t="s">
        <v>65</v>
      </c>
    </row>
    <row r="168" spans="1:13" x14ac:dyDescent="0.25">
      <c r="A168" s="7">
        <v>2004</v>
      </c>
      <c r="B168" s="2">
        <v>182910</v>
      </c>
      <c r="C168" s="2">
        <v>1360989</v>
      </c>
      <c r="D168" s="3">
        <v>0.13511996134997334</v>
      </c>
      <c r="E168" s="48">
        <v>121124</v>
      </c>
      <c r="F168" s="2">
        <v>23506</v>
      </c>
      <c r="G168" s="42">
        <v>0.19406558568078994</v>
      </c>
    </row>
    <row r="169" spans="1:13" x14ac:dyDescent="0.25">
      <c r="A169" s="7">
        <v>2005</v>
      </c>
      <c r="B169" s="2">
        <v>184040</v>
      </c>
      <c r="C169" s="2">
        <v>1353686</v>
      </c>
      <c r="D169" s="3">
        <v>0.13487951793984068</v>
      </c>
      <c r="E169" s="48">
        <v>121041</v>
      </c>
      <c r="F169" s="2">
        <v>23653</v>
      </c>
      <c r="G169" s="42">
        <v>0.1954131244784825</v>
      </c>
    </row>
    <row r="170" spans="1:13" x14ac:dyDescent="0.25">
      <c r="A170" s="7">
        <v>2006</v>
      </c>
      <c r="B170" s="2">
        <v>185900</v>
      </c>
      <c r="C170" s="2">
        <v>1364477</v>
      </c>
      <c r="D170" s="3">
        <v>0.13435954440622694</v>
      </c>
      <c r="E170" s="48">
        <v>123099</v>
      </c>
      <c r="F170" s="2">
        <v>23861</v>
      </c>
      <c r="G170" s="42">
        <v>0.19383585569338499</v>
      </c>
    </row>
    <row r="171" spans="1:13" x14ac:dyDescent="0.25">
      <c r="A171" s="7">
        <v>2007</v>
      </c>
      <c r="B171" s="2">
        <v>189400</v>
      </c>
      <c r="C171" s="2">
        <v>1383601</v>
      </c>
      <c r="D171" s="3">
        <v>0.13930035038377478</v>
      </c>
      <c r="E171" s="48">
        <v>125401</v>
      </c>
      <c r="F171" s="2">
        <v>24338</v>
      </c>
      <c r="G171" s="42">
        <v>0.19408138691079019</v>
      </c>
    </row>
    <row r="172" spans="1:13" x14ac:dyDescent="0.25">
      <c r="A172" s="7">
        <v>2008</v>
      </c>
      <c r="B172" s="2">
        <v>192660</v>
      </c>
      <c r="C172" s="2">
        <v>1359651.9999999991</v>
      </c>
      <c r="D172" s="3">
        <v>0.14724382127751937</v>
      </c>
      <c r="E172" s="48">
        <v>125586.00000000006</v>
      </c>
      <c r="F172" s="2">
        <v>24526.999999999971</v>
      </c>
      <c r="G172" s="42">
        <v>0.1953004315767678</v>
      </c>
    </row>
    <row r="173" spans="1:13" x14ac:dyDescent="0.25">
      <c r="A173" s="7">
        <v>2009</v>
      </c>
      <c r="B173" s="2">
        <v>192490</v>
      </c>
      <c r="C173" s="2">
        <v>1308442</v>
      </c>
      <c r="D173" s="3">
        <v>0.14679359443360271</v>
      </c>
      <c r="E173" s="48">
        <v>122608</v>
      </c>
      <c r="F173" s="2">
        <v>23946.999999999982</v>
      </c>
      <c r="G173" s="42">
        <v>0.1953135195093304</v>
      </c>
    </row>
    <row r="174" spans="1:13" x14ac:dyDescent="0.25">
      <c r="A174" s="7">
        <v>2010</v>
      </c>
      <c r="B174" s="2">
        <v>192910</v>
      </c>
      <c r="C174" s="2">
        <v>1311297.0000000005</v>
      </c>
      <c r="D174" s="3">
        <v>0.15302983940397766</v>
      </c>
      <c r="E174" s="48">
        <v>121566</v>
      </c>
      <c r="F174" s="2">
        <v>23794</v>
      </c>
      <c r="G174" s="42">
        <v>0.19572906898310383</v>
      </c>
    </row>
    <row r="175" spans="1:13" x14ac:dyDescent="0.25">
      <c r="A175" s="7">
        <v>2011</v>
      </c>
      <c r="B175" s="2">
        <v>194800</v>
      </c>
      <c r="C175" s="79" t="s">
        <v>132</v>
      </c>
      <c r="D175" s="3">
        <v>0.15452912091594448</v>
      </c>
      <c r="E175" s="79" t="s">
        <v>132</v>
      </c>
      <c r="F175" s="79" t="s">
        <v>132</v>
      </c>
      <c r="G175" s="79" t="s">
        <v>132</v>
      </c>
    </row>
    <row r="176" spans="1:13" x14ac:dyDescent="0.25">
      <c r="A176" s="7">
        <v>2012</v>
      </c>
      <c r="B176" s="2">
        <v>196590</v>
      </c>
      <c r="C176" s="79" t="s">
        <v>132</v>
      </c>
      <c r="D176" s="3">
        <v>0.15768614058546446</v>
      </c>
      <c r="E176" s="79" t="s">
        <v>132</v>
      </c>
      <c r="F176" s="79" t="s">
        <v>132</v>
      </c>
      <c r="G176" s="79" t="s">
        <v>132</v>
      </c>
    </row>
    <row r="177" spans="1:7" x14ac:dyDescent="0.25">
      <c r="A177" s="7">
        <v>2013</v>
      </c>
      <c r="B177" s="2">
        <v>196320</v>
      </c>
      <c r="C177" s="2">
        <v>1260603.8191724441</v>
      </c>
      <c r="D177" s="3">
        <v>0.15573489229064794</v>
      </c>
      <c r="E177" s="48">
        <v>124391</v>
      </c>
      <c r="F177" s="2">
        <v>24270</v>
      </c>
      <c r="G177" s="42">
        <v>0.19511057873961943</v>
      </c>
    </row>
    <row r="178" spans="1:7" x14ac:dyDescent="0.25">
      <c r="A178" s="7">
        <v>2014</v>
      </c>
      <c r="B178" s="2">
        <v>196050</v>
      </c>
      <c r="C178" s="2">
        <v>1246717.0498947559</v>
      </c>
      <c r="D178" s="3">
        <v>0.15775244011361717</v>
      </c>
      <c r="E178" s="48">
        <v>116478.00000000003</v>
      </c>
      <c r="F178" s="2">
        <v>23550.000000000051</v>
      </c>
      <c r="G178" s="42">
        <v>0.20218410343584234</v>
      </c>
    </row>
    <row r="179" spans="1:7" x14ac:dyDescent="0.25">
      <c r="A179" s="7">
        <v>2015</v>
      </c>
      <c r="B179" s="93">
        <v>196770</v>
      </c>
      <c r="C179" s="2"/>
      <c r="D179" s="45">
        <v>0.15833179107960443</v>
      </c>
      <c r="E179" s="48"/>
      <c r="F179" s="2"/>
      <c r="G179" s="42"/>
    </row>
    <row r="183" spans="1:7" ht="18.75" x14ac:dyDescent="0.3">
      <c r="A183" s="8" t="s">
        <v>66</v>
      </c>
    </row>
    <row r="184" spans="1:7" ht="18.75" x14ac:dyDescent="0.3">
      <c r="A184" s="8"/>
    </row>
    <row r="185" spans="1:7" x14ac:dyDescent="0.25">
      <c r="A185" s="24" t="s">
        <v>147</v>
      </c>
    </row>
    <row r="186" spans="1:7" x14ac:dyDescent="0.25">
      <c r="A186" s="24" t="s">
        <v>148</v>
      </c>
    </row>
    <row r="187" spans="1:7" x14ac:dyDescent="0.25">
      <c r="A187" s="26" t="s">
        <v>60</v>
      </c>
    </row>
  </sheetData>
  <sortState columnSort="1" ref="G79:T83">
    <sortCondition ref="G79:T79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Z187"/>
  <sheetViews>
    <sheetView topLeftCell="A139" workbookViewId="0">
      <selection activeCell="A23" sqref="A23"/>
    </sheetView>
  </sheetViews>
  <sheetFormatPr baseColWidth="10" defaultColWidth="11.42578125" defaultRowHeight="15" x14ac:dyDescent="0.25"/>
  <cols>
    <col min="1" max="1" width="20.7109375" style="20" customWidth="1"/>
    <col min="2" max="2" width="23.5703125" style="20" customWidth="1"/>
    <col min="3" max="3" width="22.5703125" style="20" customWidth="1"/>
    <col min="4" max="4" width="21.85546875" style="20" customWidth="1"/>
    <col min="5" max="5" width="22.85546875" style="20" customWidth="1"/>
    <col min="6" max="6" width="32" style="20" customWidth="1"/>
    <col min="7" max="7" width="22.5703125" style="20" customWidth="1"/>
    <col min="8" max="8" width="23.140625" style="20" customWidth="1"/>
    <col min="9" max="9" width="13.140625" style="20" customWidth="1"/>
    <col min="10" max="10" width="16.28515625" style="20" customWidth="1"/>
    <col min="11" max="16384" width="11.42578125" style="20"/>
  </cols>
  <sheetData>
    <row r="1" spans="1:9" ht="23.25" x14ac:dyDescent="0.35">
      <c r="A1" s="61" t="str">
        <f>"HAUTS-DE-FRANCE"</f>
        <v>HAUTS-DE-FRANCE</v>
      </c>
    </row>
    <row r="3" spans="1:9" ht="18.75" x14ac:dyDescent="0.3">
      <c r="A3" s="62" t="str">
        <f>"Bilan des mouvements de l’année "&amp;annéeN</f>
        <v>Bilan des mouvements de l’année 2016</v>
      </c>
    </row>
    <row r="5" spans="1:9" ht="30" x14ac:dyDescent="0.25">
      <c r="A5" s="57" t="s">
        <v>0</v>
      </c>
      <c r="B5" s="57" t="s">
        <v>22</v>
      </c>
      <c r="C5" s="57" t="s">
        <v>23</v>
      </c>
      <c r="D5" s="57" t="s">
        <v>24</v>
      </c>
      <c r="E5" s="57" t="s">
        <v>25</v>
      </c>
      <c r="F5" s="57" t="s">
        <v>26</v>
      </c>
      <c r="G5" s="57" t="s">
        <v>139</v>
      </c>
      <c r="H5" s="57" t="s">
        <v>27</v>
      </c>
    </row>
    <row r="6" spans="1:9" x14ac:dyDescent="0.25">
      <c r="A6" s="7">
        <v>2000</v>
      </c>
      <c r="B6" s="2">
        <v>8710</v>
      </c>
      <c r="C6" s="2">
        <v>4550</v>
      </c>
      <c r="D6" s="2">
        <v>13260</v>
      </c>
      <c r="E6" s="1">
        <v>8440</v>
      </c>
      <c r="F6" s="44">
        <v>4820</v>
      </c>
      <c r="G6" s="2">
        <v>1265</v>
      </c>
      <c r="H6" s="63">
        <v>0.15</v>
      </c>
      <c r="I6" s="3"/>
    </row>
    <row r="7" spans="1:9" x14ac:dyDescent="0.25">
      <c r="A7" s="7">
        <v>2001</v>
      </c>
      <c r="B7" s="2">
        <v>9700</v>
      </c>
      <c r="C7" s="2">
        <v>5830</v>
      </c>
      <c r="D7" s="2">
        <v>15530</v>
      </c>
      <c r="E7" s="1">
        <v>11340</v>
      </c>
      <c r="F7" s="44">
        <v>4190</v>
      </c>
      <c r="G7" s="2">
        <v>1320</v>
      </c>
      <c r="H7" s="63">
        <v>0.12</v>
      </c>
      <c r="I7" s="3"/>
    </row>
    <row r="8" spans="1:9" x14ac:dyDescent="0.25">
      <c r="A8" s="7">
        <v>2002</v>
      </c>
      <c r="B8" s="2">
        <v>8710</v>
      </c>
      <c r="C8" s="2">
        <v>3850</v>
      </c>
      <c r="D8" s="2">
        <v>12560</v>
      </c>
      <c r="E8" s="1">
        <v>10485</v>
      </c>
      <c r="F8" s="44">
        <v>2075</v>
      </c>
      <c r="G8" s="2">
        <v>1223</v>
      </c>
      <c r="H8" s="63">
        <v>0.12</v>
      </c>
      <c r="I8" s="3"/>
    </row>
    <row r="9" spans="1:9" x14ac:dyDescent="0.25">
      <c r="A9" s="7">
        <v>2003</v>
      </c>
      <c r="B9" s="2">
        <v>8240</v>
      </c>
      <c r="C9" s="2">
        <v>3970</v>
      </c>
      <c r="D9" s="2">
        <v>12210</v>
      </c>
      <c r="E9" s="1">
        <v>10360</v>
      </c>
      <c r="F9" s="44">
        <v>1850</v>
      </c>
      <c r="G9" s="2">
        <v>2010</v>
      </c>
      <c r="H9" s="63">
        <v>0.19</v>
      </c>
      <c r="I9" s="3"/>
    </row>
    <row r="10" spans="1:9" x14ac:dyDescent="0.25">
      <c r="A10" s="7">
        <v>2004</v>
      </c>
      <c r="B10" s="2">
        <v>9710</v>
      </c>
      <c r="C10" s="2">
        <v>3730</v>
      </c>
      <c r="D10" s="2">
        <v>19840</v>
      </c>
      <c r="E10" s="1">
        <v>10750</v>
      </c>
      <c r="F10" s="44">
        <v>2690</v>
      </c>
      <c r="G10" s="2">
        <v>1830</v>
      </c>
      <c r="H10" s="63">
        <v>0.17</v>
      </c>
      <c r="I10" s="3"/>
    </row>
    <row r="11" spans="1:9" x14ac:dyDescent="0.25">
      <c r="A11" s="7">
        <v>2005</v>
      </c>
      <c r="B11" s="2">
        <v>10820</v>
      </c>
      <c r="C11" s="2">
        <v>2930</v>
      </c>
      <c r="D11" s="2">
        <v>13750</v>
      </c>
      <c r="E11" s="1">
        <v>11660</v>
      </c>
      <c r="F11" s="44">
        <v>2090</v>
      </c>
      <c r="G11" s="2">
        <v>2120</v>
      </c>
      <c r="H11" s="63">
        <v>0.18</v>
      </c>
      <c r="I11" s="3"/>
    </row>
    <row r="12" spans="1:9" x14ac:dyDescent="0.25">
      <c r="A12" s="7">
        <v>2006</v>
      </c>
      <c r="B12" s="2">
        <v>11390</v>
      </c>
      <c r="C12" s="2">
        <v>3690</v>
      </c>
      <c r="D12" s="2">
        <v>15080</v>
      </c>
      <c r="E12" s="1">
        <v>11700</v>
      </c>
      <c r="F12" s="44">
        <v>3380</v>
      </c>
      <c r="G12" s="2">
        <v>2490</v>
      </c>
      <c r="H12" s="63">
        <v>0.21</v>
      </c>
      <c r="I12" s="3"/>
    </row>
    <row r="13" spans="1:9" x14ac:dyDescent="0.25">
      <c r="A13" s="7">
        <v>2007</v>
      </c>
      <c r="B13" s="2">
        <v>12530</v>
      </c>
      <c r="C13" s="2">
        <v>3180</v>
      </c>
      <c r="D13" s="2">
        <v>15710</v>
      </c>
      <c r="E13" s="1">
        <v>11530</v>
      </c>
      <c r="F13" s="44">
        <v>4180</v>
      </c>
      <c r="G13" s="2">
        <v>2530</v>
      </c>
      <c r="H13" s="63">
        <v>0.22</v>
      </c>
      <c r="I13" s="3"/>
    </row>
    <row r="14" spans="1:9" x14ac:dyDescent="0.25">
      <c r="A14" s="7">
        <v>2008</v>
      </c>
      <c r="B14" s="2">
        <v>12080</v>
      </c>
      <c r="C14" s="2">
        <v>4170</v>
      </c>
      <c r="D14" s="2">
        <v>16250</v>
      </c>
      <c r="E14" s="1">
        <v>13770</v>
      </c>
      <c r="F14" s="44">
        <v>2480</v>
      </c>
      <c r="G14" s="2">
        <v>2620</v>
      </c>
      <c r="H14" s="63">
        <v>0.19</v>
      </c>
      <c r="I14" s="3"/>
    </row>
    <row r="15" spans="1:9" x14ac:dyDescent="0.25">
      <c r="A15" s="7">
        <v>2009</v>
      </c>
      <c r="B15" s="2">
        <v>8870</v>
      </c>
      <c r="C15" s="2">
        <v>3810</v>
      </c>
      <c r="D15" s="2">
        <v>12680</v>
      </c>
      <c r="E15" s="1">
        <v>12040</v>
      </c>
      <c r="F15" s="44">
        <v>640</v>
      </c>
      <c r="G15" s="2">
        <v>2750</v>
      </c>
      <c r="H15" s="63">
        <v>0.23</v>
      </c>
      <c r="I15" s="3"/>
    </row>
    <row r="16" spans="1:9" x14ac:dyDescent="0.25">
      <c r="A16" s="7">
        <v>2010</v>
      </c>
      <c r="B16" s="2">
        <v>10050</v>
      </c>
      <c r="C16" s="2">
        <v>4330</v>
      </c>
      <c r="D16" s="2">
        <v>14380</v>
      </c>
      <c r="E16" s="1">
        <v>11060</v>
      </c>
      <c r="F16" s="44">
        <v>3320</v>
      </c>
      <c r="G16" s="2">
        <v>2390</v>
      </c>
      <c r="H16" s="63">
        <v>0.22</v>
      </c>
      <c r="I16" s="3"/>
    </row>
    <row r="17" spans="1:9" x14ac:dyDescent="0.25">
      <c r="A17" s="7">
        <v>2011</v>
      </c>
      <c r="B17" s="2">
        <v>11540</v>
      </c>
      <c r="C17" s="2">
        <v>3600.1110998100053</v>
      </c>
      <c r="D17" s="2">
        <v>15140.111099810005</v>
      </c>
      <c r="E17" s="1">
        <v>11750</v>
      </c>
      <c r="F17" s="44">
        <v>3390.1110998100048</v>
      </c>
      <c r="G17" s="2">
        <v>1669.818960010007</v>
      </c>
      <c r="H17" s="63">
        <v>0.14000000000000001</v>
      </c>
      <c r="I17" s="3"/>
    </row>
    <row r="18" spans="1:9" x14ac:dyDescent="0.25">
      <c r="A18" s="7">
        <v>2012</v>
      </c>
      <c r="B18" s="2">
        <v>11630</v>
      </c>
      <c r="C18" s="2">
        <v>3630</v>
      </c>
      <c r="D18" s="2">
        <v>15260</v>
      </c>
      <c r="E18" s="1">
        <v>11450</v>
      </c>
      <c r="F18" s="44">
        <v>3810</v>
      </c>
      <c r="G18" s="2">
        <v>2080</v>
      </c>
      <c r="H18" s="63">
        <v>0.18</v>
      </c>
      <c r="I18" s="3"/>
    </row>
    <row r="19" spans="1:9" x14ac:dyDescent="0.25">
      <c r="A19" s="7">
        <v>2013</v>
      </c>
      <c r="B19" s="2">
        <v>10460</v>
      </c>
      <c r="C19" s="2">
        <v>3290</v>
      </c>
      <c r="D19" s="2">
        <v>13750</v>
      </c>
      <c r="E19" s="1">
        <v>13130</v>
      </c>
      <c r="F19" s="44">
        <v>620</v>
      </c>
      <c r="G19" s="2">
        <v>2740</v>
      </c>
      <c r="H19" s="63">
        <v>0.21</v>
      </c>
      <c r="I19" s="3"/>
    </row>
    <row r="20" spans="1:9" x14ac:dyDescent="0.25">
      <c r="A20" s="7">
        <v>2014</v>
      </c>
      <c r="B20" s="2">
        <v>11150</v>
      </c>
      <c r="C20" s="2">
        <v>3710</v>
      </c>
      <c r="D20" s="2">
        <v>14860</v>
      </c>
      <c r="E20" s="1">
        <v>12550</v>
      </c>
      <c r="F20" s="44">
        <v>2310</v>
      </c>
      <c r="G20" s="2">
        <v>2500</v>
      </c>
      <c r="H20" s="63">
        <v>0.2</v>
      </c>
      <c r="I20" s="3"/>
    </row>
    <row r="21" spans="1:9" ht="17.25" x14ac:dyDescent="0.3">
      <c r="A21" s="7">
        <f>annéN</f>
        <v>2015</v>
      </c>
      <c r="B21" s="116">
        <v>13220</v>
      </c>
      <c r="C21" s="116">
        <v>2960</v>
      </c>
      <c r="D21" s="116">
        <v>16180</v>
      </c>
      <c r="E21" s="121">
        <v>13190</v>
      </c>
      <c r="F21" s="118">
        <v>2990</v>
      </c>
      <c r="G21" s="116">
        <v>2750</v>
      </c>
      <c r="H21" s="119">
        <v>0.21</v>
      </c>
      <c r="I21" s="3"/>
    </row>
    <row r="22" spans="1:9" s="38" customFormat="1" ht="17.25" x14ac:dyDescent="0.3">
      <c r="A22" s="113" t="str">
        <f>"Evolution "&amp;annN&amp;" / "&amp;annéN</f>
        <v>Evolution 2014 / 2015</v>
      </c>
      <c r="B22" s="130">
        <v>-0.03</v>
      </c>
      <c r="C22" s="130">
        <v>0.28999999999999998</v>
      </c>
      <c r="D22" s="130">
        <v>0.03</v>
      </c>
      <c r="E22" s="130">
        <v>-0.01</v>
      </c>
      <c r="F22" s="130" t="s">
        <v>160</v>
      </c>
      <c r="G22" s="130"/>
      <c r="H22" s="120"/>
    </row>
    <row r="23" spans="1:9" x14ac:dyDescent="0.25">
      <c r="A23" s="7"/>
      <c r="B23" s="2"/>
      <c r="C23" s="2"/>
      <c r="D23" s="2"/>
      <c r="E23" s="1"/>
      <c r="F23" s="2"/>
      <c r="G23" s="2"/>
      <c r="H23" s="3"/>
    </row>
    <row r="24" spans="1:9" ht="18" customHeight="1" x14ac:dyDescent="0.25">
      <c r="B24" s="67"/>
      <c r="C24" s="67"/>
      <c r="D24" s="72"/>
      <c r="E24" s="72"/>
    </row>
    <row r="25" spans="1:9" x14ac:dyDescent="0.25">
      <c r="B25" s="73"/>
      <c r="C25" s="73"/>
      <c r="E25" s="64"/>
    </row>
    <row r="26" spans="1:9" ht="18.75" x14ac:dyDescent="0.3">
      <c r="A26" s="58" t="str">
        <f>"Prévisions pour "&amp;annéeN1</f>
        <v>Prévisions pour 2017</v>
      </c>
      <c r="B26" s="73"/>
      <c r="C26" s="73"/>
    </row>
    <row r="27" spans="1:9" x14ac:dyDescent="0.25">
      <c r="B27" s="73"/>
      <c r="C27" s="73"/>
    </row>
    <row r="28" spans="1:9" ht="57.75" customHeight="1" x14ac:dyDescent="0.25">
      <c r="A28" s="23"/>
      <c r="B28" s="57" t="s">
        <v>140</v>
      </c>
      <c r="C28" s="57" t="s">
        <v>141</v>
      </c>
      <c r="D28" s="57" t="str">
        <f>"Evolution entre " &amp;annéeN&amp; " et " &amp;annéeN1&amp; "(fourchette basse)"</f>
        <v>Evolution entre 2016 et 2017(fourchette basse)</v>
      </c>
      <c r="E28" s="57" t="str">
        <f>"Evolution entre " &amp;annéeN&amp; " et " &amp;annéeN1&amp; "(fourchette haute)"</f>
        <v>Evolution entre 2016 et 2017(fourchette haute)</v>
      </c>
    </row>
    <row r="29" spans="1:9" x14ac:dyDescent="0.25">
      <c r="A29" s="5" t="s">
        <v>2</v>
      </c>
      <c r="B29" s="10"/>
      <c r="C29" s="10"/>
      <c r="D29" s="100"/>
      <c r="E29" s="100"/>
    </row>
    <row r="30" spans="1:9" x14ac:dyDescent="0.25">
      <c r="A30" s="24" t="s">
        <v>3</v>
      </c>
      <c r="B30" s="10"/>
      <c r="C30" s="10"/>
      <c r="D30" s="100"/>
      <c r="E30" s="100"/>
    </row>
    <row r="31" spans="1:9" x14ac:dyDescent="0.25">
      <c r="A31" s="24" t="s">
        <v>4</v>
      </c>
      <c r="B31" s="10"/>
      <c r="C31" s="10"/>
      <c r="D31" s="128"/>
      <c r="E31" s="128"/>
    </row>
    <row r="32" spans="1:9" x14ac:dyDescent="0.25">
      <c r="A32" s="24"/>
      <c r="B32" s="10"/>
      <c r="C32" s="10"/>
      <c r="D32" s="127"/>
      <c r="E32" s="127"/>
    </row>
    <row r="33" spans="1:23" x14ac:dyDescent="0.25">
      <c r="B33" s="73"/>
      <c r="C33" s="73"/>
      <c r="D33" s="64"/>
      <c r="E33" s="64"/>
    </row>
    <row r="34" spans="1:23" x14ac:dyDescent="0.25">
      <c r="D34" s="64"/>
      <c r="E34" s="64"/>
    </row>
    <row r="35" spans="1:23" ht="18.75" x14ac:dyDescent="0.3">
      <c r="A35" s="58" t="str">
        <f>"Répartition  des recrutements de cadres par niveau d’expérience"</f>
        <v>Répartition  des recrutements de cadres par niveau d’expérience</v>
      </c>
    </row>
    <row r="36" spans="1:23" ht="18.75" x14ac:dyDescent="0.3">
      <c r="A36" s="58"/>
    </row>
    <row r="37" spans="1:23" ht="45" x14ac:dyDescent="0.25">
      <c r="A37" s="23" t="s">
        <v>0</v>
      </c>
      <c r="B37" s="12" t="s">
        <v>5</v>
      </c>
      <c r="C37" s="12" t="s">
        <v>6</v>
      </c>
      <c r="D37" s="12" t="s">
        <v>8</v>
      </c>
      <c r="E37" s="12" t="s">
        <v>9</v>
      </c>
      <c r="F37" s="12" t="s">
        <v>10</v>
      </c>
      <c r="G37" s="12" t="s">
        <v>11</v>
      </c>
      <c r="H37" s="12" t="s">
        <v>7</v>
      </c>
    </row>
    <row r="38" spans="1:23" x14ac:dyDescent="0.25">
      <c r="A38" s="7">
        <v>2002</v>
      </c>
      <c r="B38" s="3">
        <v>0.18</v>
      </c>
      <c r="C38" s="3">
        <v>0.33</v>
      </c>
      <c r="D38" s="79" t="s">
        <v>132</v>
      </c>
      <c r="E38" s="79" t="s">
        <v>132</v>
      </c>
      <c r="F38" s="79" t="s">
        <v>132</v>
      </c>
      <c r="G38" s="79" t="s">
        <v>132</v>
      </c>
      <c r="H38" s="46">
        <v>0.49</v>
      </c>
    </row>
    <row r="39" spans="1:23" x14ac:dyDescent="0.25">
      <c r="A39" s="7">
        <v>2003</v>
      </c>
      <c r="B39" s="3">
        <v>0.21</v>
      </c>
      <c r="C39" s="3">
        <v>0.25</v>
      </c>
      <c r="D39" s="79" t="s">
        <v>132</v>
      </c>
      <c r="E39" s="79" t="s">
        <v>132</v>
      </c>
      <c r="F39" s="79" t="s">
        <v>132</v>
      </c>
      <c r="G39" s="79" t="s">
        <v>132</v>
      </c>
      <c r="H39" s="46">
        <v>0.54</v>
      </c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1:23" x14ac:dyDescent="0.25">
      <c r="A40" s="7">
        <v>2004</v>
      </c>
      <c r="B40" s="3">
        <v>0.22</v>
      </c>
      <c r="C40" s="3">
        <v>0.31</v>
      </c>
      <c r="D40" s="79" t="s">
        <v>132</v>
      </c>
      <c r="E40" s="79" t="s">
        <v>132</v>
      </c>
      <c r="F40" s="79" t="s">
        <v>132</v>
      </c>
      <c r="G40" s="79" t="s">
        <v>132</v>
      </c>
      <c r="H40" s="46">
        <v>0.47</v>
      </c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  <row r="41" spans="1:23" x14ac:dyDescent="0.25">
      <c r="A41" s="7">
        <v>2005</v>
      </c>
      <c r="B41" s="3">
        <v>0.19</v>
      </c>
      <c r="C41" s="3">
        <v>0.3</v>
      </c>
      <c r="D41" s="79" t="s">
        <v>132</v>
      </c>
      <c r="E41" s="79" t="s">
        <v>132</v>
      </c>
      <c r="F41" s="79" t="s">
        <v>132</v>
      </c>
      <c r="G41" s="79" t="s">
        <v>132</v>
      </c>
      <c r="H41" s="46">
        <v>0.51</v>
      </c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</row>
    <row r="42" spans="1:23" x14ac:dyDescent="0.25">
      <c r="A42" s="7">
        <v>2006</v>
      </c>
      <c r="B42" s="3">
        <v>0.2</v>
      </c>
      <c r="C42" s="3">
        <v>0.27</v>
      </c>
      <c r="D42" s="79" t="s">
        <v>132</v>
      </c>
      <c r="E42" s="79" t="s">
        <v>132</v>
      </c>
      <c r="F42" s="79" t="s">
        <v>132</v>
      </c>
      <c r="G42" s="79" t="s">
        <v>132</v>
      </c>
      <c r="H42" s="46">
        <v>0.53</v>
      </c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</row>
    <row r="43" spans="1:23" x14ac:dyDescent="0.25">
      <c r="A43" s="7">
        <v>2007</v>
      </c>
      <c r="B43" s="3">
        <v>0.2</v>
      </c>
      <c r="C43" s="3">
        <v>0.34</v>
      </c>
      <c r="D43" s="79" t="s">
        <v>132</v>
      </c>
      <c r="E43" s="79" t="s">
        <v>132</v>
      </c>
      <c r="F43" s="79" t="s">
        <v>132</v>
      </c>
      <c r="G43" s="79" t="s">
        <v>132</v>
      </c>
      <c r="H43" s="46">
        <v>0.46</v>
      </c>
      <c r="I43" s="4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</row>
    <row r="44" spans="1:23" x14ac:dyDescent="0.25">
      <c r="A44" s="7">
        <v>2008</v>
      </c>
      <c r="B44" s="3">
        <v>0.21</v>
      </c>
      <c r="C44" s="3">
        <v>0.3</v>
      </c>
      <c r="D44" s="79" t="s">
        <v>132</v>
      </c>
      <c r="E44" s="79" t="s">
        <v>132</v>
      </c>
      <c r="F44" s="79" t="s">
        <v>132</v>
      </c>
      <c r="G44" s="79" t="s">
        <v>132</v>
      </c>
      <c r="H44" s="46">
        <v>0.49</v>
      </c>
      <c r="I44" s="14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</row>
    <row r="45" spans="1:23" x14ac:dyDescent="0.25">
      <c r="A45" s="7">
        <v>2009</v>
      </c>
      <c r="B45" s="3">
        <v>0.2</v>
      </c>
      <c r="C45" s="3">
        <v>0.25</v>
      </c>
      <c r="D45" s="79" t="s">
        <v>132</v>
      </c>
      <c r="E45" s="79" t="s">
        <v>132</v>
      </c>
      <c r="F45" s="79" t="s">
        <v>132</v>
      </c>
      <c r="G45" s="79" t="s">
        <v>132</v>
      </c>
      <c r="H45" s="46">
        <v>0.55000000000000004</v>
      </c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</row>
    <row r="46" spans="1:23" x14ac:dyDescent="0.25">
      <c r="A46" s="7">
        <v>2010</v>
      </c>
      <c r="B46" s="3">
        <v>0.17</v>
      </c>
      <c r="C46" s="3">
        <v>0.27</v>
      </c>
      <c r="D46" s="79" t="s">
        <v>132</v>
      </c>
      <c r="E46" s="79" t="s">
        <v>132</v>
      </c>
      <c r="F46" s="79" t="s">
        <v>132</v>
      </c>
      <c r="G46" s="79" t="s">
        <v>132</v>
      </c>
      <c r="H46" s="46">
        <v>0.56000000000000005</v>
      </c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</row>
    <row r="47" spans="1:23" x14ac:dyDescent="0.25">
      <c r="A47" s="7">
        <v>2011</v>
      </c>
      <c r="B47" s="3">
        <v>0.24</v>
      </c>
      <c r="C47" s="3">
        <v>0.26</v>
      </c>
      <c r="D47" s="3">
        <v>0.26</v>
      </c>
      <c r="E47" s="3">
        <v>0.13</v>
      </c>
      <c r="F47" s="3">
        <v>0.05</v>
      </c>
      <c r="G47" s="3">
        <v>0.06</v>
      </c>
      <c r="H47" s="46">
        <v>0.5</v>
      </c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</row>
    <row r="48" spans="1:23" x14ac:dyDescent="0.25">
      <c r="A48" s="7">
        <v>2012</v>
      </c>
      <c r="B48" s="3">
        <v>0.21</v>
      </c>
      <c r="C48" s="3">
        <v>0.27</v>
      </c>
      <c r="D48" s="3">
        <v>0.23</v>
      </c>
      <c r="E48" s="3">
        <v>0.14000000000000001</v>
      </c>
      <c r="F48" s="3">
        <v>7.0000000000000007E-2</v>
      </c>
      <c r="G48" s="3">
        <v>0.08</v>
      </c>
      <c r="H48" s="46">
        <v>0.52</v>
      </c>
    </row>
    <row r="49" spans="1:26" x14ac:dyDescent="0.25">
      <c r="A49" s="7">
        <v>2013</v>
      </c>
      <c r="B49" s="3">
        <v>0.19</v>
      </c>
      <c r="C49" s="3">
        <v>0.25</v>
      </c>
      <c r="D49" s="3">
        <v>0.23</v>
      </c>
      <c r="E49" s="3">
        <v>0.16</v>
      </c>
      <c r="F49" s="3">
        <v>0.08</v>
      </c>
      <c r="G49" s="3">
        <v>0.09</v>
      </c>
      <c r="H49" s="46">
        <v>0.56000000000000005</v>
      </c>
    </row>
    <row r="50" spans="1:26" ht="15.6" customHeight="1" x14ac:dyDescent="0.25">
      <c r="A50" s="7">
        <v>2014</v>
      </c>
      <c r="B50" s="3">
        <v>0.17</v>
      </c>
      <c r="C50" s="3">
        <v>0.28000000000000003</v>
      </c>
      <c r="D50" s="3">
        <v>0.23</v>
      </c>
      <c r="E50" s="3">
        <v>0.16</v>
      </c>
      <c r="F50" s="3">
        <v>7.0000000000000007E-2</v>
      </c>
      <c r="G50" s="3">
        <v>0.09</v>
      </c>
      <c r="H50" s="46">
        <v>0.55000000000000004</v>
      </c>
    </row>
    <row r="51" spans="1:26" ht="15.6" customHeight="1" x14ac:dyDescent="0.25">
      <c r="A51" s="7">
        <v>2015</v>
      </c>
      <c r="B51" s="3">
        <v>0.14000000000000001</v>
      </c>
      <c r="C51" s="3">
        <v>0.25</v>
      </c>
      <c r="D51" s="3">
        <v>0.27</v>
      </c>
      <c r="E51" s="3">
        <v>0.15</v>
      </c>
      <c r="F51" s="3">
        <v>0.1</v>
      </c>
      <c r="G51" s="3">
        <v>0.09</v>
      </c>
      <c r="H51" s="46">
        <v>0.61</v>
      </c>
    </row>
    <row r="52" spans="1:26" ht="15.6" customHeight="1" x14ac:dyDescent="0.25">
      <c r="A52" s="7" t="str">
        <f>annéeN&amp;" (prévisions) "</f>
        <v xml:space="preserve">2016 (prévisions) </v>
      </c>
      <c r="B52" s="99"/>
      <c r="C52" s="99"/>
      <c r="D52" s="99"/>
      <c r="E52" s="99"/>
      <c r="F52" s="99"/>
      <c r="G52" s="99"/>
      <c r="H52" s="101"/>
    </row>
    <row r="53" spans="1:26" ht="15.6" customHeight="1" x14ac:dyDescent="0.25">
      <c r="A53" s="7"/>
      <c r="B53" s="11"/>
      <c r="C53" s="11"/>
      <c r="D53" s="11"/>
      <c r="E53" s="11"/>
      <c r="F53" s="11"/>
      <c r="G53" s="11"/>
      <c r="H53" s="13"/>
    </row>
    <row r="54" spans="1:26" ht="15.6" customHeight="1" x14ac:dyDescent="0.25">
      <c r="A54" s="54"/>
      <c r="B54" s="55"/>
      <c r="C54" s="55"/>
      <c r="D54" s="55"/>
      <c r="E54" s="55"/>
      <c r="F54" s="55"/>
      <c r="G54" s="55"/>
      <c r="H54" s="56"/>
      <c r="I54" s="72"/>
      <c r="J54" s="72"/>
    </row>
    <row r="55" spans="1:26" x14ac:dyDescent="0.25">
      <c r="H55" s="131"/>
    </row>
    <row r="56" spans="1:26" ht="19.5" customHeight="1" x14ac:dyDescent="0.3">
      <c r="A56" s="58" t="str">
        <f>"Répartition  des recrutements de cadres par fonction"</f>
        <v>Répartition  des recrutements de cadres par fonction</v>
      </c>
    </row>
    <row r="57" spans="1:26" ht="15.6" customHeight="1" x14ac:dyDescent="0.25"/>
    <row r="58" spans="1:26" ht="51.75" customHeight="1" x14ac:dyDescent="0.25">
      <c r="A58" s="57" t="s">
        <v>0</v>
      </c>
      <c r="B58" s="6" t="s">
        <v>12</v>
      </c>
      <c r="C58" s="6" t="s">
        <v>142</v>
      </c>
      <c r="D58" s="6" t="s">
        <v>144</v>
      </c>
      <c r="E58" s="6" t="s">
        <v>13</v>
      </c>
      <c r="F58" s="6" t="s">
        <v>14</v>
      </c>
      <c r="G58" s="6" t="s">
        <v>15</v>
      </c>
      <c r="H58" s="6" t="s">
        <v>16</v>
      </c>
      <c r="I58" s="57" t="s">
        <v>143</v>
      </c>
      <c r="J58" s="57" t="s">
        <v>68</v>
      </c>
    </row>
    <row r="59" spans="1:26" ht="15.6" customHeight="1" x14ac:dyDescent="0.25">
      <c r="A59" s="7">
        <v>2002</v>
      </c>
      <c r="B59" s="3">
        <v>0.03</v>
      </c>
      <c r="C59" s="3">
        <v>0.06</v>
      </c>
      <c r="D59" s="3">
        <v>0.09</v>
      </c>
      <c r="E59" s="3">
        <v>0.08</v>
      </c>
      <c r="F59" s="3">
        <v>0.19</v>
      </c>
      <c r="G59" s="3">
        <v>0.08</v>
      </c>
      <c r="H59" s="3">
        <v>0.13</v>
      </c>
      <c r="I59" s="3">
        <v>0.28000000000000003</v>
      </c>
      <c r="J59" s="3">
        <v>0.06</v>
      </c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</row>
    <row r="60" spans="1:26" ht="15.6" customHeight="1" x14ac:dyDescent="0.25">
      <c r="A60" s="7">
        <v>2003</v>
      </c>
      <c r="B60" s="3">
        <v>0.03</v>
      </c>
      <c r="C60" s="3">
        <v>0.08</v>
      </c>
      <c r="D60" s="3">
        <v>0.09</v>
      </c>
      <c r="E60" s="3">
        <v>0.05</v>
      </c>
      <c r="F60" s="3">
        <v>0.16</v>
      </c>
      <c r="G60" s="3">
        <v>0.08</v>
      </c>
      <c r="H60" s="3">
        <v>0.16</v>
      </c>
      <c r="I60" s="3">
        <v>0.27</v>
      </c>
      <c r="J60" s="3">
        <v>0.08</v>
      </c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</row>
    <row r="61" spans="1:26" ht="15.6" customHeight="1" x14ac:dyDescent="0.25">
      <c r="A61" s="7">
        <v>2004</v>
      </c>
      <c r="B61" s="3">
        <v>0.03</v>
      </c>
      <c r="C61" s="3">
        <v>7.0000000000000007E-2</v>
      </c>
      <c r="D61" s="3">
        <v>0.05</v>
      </c>
      <c r="E61" s="3">
        <v>0.13</v>
      </c>
      <c r="F61" s="3">
        <v>0.17</v>
      </c>
      <c r="G61" s="3">
        <v>0.08</v>
      </c>
      <c r="H61" s="3">
        <v>0.12</v>
      </c>
      <c r="I61" s="3">
        <v>0.27</v>
      </c>
      <c r="J61" s="3">
        <v>0.08</v>
      </c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</row>
    <row r="62" spans="1:26" ht="15.6" customHeight="1" x14ac:dyDescent="0.25">
      <c r="A62" s="7">
        <v>2005</v>
      </c>
      <c r="B62" s="3">
        <v>0.01</v>
      </c>
      <c r="C62" s="3">
        <v>0.06</v>
      </c>
      <c r="D62" s="3">
        <v>0.11</v>
      </c>
      <c r="E62" s="3">
        <v>0.09</v>
      </c>
      <c r="F62" s="3">
        <v>0.19</v>
      </c>
      <c r="G62" s="3">
        <v>0.08</v>
      </c>
      <c r="H62" s="3">
        <v>0.1</v>
      </c>
      <c r="I62" s="3">
        <v>0.24</v>
      </c>
      <c r="J62" s="3">
        <v>0.12</v>
      </c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</row>
    <row r="63" spans="1:26" ht="15.6" customHeight="1" x14ac:dyDescent="0.25">
      <c r="A63" s="7">
        <v>2006</v>
      </c>
      <c r="B63" s="3">
        <v>0.01</v>
      </c>
      <c r="C63" s="3">
        <v>7.0000000000000007E-2</v>
      </c>
      <c r="D63" s="3">
        <v>0.1</v>
      </c>
      <c r="E63" s="3">
        <v>0.06</v>
      </c>
      <c r="F63" s="3">
        <v>0.16</v>
      </c>
      <c r="G63" s="3">
        <v>0.08</v>
      </c>
      <c r="H63" s="3">
        <v>0.15</v>
      </c>
      <c r="I63" s="3">
        <v>0.24</v>
      </c>
      <c r="J63" s="3">
        <v>0.13</v>
      </c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</row>
    <row r="64" spans="1:26" ht="15.6" customHeight="1" x14ac:dyDescent="0.25">
      <c r="A64" s="7">
        <v>2007</v>
      </c>
      <c r="B64" s="3">
        <v>0.01</v>
      </c>
      <c r="C64" s="3">
        <v>0.1</v>
      </c>
      <c r="D64" s="3">
        <v>7.0000000000000007E-2</v>
      </c>
      <c r="E64" s="3">
        <v>0.13</v>
      </c>
      <c r="F64" s="3">
        <v>0.12</v>
      </c>
      <c r="G64" s="3">
        <v>0.1</v>
      </c>
      <c r="H64" s="3">
        <v>0.11</v>
      </c>
      <c r="I64" s="3">
        <v>0.23</v>
      </c>
      <c r="J64" s="3">
        <v>0.13</v>
      </c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</row>
    <row r="65" spans="1:26" ht="15.6" customHeight="1" x14ac:dyDescent="0.25">
      <c r="A65" s="7">
        <v>2008</v>
      </c>
      <c r="B65" s="3">
        <v>0.03</v>
      </c>
      <c r="C65" s="3">
        <v>0.05</v>
      </c>
      <c r="D65" s="3">
        <v>0.09</v>
      </c>
      <c r="E65" s="3">
        <v>0.16</v>
      </c>
      <c r="F65" s="3">
        <v>0.11</v>
      </c>
      <c r="G65" s="3">
        <v>0.1</v>
      </c>
      <c r="H65" s="3">
        <v>0.1</v>
      </c>
      <c r="I65" s="3">
        <v>0.25</v>
      </c>
      <c r="J65" s="3">
        <v>0.11</v>
      </c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</row>
    <row r="66" spans="1:26" ht="15.6" customHeight="1" x14ac:dyDescent="0.25">
      <c r="A66" s="7">
        <v>2009</v>
      </c>
      <c r="B66" s="3">
        <v>0.02</v>
      </c>
      <c r="C66" s="3">
        <v>0.09</v>
      </c>
      <c r="D66" s="3">
        <v>0.06</v>
      </c>
      <c r="E66" s="3">
        <v>0.15</v>
      </c>
      <c r="F66" s="3">
        <v>0.08</v>
      </c>
      <c r="G66" s="3">
        <v>0.1</v>
      </c>
      <c r="H66" s="3">
        <v>0.16</v>
      </c>
      <c r="I66" s="3">
        <v>0.24</v>
      </c>
      <c r="J66" s="3">
        <v>0.1</v>
      </c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</row>
    <row r="67" spans="1:26" ht="15.6" customHeight="1" x14ac:dyDescent="0.25">
      <c r="A67" s="7">
        <v>2010</v>
      </c>
      <c r="B67" s="3">
        <v>0.02</v>
      </c>
      <c r="C67" s="3">
        <v>7.0000000000000007E-2</v>
      </c>
      <c r="D67" s="3">
        <v>0.06</v>
      </c>
      <c r="E67" s="3">
        <v>0.12</v>
      </c>
      <c r="F67" s="3">
        <v>0.09</v>
      </c>
      <c r="G67" s="3">
        <v>0.08</v>
      </c>
      <c r="H67" s="3">
        <v>0.17</v>
      </c>
      <c r="I67" s="3">
        <v>0.27</v>
      </c>
      <c r="J67" s="3">
        <v>0.12</v>
      </c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</row>
    <row r="68" spans="1:26" ht="15.6" customHeight="1" x14ac:dyDescent="0.25">
      <c r="A68" s="7">
        <v>2011</v>
      </c>
      <c r="B68" s="3">
        <v>0.02</v>
      </c>
      <c r="C68" s="3">
        <v>0.06</v>
      </c>
      <c r="D68" s="3">
        <v>0.05</v>
      </c>
      <c r="E68" s="3">
        <v>0.12</v>
      </c>
      <c r="F68" s="3">
        <v>0.08</v>
      </c>
      <c r="G68" s="3">
        <v>0.09</v>
      </c>
      <c r="H68" s="3">
        <v>0.1</v>
      </c>
      <c r="I68" s="3">
        <v>0.33</v>
      </c>
      <c r="J68" s="3">
        <v>0.15</v>
      </c>
    </row>
    <row r="69" spans="1:26" ht="15.6" customHeight="1" x14ac:dyDescent="0.25">
      <c r="A69" s="7">
        <v>2012</v>
      </c>
      <c r="B69" s="3">
        <v>0.03</v>
      </c>
      <c r="C69" s="3">
        <v>0.06</v>
      </c>
      <c r="D69" s="3">
        <v>7.0000000000000007E-2</v>
      </c>
      <c r="E69" s="3">
        <v>0.12</v>
      </c>
      <c r="F69" s="3">
        <v>0.09</v>
      </c>
      <c r="G69" s="3">
        <v>0.11</v>
      </c>
      <c r="H69" s="3">
        <v>0.13</v>
      </c>
      <c r="I69" s="3">
        <v>0.26</v>
      </c>
      <c r="J69" s="3">
        <v>0.13</v>
      </c>
    </row>
    <row r="70" spans="1:26" ht="15.6" customHeight="1" x14ac:dyDescent="0.25">
      <c r="A70" s="7">
        <v>2013</v>
      </c>
      <c r="B70" s="3">
        <v>0.02</v>
      </c>
      <c r="C70" s="3">
        <v>7.0000000000000007E-2</v>
      </c>
      <c r="D70" s="3">
        <v>0.08</v>
      </c>
      <c r="E70" s="3">
        <v>0.16</v>
      </c>
      <c r="F70" s="3">
        <v>0.08</v>
      </c>
      <c r="G70" s="3">
        <v>0.1</v>
      </c>
      <c r="H70" s="3">
        <v>0.14000000000000001</v>
      </c>
      <c r="I70" s="3">
        <v>0.25</v>
      </c>
      <c r="J70" s="3">
        <v>0.1</v>
      </c>
    </row>
    <row r="71" spans="1:26" ht="15.6" customHeight="1" x14ac:dyDescent="0.25">
      <c r="A71" s="7">
        <v>2014</v>
      </c>
      <c r="B71" s="3">
        <v>0.03</v>
      </c>
      <c r="C71" s="3">
        <v>0.1</v>
      </c>
      <c r="D71" s="3">
        <v>0.05</v>
      </c>
      <c r="E71" s="3">
        <v>0.14000000000000001</v>
      </c>
      <c r="F71" s="3">
        <v>7.0000000000000007E-2</v>
      </c>
      <c r="G71" s="3">
        <v>0.1</v>
      </c>
      <c r="H71" s="3">
        <v>0.13</v>
      </c>
      <c r="I71" s="3">
        <v>0.24</v>
      </c>
      <c r="J71" s="3">
        <v>0.14000000000000001</v>
      </c>
    </row>
    <row r="72" spans="1:26" ht="15.6" customHeight="1" x14ac:dyDescent="0.25">
      <c r="A72" s="7">
        <v>2015</v>
      </c>
      <c r="B72" s="3">
        <v>0.02</v>
      </c>
      <c r="C72" s="3">
        <v>0.09</v>
      </c>
      <c r="D72" s="3">
        <v>0.08</v>
      </c>
      <c r="E72" s="3">
        <v>0.12</v>
      </c>
      <c r="F72" s="3">
        <v>0.09</v>
      </c>
      <c r="G72" s="3">
        <v>0.1</v>
      </c>
      <c r="H72" s="3">
        <v>0.15</v>
      </c>
      <c r="I72" s="3">
        <v>0.21</v>
      </c>
      <c r="J72" s="3">
        <v>0.14000000000000001</v>
      </c>
    </row>
    <row r="73" spans="1:26" ht="15.6" customHeight="1" x14ac:dyDescent="0.25">
      <c r="A73" s="7" t="str">
        <f>annéeN&amp;" (prévisions) "</f>
        <v xml:space="preserve">2016 (prévisions) </v>
      </c>
      <c r="B73" s="98"/>
      <c r="C73" s="98"/>
      <c r="D73" s="98"/>
      <c r="E73" s="98"/>
      <c r="F73" s="98"/>
      <c r="G73" s="98"/>
      <c r="H73" s="98"/>
      <c r="I73" s="98"/>
      <c r="J73" s="104"/>
    </row>
    <row r="74" spans="1:26" ht="15.6" customHeight="1" x14ac:dyDescent="0.25">
      <c r="A74" s="7"/>
      <c r="B74" s="11"/>
      <c r="C74" s="11"/>
      <c r="D74" s="11"/>
      <c r="E74" s="11"/>
      <c r="F74" s="11"/>
      <c r="G74" s="11"/>
      <c r="H74" s="11"/>
      <c r="I74" s="11"/>
    </row>
    <row r="75" spans="1:26" ht="15.6" customHeight="1" x14ac:dyDescent="0.25">
      <c r="A75" s="7"/>
      <c r="B75" s="11"/>
      <c r="C75" s="11"/>
      <c r="D75" s="11"/>
      <c r="E75" s="11"/>
      <c r="F75" s="11"/>
      <c r="G75" s="11"/>
      <c r="H75" s="11"/>
      <c r="I75" s="11"/>
    </row>
    <row r="76" spans="1:26" ht="15.6" customHeight="1" x14ac:dyDescent="0.25">
      <c r="A76" s="7"/>
      <c r="B76" s="11"/>
      <c r="C76" s="11"/>
      <c r="D76" s="11"/>
      <c r="E76" s="11"/>
      <c r="F76" s="11"/>
      <c r="G76" s="11"/>
      <c r="H76" s="11"/>
      <c r="I76" s="11"/>
    </row>
    <row r="77" spans="1:26" ht="18.75" customHeight="1" x14ac:dyDescent="0.3">
      <c r="A77" s="58" t="str">
        <f>"Répartition des recrutements de cadres par grands secteurs d'activité"</f>
        <v>Répartition des recrutements de cadres par grands secteurs d'activité</v>
      </c>
    </row>
    <row r="78" spans="1:26" ht="15.6" customHeight="1" x14ac:dyDescent="0.25"/>
    <row r="79" spans="1:26" ht="27.75" customHeight="1" x14ac:dyDescent="0.25">
      <c r="A79" s="23" t="s">
        <v>0</v>
      </c>
      <c r="B79" s="12" t="s">
        <v>18</v>
      </c>
      <c r="C79" s="12" t="s">
        <v>19</v>
      </c>
      <c r="D79" s="12" t="s">
        <v>20</v>
      </c>
      <c r="E79" s="12" t="s">
        <v>21</v>
      </c>
    </row>
    <row r="80" spans="1:26" x14ac:dyDescent="0.25">
      <c r="A80" s="7">
        <v>2002</v>
      </c>
      <c r="B80" s="3">
        <v>0.26</v>
      </c>
      <c r="C80" s="3">
        <v>0.06</v>
      </c>
      <c r="D80" s="3">
        <v>0.14000000000000001</v>
      </c>
      <c r="E80" s="3">
        <v>0.54</v>
      </c>
      <c r="F80" s="11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</row>
    <row r="81" spans="1:20" x14ac:dyDescent="0.25">
      <c r="A81" s="7">
        <v>2003</v>
      </c>
      <c r="B81" s="3">
        <v>0.27</v>
      </c>
      <c r="C81" s="3">
        <v>7.0000000000000007E-2</v>
      </c>
      <c r="D81" s="3">
        <v>0.16</v>
      </c>
      <c r="E81" s="3">
        <v>0.5</v>
      </c>
      <c r="F81" s="11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</row>
    <row r="82" spans="1:20" x14ac:dyDescent="0.25">
      <c r="A82" s="7">
        <v>2004</v>
      </c>
      <c r="B82" s="3">
        <v>0.27</v>
      </c>
      <c r="C82" s="3">
        <v>0.05</v>
      </c>
      <c r="D82" s="3">
        <v>0.16</v>
      </c>
      <c r="E82" s="3">
        <v>0.52</v>
      </c>
      <c r="F82" s="11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</row>
    <row r="83" spans="1:20" x14ac:dyDescent="0.25">
      <c r="A83" s="7">
        <v>2005</v>
      </c>
      <c r="B83" s="3">
        <v>0.28000000000000003</v>
      </c>
      <c r="C83" s="3">
        <v>0.06</v>
      </c>
      <c r="D83" s="3">
        <v>0.15</v>
      </c>
      <c r="E83" s="3">
        <v>0.51</v>
      </c>
      <c r="F83" s="11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</row>
    <row r="84" spans="1:20" x14ac:dyDescent="0.25">
      <c r="A84" s="7">
        <v>2006</v>
      </c>
      <c r="B84" s="3">
        <v>0.23</v>
      </c>
      <c r="C84" s="3">
        <v>0.08</v>
      </c>
      <c r="D84" s="3">
        <v>0.15</v>
      </c>
      <c r="E84" s="3">
        <v>0.54</v>
      </c>
    </row>
    <row r="85" spans="1:20" x14ac:dyDescent="0.25">
      <c r="A85" s="7">
        <v>2007</v>
      </c>
      <c r="B85" s="3">
        <v>0.26</v>
      </c>
      <c r="C85" s="3">
        <v>0.04</v>
      </c>
      <c r="D85" s="3">
        <v>0.15</v>
      </c>
      <c r="E85" s="3">
        <v>0.55000000000000004</v>
      </c>
    </row>
    <row r="86" spans="1:20" x14ac:dyDescent="0.25">
      <c r="A86" s="7">
        <v>2008</v>
      </c>
      <c r="B86" s="3">
        <v>0.26</v>
      </c>
      <c r="C86" s="3">
        <v>7.0000000000000007E-2</v>
      </c>
      <c r="D86" s="3">
        <v>0.16</v>
      </c>
      <c r="E86" s="3">
        <v>0.51</v>
      </c>
    </row>
    <row r="87" spans="1:20" x14ac:dyDescent="0.25">
      <c r="A87" s="7">
        <v>2009</v>
      </c>
      <c r="B87" s="3">
        <v>0.21</v>
      </c>
      <c r="C87" s="3">
        <v>0.06</v>
      </c>
      <c r="D87" s="3">
        <v>0.16</v>
      </c>
      <c r="E87" s="3">
        <v>0.56999999999999995</v>
      </c>
    </row>
    <row r="88" spans="1:20" x14ac:dyDescent="0.25">
      <c r="A88" s="7">
        <v>2010</v>
      </c>
      <c r="B88" s="3">
        <v>0.21</v>
      </c>
      <c r="C88" s="3">
        <v>0.08</v>
      </c>
      <c r="D88" s="3">
        <v>0.16</v>
      </c>
      <c r="E88" s="3">
        <v>0.55000000000000004</v>
      </c>
    </row>
    <row r="89" spans="1:20" x14ac:dyDescent="0.25">
      <c r="A89" s="7">
        <v>2011</v>
      </c>
      <c r="B89" s="3">
        <v>0.18</v>
      </c>
      <c r="C89" s="3">
        <v>0.08</v>
      </c>
      <c r="D89" s="3">
        <v>0.2</v>
      </c>
      <c r="E89" s="3">
        <v>0.54</v>
      </c>
    </row>
    <row r="90" spans="1:20" x14ac:dyDescent="0.25">
      <c r="A90" s="7">
        <v>2012</v>
      </c>
      <c r="B90" s="3">
        <v>0.21</v>
      </c>
      <c r="C90" s="3">
        <v>0.08</v>
      </c>
      <c r="D90" s="3">
        <v>0.18</v>
      </c>
      <c r="E90" s="3">
        <v>0.53</v>
      </c>
    </row>
    <row r="91" spans="1:20" x14ac:dyDescent="0.25">
      <c r="A91" s="7">
        <v>2013</v>
      </c>
      <c r="B91" s="3">
        <v>0.17</v>
      </c>
      <c r="C91" s="3">
        <v>7.0000000000000007E-2</v>
      </c>
      <c r="D91" s="3">
        <v>0.23</v>
      </c>
      <c r="E91" s="3">
        <v>0.53</v>
      </c>
    </row>
    <row r="92" spans="1:20" x14ac:dyDescent="0.25">
      <c r="A92" s="7">
        <v>2014</v>
      </c>
      <c r="B92" s="3">
        <v>0.17</v>
      </c>
      <c r="C92" s="3">
        <v>0.06</v>
      </c>
      <c r="D92" s="3">
        <v>0.21</v>
      </c>
      <c r="E92" s="3">
        <v>0.56000000000000005</v>
      </c>
    </row>
    <row r="93" spans="1:20" x14ac:dyDescent="0.25">
      <c r="A93" s="7">
        <v>2015</v>
      </c>
      <c r="B93" s="11">
        <v>0.18</v>
      </c>
      <c r="C93" s="11">
        <v>0.06</v>
      </c>
      <c r="D93" s="11">
        <v>0.2</v>
      </c>
      <c r="E93" s="11">
        <v>0.56000000000000005</v>
      </c>
    </row>
    <row r="94" spans="1:20" ht="15.75" x14ac:dyDescent="0.25">
      <c r="A94" s="7" t="str">
        <f>annéeN&amp;" (prévisions) "</f>
        <v xml:space="preserve">2016 (prévisions) </v>
      </c>
      <c r="B94" s="135"/>
      <c r="C94" s="135"/>
      <c r="D94" s="135"/>
      <c r="E94" s="135"/>
    </row>
    <row r="95" spans="1:20" x14ac:dyDescent="0.25">
      <c r="B95" s="71"/>
      <c r="C95" s="71"/>
      <c r="D95" s="71"/>
      <c r="E95" s="71"/>
    </row>
    <row r="96" spans="1:20" ht="20.25" x14ac:dyDescent="0.3">
      <c r="A96" s="65"/>
      <c r="B96" s="71"/>
      <c r="C96" s="71"/>
      <c r="D96" s="71"/>
      <c r="E96" s="71"/>
    </row>
    <row r="97" spans="1:7" ht="20.25" x14ac:dyDescent="0.3">
      <c r="A97" s="65"/>
      <c r="B97" s="71"/>
      <c r="C97" s="71"/>
      <c r="D97" s="71"/>
      <c r="E97" s="71"/>
    </row>
    <row r="98" spans="1:7" ht="18.75" x14ac:dyDescent="0.3">
      <c r="A98" s="58" t="str">
        <f>"Perspectives d'évolution des effectifs cadres et salariés pour "&amp;annéeN1&amp; " par région"</f>
        <v>Perspectives d'évolution des effectifs cadres et salariés pour 2017 par région</v>
      </c>
    </row>
    <row r="99" spans="1:7" ht="18.75" x14ac:dyDescent="0.3">
      <c r="A99" s="58"/>
    </row>
    <row r="100" spans="1:7" ht="30" x14ac:dyDescent="0.25">
      <c r="A100" s="57" t="s">
        <v>42</v>
      </c>
      <c r="B100" s="6" t="s">
        <v>40</v>
      </c>
      <c r="C100" s="6" t="s">
        <v>41</v>
      </c>
      <c r="E100" s="57" t="s">
        <v>42</v>
      </c>
      <c r="F100" s="6" t="s">
        <v>58</v>
      </c>
      <c r="G100" s="6" t="s">
        <v>59</v>
      </c>
    </row>
    <row r="101" spans="1:7" ht="27" customHeight="1" x14ac:dyDescent="0.25">
      <c r="A101" s="81" t="s">
        <v>28</v>
      </c>
      <c r="B101" s="16"/>
      <c r="C101" s="16"/>
      <c r="E101" s="15" t="s">
        <v>28</v>
      </c>
      <c r="F101" s="27"/>
      <c r="G101" s="27"/>
    </row>
    <row r="102" spans="1:7" ht="26.25" customHeight="1" x14ac:dyDescent="0.25">
      <c r="A102" s="81" t="s">
        <v>29</v>
      </c>
      <c r="B102" s="17"/>
      <c r="C102" s="17"/>
      <c r="E102" s="15" t="s">
        <v>29</v>
      </c>
      <c r="F102" s="28"/>
      <c r="G102" s="28"/>
    </row>
    <row r="103" spans="1:7" ht="18" customHeight="1" x14ac:dyDescent="0.25">
      <c r="A103" s="81" t="s">
        <v>30</v>
      </c>
      <c r="B103" s="17"/>
      <c r="C103" s="17"/>
      <c r="E103" s="15" t="s">
        <v>30</v>
      </c>
      <c r="F103" s="28"/>
      <c r="G103" s="28"/>
    </row>
    <row r="104" spans="1:7" ht="27.75" customHeight="1" x14ac:dyDescent="0.25">
      <c r="A104" s="81" t="s">
        <v>31</v>
      </c>
      <c r="B104" s="17"/>
      <c r="C104" s="17"/>
      <c r="E104" s="15" t="s">
        <v>31</v>
      </c>
      <c r="F104" s="28"/>
      <c r="G104" s="28"/>
    </row>
    <row r="105" spans="1:7" x14ac:dyDescent="0.25">
      <c r="A105" s="82" t="s">
        <v>32</v>
      </c>
      <c r="B105" s="17"/>
      <c r="C105" s="17"/>
      <c r="E105" s="18" t="s">
        <v>32</v>
      </c>
      <c r="F105" s="28"/>
      <c r="G105" s="28"/>
    </row>
    <row r="106" spans="1:7" x14ac:dyDescent="0.25">
      <c r="A106" s="81" t="s">
        <v>33</v>
      </c>
      <c r="B106" s="17"/>
      <c r="C106" s="17"/>
      <c r="E106" s="15" t="s">
        <v>33</v>
      </c>
      <c r="F106" s="28"/>
      <c r="G106" s="28"/>
    </row>
    <row r="107" spans="1:7" x14ac:dyDescent="0.25">
      <c r="A107" s="81" t="s">
        <v>34</v>
      </c>
      <c r="B107" s="17"/>
      <c r="C107" s="17"/>
      <c r="E107" s="15" t="s">
        <v>34</v>
      </c>
      <c r="F107" s="28"/>
      <c r="G107" s="28"/>
    </row>
    <row r="108" spans="1:7" x14ac:dyDescent="0.25">
      <c r="A108" s="81" t="s">
        <v>35</v>
      </c>
      <c r="B108" s="17"/>
      <c r="C108" s="17"/>
      <c r="E108" s="15" t="s">
        <v>35</v>
      </c>
      <c r="F108" s="28"/>
      <c r="G108" s="28"/>
    </row>
    <row r="109" spans="1:7" x14ac:dyDescent="0.25">
      <c r="A109" s="81" t="s">
        <v>36</v>
      </c>
      <c r="B109" s="17"/>
      <c r="C109" s="17"/>
      <c r="E109" s="15" t="s">
        <v>36</v>
      </c>
      <c r="F109" s="28"/>
      <c r="G109" s="28"/>
    </row>
    <row r="110" spans="1:7" x14ac:dyDescent="0.25">
      <c r="A110" s="81" t="s">
        <v>37</v>
      </c>
      <c r="B110" s="17"/>
      <c r="C110" s="17"/>
      <c r="E110" s="15" t="s">
        <v>37</v>
      </c>
      <c r="F110" s="28"/>
      <c r="G110" s="28"/>
    </row>
    <row r="111" spans="1:7" x14ac:dyDescent="0.25">
      <c r="A111" s="81" t="s">
        <v>38</v>
      </c>
      <c r="B111" s="17"/>
      <c r="C111" s="17"/>
      <c r="E111" s="15" t="s">
        <v>38</v>
      </c>
      <c r="F111" s="28"/>
      <c r="G111" s="28"/>
    </row>
    <row r="112" spans="1:7" ht="26.25" customHeight="1" x14ac:dyDescent="0.25">
      <c r="A112" s="81" t="s">
        <v>39</v>
      </c>
      <c r="B112" s="17"/>
      <c r="C112" s="17"/>
      <c r="E112" s="15" t="s">
        <v>39</v>
      </c>
      <c r="F112" s="28"/>
      <c r="G112" s="28"/>
    </row>
    <row r="113" spans="1:7" ht="28.5" customHeight="1" x14ac:dyDescent="0.25">
      <c r="A113" s="81" t="s">
        <v>145</v>
      </c>
      <c r="B113" s="17"/>
      <c r="C113" s="17"/>
      <c r="E113" s="15" t="s">
        <v>145</v>
      </c>
    </row>
    <row r="114" spans="1:7" x14ac:dyDescent="0.25">
      <c r="A114" s="15"/>
      <c r="B114" s="17"/>
      <c r="C114" s="17"/>
    </row>
    <row r="115" spans="1:7" x14ac:dyDescent="0.25">
      <c r="A115" s="19"/>
      <c r="B115" s="17"/>
      <c r="C115" s="17"/>
    </row>
    <row r="116" spans="1:7" ht="18.75" x14ac:dyDescent="0.3">
      <c r="A116" s="58" t="str">
        <f>"Historique des perspectives d'évolution des effectifs cadres et salariés dans la région"</f>
        <v>Historique des perspectives d'évolution des effectifs cadres et salariés dans la région</v>
      </c>
      <c r="B116" s="17"/>
      <c r="C116" s="17"/>
    </row>
    <row r="118" spans="1:7" ht="30" x14ac:dyDescent="0.25">
      <c r="A118" s="57" t="s">
        <v>0</v>
      </c>
      <c r="B118" s="6" t="s">
        <v>40</v>
      </c>
      <c r="C118" s="6" t="s">
        <v>41</v>
      </c>
      <c r="D118" s="66"/>
      <c r="E118" s="57" t="s">
        <v>0</v>
      </c>
      <c r="F118" s="6" t="s">
        <v>58</v>
      </c>
      <c r="G118" s="6" t="s">
        <v>59</v>
      </c>
    </row>
    <row r="119" spans="1:7" x14ac:dyDescent="0.25">
      <c r="A119" s="5">
        <v>2011</v>
      </c>
      <c r="B119" s="11">
        <v>0.1</v>
      </c>
      <c r="C119" s="11">
        <v>0.05</v>
      </c>
      <c r="D119" s="3"/>
      <c r="E119" s="5">
        <v>2011</v>
      </c>
      <c r="F119" s="11">
        <v>0.19</v>
      </c>
      <c r="G119" s="11">
        <v>0.1</v>
      </c>
    </row>
    <row r="120" spans="1:7" x14ac:dyDescent="0.25">
      <c r="A120" s="5">
        <v>2012</v>
      </c>
      <c r="B120" s="11">
        <v>0.1</v>
      </c>
      <c r="C120" s="11">
        <v>0.06</v>
      </c>
      <c r="D120" s="3"/>
      <c r="E120" s="5">
        <v>2012</v>
      </c>
      <c r="F120" s="11">
        <v>0.18</v>
      </c>
      <c r="G120" s="11">
        <v>0.11</v>
      </c>
    </row>
    <row r="121" spans="1:7" x14ac:dyDescent="0.25">
      <c r="A121" s="5">
        <v>2013</v>
      </c>
      <c r="B121" s="11">
        <v>0.09</v>
      </c>
      <c r="C121" s="11">
        <v>0.08</v>
      </c>
      <c r="D121" s="3"/>
      <c r="E121" s="5">
        <v>2013</v>
      </c>
      <c r="F121" s="11">
        <v>0.14000000000000001</v>
      </c>
      <c r="G121" s="11">
        <v>0.13</v>
      </c>
    </row>
    <row r="122" spans="1:7" x14ac:dyDescent="0.25">
      <c r="A122" s="5">
        <v>2014</v>
      </c>
      <c r="B122" s="11">
        <v>7.0000000000000007E-2</v>
      </c>
      <c r="C122" s="11">
        <v>7.0000000000000007E-2</v>
      </c>
      <c r="D122" s="3"/>
      <c r="E122" s="5">
        <v>2014</v>
      </c>
      <c r="F122" s="11">
        <v>0.14000000000000001</v>
      </c>
      <c r="G122" s="11">
        <v>0.11</v>
      </c>
    </row>
    <row r="123" spans="1:7" x14ac:dyDescent="0.25">
      <c r="A123" s="5">
        <v>2015</v>
      </c>
      <c r="B123" s="11">
        <v>7.0000000000000007E-2</v>
      </c>
      <c r="C123" s="11">
        <v>0.08</v>
      </c>
      <c r="D123" s="3"/>
      <c r="E123" s="5">
        <v>2015</v>
      </c>
      <c r="F123" s="11">
        <v>0.14000000000000001</v>
      </c>
      <c r="G123" s="11">
        <v>0.15</v>
      </c>
    </row>
    <row r="124" spans="1:7" s="105" customFormat="1" ht="17.25" x14ac:dyDescent="0.3">
      <c r="A124" s="5">
        <v>2016</v>
      </c>
      <c r="B124" s="94">
        <v>0.08</v>
      </c>
      <c r="C124" s="94">
        <v>0.04</v>
      </c>
      <c r="D124" s="106"/>
      <c r="E124" s="5">
        <v>2016</v>
      </c>
      <c r="F124" s="98">
        <v>0.18</v>
      </c>
      <c r="G124" s="98">
        <v>0.11</v>
      </c>
    </row>
    <row r="125" spans="1:7" x14ac:dyDescent="0.25">
      <c r="A125" s="5"/>
      <c r="B125" s="11"/>
      <c r="C125" s="11"/>
    </row>
    <row r="126" spans="1:7" x14ac:dyDescent="0.25">
      <c r="A126" s="5"/>
      <c r="B126" s="11"/>
      <c r="C126" s="11"/>
    </row>
    <row r="127" spans="1:7" x14ac:dyDescent="0.25">
      <c r="A127" s="5"/>
      <c r="B127" s="11"/>
      <c r="C127" s="11"/>
    </row>
    <row r="128" spans="1:7" x14ac:dyDescent="0.25">
      <c r="A128" s="5"/>
      <c r="B128" s="11"/>
      <c r="C128" s="11"/>
    </row>
    <row r="129" spans="1:7" ht="19.5" customHeight="1" x14ac:dyDescent="0.3">
      <c r="A129" s="58" t="str">
        <f>"Perspectives d'évolution des effectifs cadres et salariés par taille d'établissement pour "&amp;annéeN1</f>
        <v>Perspectives d'évolution des effectifs cadres et salariés par taille d'établissement pour 2017</v>
      </c>
    </row>
    <row r="130" spans="1:7" ht="18.75" x14ac:dyDescent="0.3">
      <c r="A130" s="58"/>
    </row>
    <row r="131" spans="1:7" ht="30" x14ac:dyDescent="0.25">
      <c r="A131" s="57" t="s">
        <v>48</v>
      </c>
      <c r="B131" s="6" t="s">
        <v>40</v>
      </c>
      <c r="C131" s="6" t="s">
        <v>41</v>
      </c>
      <c r="E131" s="57" t="s">
        <v>48</v>
      </c>
      <c r="F131" s="6" t="s">
        <v>58</v>
      </c>
      <c r="G131" s="6" t="s">
        <v>59</v>
      </c>
    </row>
    <row r="132" spans="1:7" x14ac:dyDescent="0.25">
      <c r="A132" s="7" t="s">
        <v>43</v>
      </c>
      <c r="B132" s="11"/>
      <c r="C132" s="11"/>
      <c r="E132" s="7" t="s">
        <v>43</v>
      </c>
      <c r="F132" s="11"/>
      <c r="G132" s="11"/>
    </row>
    <row r="133" spans="1:7" x14ac:dyDescent="0.25">
      <c r="A133" s="7" t="s">
        <v>44</v>
      </c>
      <c r="B133" s="11"/>
      <c r="C133" s="11"/>
      <c r="E133" s="7" t="s">
        <v>44</v>
      </c>
      <c r="F133" s="11"/>
      <c r="G133" s="11"/>
    </row>
    <row r="134" spans="1:7" x14ac:dyDescent="0.25">
      <c r="A134" s="7" t="s">
        <v>45</v>
      </c>
      <c r="B134" s="11"/>
      <c r="C134" s="11"/>
      <c r="E134" s="7" t="s">
        <v>45</v>
      </c>
      <c r="F134" s="11"/>
      <c r="G134" s="11"/>
    </row>
    <row r="135" spans="1:7" x14ac:dyDescent="0.25">
      <c r="A135" s="7" t="s">
        <v>70</v>
      </c>
      <c r="B135" s="11"/>
      <c r="C135" s="11"/>
      <c r="E135" s="7" t="s">
        <v>70</v>
      </c>
      <c r="F135" s="11"/>
      <c r="G135" s="11"/>
    </row>
    <row r="136" spans="1:7" x14ac:dyDescent="0.25">
      <c r="A136" s="7"/>
      <c r="B136" s="11"/>
      <c r="C136" s="11"/>
    </row>
    <row r="137" spans="1:7" x14ac:dyDescent="0.25">
      <c r="A137" s="7"/>
      <c r="B137" s="11"/>
      <c r="C137" s="11"/>
    </row>
    <row r="138" spans="1:7" x14ac:dyDescent="0.25">
      <c r="A138" s="7"/>
      <c r="B138" s="11"/>
      <c r="C138" s="11"/>
    </row>
    <row r="140" spans="1:7" ht="18.75" x14ac:dyDescent="0.3">
      <c r="A140" s="58" t="str">
        <f>"Perspectives d'évolution des effectifs cadres et salariés par département pour "&amp;annéeN1</f>
        <v>Perspectives d'évolution des effectifs cadres et salariés par département pour 2017</v>
      </c>
    </row>
    <row r="142" spans="1:7" ht="30" x14ac:dyDescent="0.25">
      <c r="A142" s="57" t="s">
        <v>56</v>
      </c>
      <c r="B142" s="6" t="s">
        <v>40</v>
      </c>
      <c r="C142" s="6" t="s">
        <v>41</v>
      </c>
      <c r="E142" s="57" t="s">
        <v>56</v>
      </c>
      <c r="F142" s="6" t="s">
        <v>58</v>
      </c>
      <c r="G142" s="6" t="s">
        <v>59</v>
      </c>
    </row>
    <row r="143" spans="1:7" ht="32.25" customHeight="1" x14ac:dyDescent="0.25">
      <c r="A143" s="21" t="s">
        <v>94</v>
      </c>
      <c r="B143" s="22"/>
      <c r="C143" s="22"/>
      <c r="E143" s="21" t="s">
        <v>94</v>
      </c>
      <c r="F143" s="22"/>
      <c r="G143" s="22"/>
    </row>
    <row r="144" spans="1:7" ht="27.75" customHeight="1" x14ac:dyDescent="0.25">
      <c r="A144" s="21" t="s">
        <v>95</v>
      </c>
      <c r="B144" s="22"/>
      <c r="C144" s="22"/>
      <c r="E144" s="21" t="s">
        <v>95</v>
      </c>
      <c r="F144" s="22"/>
      <c r="G144" s="22"/>
    </row>
    <row r="145" spans="1:7" ht="30.75" customHeight="1" x14ac:dyDescent="0.25">
      <c r="A145" s="21" t="s">
        <v>96</v>
      </c>
      <c r="B145" s="22"/>
      <c r="C145" s="22"/>
      <c r="E145" s="21" t="s">
        <v>96</v>
      </c>
      <c r="F145" s="22"/>
      <c r="G145" s="22"/>
    </row>
    <row r="146" spans="1:7" x14ac:dyDescent="0.25">
      <c r="A146" s="21" t="s">
        <v>97</v>
      </c>
      <c r="B146" s="22"/>
      <c r="C146" s="22"/>
      <c r="E146" s="21" t="s">
        <v>97</v>
      </c>
      <c r="F146" s="22"/>
      <c r="G146" s="22"/>
    </row>
    <row r="147" spans="1:7" x14ac:dyDescent="0.25">
      <c r="A147" s="21" t="s">
        <v>98</v>
      </c>
      <c r="B147" s="22"/>
      <c r="C147" s="22"/>
      <c r="E147" s="21" t="s">
        <v>98</v>
      </c>
      <c r="F147" s="22"/>
      <c r="G147" s="22"/>
    </row>
    <row r="154" spans="1:7" ht="18.75" x14ac:dyDescent="0.3">
      <c r="A154" s="58" t="str">
        <f>"Perspectives d'évolution des effectifs cadres et salariés par grands secteurs d'activité pour "&amp;annéeN1</f>
        <v>Perspectives d'évolution des effectifs cadres et salariés par grands secteurs d'activité pour 2017</v>
      </c>
    </row>
    <row r="156" spans="1:7" ht="30" x14ac:dyDescent="0.25">
      <c r="A156" s="57" t="s">
        <v>146</v>
      </c>
      <c r="B156" s="6" t="s">
        <v>40</v>
      </c>
      <c r="C156" s="6" t="s">
        <v>41</v>
      </c>
      <c r="E156" s="57" t="s">
        <v>146</v>
      </c>
      <c r="F156" s="6" t="s">
        <v>58</v>
      </c>
      <c r="G156" s="6" t="s">
        <v>59</v>
      </c>
    </row>
    <row r="157" spans="1:7" x14ac:dyDescent="0.25">
      <c r="A157" s="24" t="s">
        <v>18</v>
      </c>
      <c r="B157" s="25"/>
      <c r="C157" s="25"/>
      <c r="E157" s="24" t="s">
        <v>18</v>
      </c>
      <c r="F157" s="25"/>
      <c r="G157" s="25"/>
    </row>
    <row r="158" spans="1:7" x14ac:dyDescent="0.25">
      <c r="A158" s="24" t="s">
        <v>19</v>
      </c>
      <c r="B158" s="25"/>
      <c r="C158" s="25"/>
      <c r="E158" s="24" t="s">
        <v>19</v>
      </c>
      <c r="F158" s="25"/>
      <c r="G158" s="25"/>
    </row>
    <row r="159" spans="1:7" x14ac:dyDescent="0.25">
      <c r="A159" s="26" t="s">
        <v>20</v>
      </c>
      <c r="B159" s="25"/>
      <c r="C159" s="25"/>
      <c r="E159" s="26" t="s">
        <v>20</v>
      </c>
      <c r="F159" s="25"/>
      <c r="G159" s="25"/>
    </row>
    <row r="160" spans="1:7" x14ac:dyDescent="0.25">
      <c r="A160" s="26" t="s">
        <v>17</v>
      </c>
      <c r="B160" s="25"/>
      <c r="C160" s="25"/>
      <c r="E160" s="26" t="s">
        <v>17</v>
      </c>
      <c r="F160" s="25"/>
      <c r="G160" s="25"/>
    </row>
    <row r="161" spans="1:13" x14ac:dyDescent="0.25">
      <c r="A161" s="26"/>
      <c r="B161" s="25"/>
      <c r="C161" s="25"/>
    </row>
    <row r="162" spans="1:13" x14ac:dyDescent="0.25">
      <c r="A162" s="26"/>
      <c r="B162" s="25"/>
      <c r="C162" s="25"/>
    </row>
    <row r="165" spans="1:13" ht="18.75" x14ac:dyDescent="0.3">
      <c r="A165" s="29" t="str">
        <f xml:space="preserve"> "Les informations clés de la région  "</f>
        <v xml:space="preserve">Les informations clés de la région  </v>
      </c>
    </row>
    <row r="166" spans="1:13" x14ac:dyDescent="0.25">
      <c r="B166" s="42"/>
      <c r="C166" s="42"/>
      <c r="D166" s="42"/>
      <c r="E166" s="42"/>
      <c r="F166" s="42"/>
      <c r="G166" s="42"/>
      <c r="H166" s="42"/>
      <c r="I166" s="42"/>
      <c r="J166" s="42"/>
      <c r="K166" s="42"/>
      <c r="L166" s="42"/>
      <c r="M166" s="42"/>
    </row>
    <row r="167" spans="1:13" ht="30" x14ac:dyDescent="0.25">
      <c r="A167" s="6" t="s">
        <v>0</v>
      </c>
      <c r="B167" s="6" t="s">
        <v>60</v>
      </c>
      <c r="C167" s="6" t="s">
        <v>61</v>
      </c>
      <c r="D167" s="6" t="s">
        <v>62</v>
      </c>
      <c r="E167" s="6" t="s">
        <v>63</v>
      </c>
      <c r="F167" s="6" t="s">
        <v>64</v>
      </c>
      <c r="G167" s="6" t="s">
        <v>65</v>
      </c>
    </row>
    <row r="168" spans="1:13" x14ac:dyDescent="0.25">
      <c r="A168" s="7">
        <v>2004</v>
      </c>
      <c r="B168" s="2">
        <v>191440</v>
      </c>
      <c r="C168" s="2">
        <v>1383217</v>
      </c>
      <c r="D168" s="3">
        <v>0.13759733660316278</v>
      </c>
      <c r="E168" s="2">
        <v>110512</v>
      </c>
      <c r="F168" s="2">
        <v>23178</v>
      </c>
      <c r="G168" s="42">
        <v>0.20973287968727378</v>
      </c>
    </row>
    <row r="169" spans="1:13" x14ac:dyDescent="0.25">
      <c r="A169" s="7">
        <v>2005</v>
      </c>
      <c r="B169" s="2">
        <v>193530</v>
      </c>
      <c r="C169" s="2">
        <v>1376566</v>
      </c>
      <c r="D169" s="3">
        <v>0.1399129709944282</v>
      </c>
      <c r="E169" s="2">
        <v>111037</v>
      </c>
      <c r="F169" s="2">
        <v>23140</v>
      </c>
      <c r="G169" s="42">
        <v>0.20839900213442367</v>
      </c>
    </row>
    <row r="170" spans="1:13" x14ac:dyDescent="0.25">
      <c r="A170" s="7">
        <v>2006</v>
      </c>
      <c r="B170" s="2">
        <v>196910</v>
      </c>
      <c r="C170" s="2">
        <v>1394914</v>
      </c>
      <c r="D170" s="3">
        <v>0.14304435820730718</v>
      </c>
      <c r="E170" s="2">
        <v>111765</v>
      </c>
      <c r="F170" s="2">
        <v>23587</v>
      </c>
      <c r="G170" s="42">
        <v>0.21104102357625373</v>
      </c>
    </row>
    <row r="171" spans="1:13" x14ac:dyDescent="0.25">
      <c r="A171" s="7">
        <v>2007</v>
      </c>
      <c r="B171" s="2">
        <v>201090</v>
      </c>
      <c r="C171" s="2">
        <v>1420841</v>
      </c>
      <c r="D171" s="3">
        <v>0.14415942488210742</v>
      </c>
      <c r="E171" s="2">
        <v>114544</v>
      </c>
      <c r="F171" s="2">
        <v>24060</v>
      </c>
      <c r="G171" s="42">
        <v>0.21005028635284256</v>
      </c>
    </row>
    <row r="172" spans="1:13" x14ac:dyDescent="0.25">
      <c r="A172" s="7">
        <v>2008</v>
      </c>
      <c r="B172" s="2">
        <v>203570</v>
      </c>
      <c r="C172" s="2">
        <v>1400355.0000000009</v>
      </c>
      <c r="D172" s="3">
        <v>0.14327430022078474</v>
      </c>
      <c r="E172" s="2">
        <v>114560.00000000009</v>
      </c>
      <c r="F172" s="2">
        <v>24087.999999999993</v>
      </c>
      <c r="G172" s="42">
        <v>0.21026536312849139</v>
      </c>
    </row>
    <row r="173" spans="1:13" x14ac:dyDescent="0.25">
      <c r="A173" s="7">
        <v>2009</v>
      </c>
      <c r="B173" s="2">
        <v>204210</v>
      </c>
      <c r="C173" s="2">
        <v>1346017</v>
      </c>
      <c r="D173" s="3">
        <v>0.14582730807545219</v>
      </c>
      <c r="E173" s="2">
        <v>113311</v>
      </c>
      <c r="F173" s="2">
        <v>23065</v>
      </c>
      <c r="G173" s="42">
        <v>0.20355481815534238</v>
      </c>
    </row>
    <row r="174" spans="1:13" x14ac:dyDescent="0.25">
      <c r="A174" s="7">
        <v>2010</v>
      </c>
      <c r="B174" s="2">
        <v>207530</v>
      </c>
      <c r="C174" s="2">
        <v>1361120</v>
      </c>
      <c r="D174" s="3">
        <v>0.15418081643842538</v>
      </c>
      <c r="E174" s="2">
        <v>113411</v>
      </c>
      <c r="F174" s="2">
        <v>23193</v>
      </c>
      <c r="G174" s="42">
        <v>0.20450397227782138</v>
      </c>
    </row>
    <row r="175" spans="1:13" x14ac:dyDescent="0.25">
      <c r="A175" s="7">
        <v>2011</v>
      </c>
      <c r="B175" s="2">
        <v>210920</v>
      </c>
      <c r="C175" s="79" t="s">
        <v>132</v>
      </c>
      <c r="D175" s="3">
        <v>0.15496062066533442</v>
      </c>
      <c r="E175" s="79" t="s">
        <v>132</v>
      </c>
      <c r="F175" s="79" t="s">
        <v>132</v>
      </c>
      <c r="G175" s="79" t="s">
        <v>132</v>
      </c>
    </row>
    <row r="176" spans="1:13" x14ac:dyDescent="0.25">
      <c r="A176" s="7">
        <v>2012</v>
      </c>
      <c r="B176" s="2">
        <v>214730</v>
      </c>
      <c r="C176" s="79" t="s">
        <v>132</v>
      </c>
      <c r="D176" s="3">
        <v>0.15775978605854002</v>
      </c>
      <c r="E176" s="79" t="s">
        <v>132</v>
      </c>
      <c r="F176" s="79" t="s">
        <v>132</v>
      </c>
      <c r="G176" s="79" t="s">
        <v>132</v>
      </c>
    </row>
    <row r="177" spans="1:7" x14ac:dyDescent="0.25">
      <c r="A177" s="7">
        <v>2013</v>
      </c>
      <c r="B177" s="2">
        <v>215350</v>
      </c>
      <c r="C177" s="2">
        <v>1314854.10789609</v>
      </c>
      <c r="D177" s="3">
        <v>0.1637824293256257</v>
      </c>
      <c r="E177" s="2">
        <v>114693</v>
      </c>
      <c r="F177" s="2">
        <v>23755</v>
      </c>
      <c r="G177" s="42">
        <v>0.20711813275439653</v>
      </c>
    </row>
    <row r="178" spans="1:7" x14ac:dyDescent="0.25">
      <c r="A178" s="7">
        <v>2014</v>
      </c>
      <c r="B178" s="2">
        <v>217660</v>
      </c>
      <c r="C178" s="2">
        <v>1310578.3550167507</v>
      </c>
      <c r="D178" s="3">
        <v>0.16553927823085995</v>
      </c>
      <c r="E178" s="2">
        <v>108687</v>
      </c>
      <c r="F178" s="2">
        <v>22956</v>
      </c>
      <c r="G178" s="42">
        <v>0.21121201247619312</v>
      </c>
    </row>
    <row r="179" spans="1:7" x14ac:dyDescent="0.25">
      <c r="A179" s="7">
        <v>2015</v>
      </c>
      <c r="B179" s="93">
        <v>220650</v>
      </c>
      <c r="C179" s="2"/>
      <c r="D179" s="45">
        <v>0.16836078450050385</v>
      </c>
      <c r="E179" s="2"/>
      <c r="F179" s="2"/>
      <c r="G179" s="42"/>
    </row>
    <row r="183" spans="1:7" ht="18.75" x14ac:dyDescent="0.3">
      <c r="A183" s="8" t="s">
        <v>66</v>
      </c>
    </row>
    <row r="184" spans="1:7" ht="18.75" x14ac:dyDescent="0.3">
      <c r="A184" s="8"/>
    </row>
    <row r="185" spans="1:7" x14ac:dyDescent="0.25">
      <c r="A185" s="24" t="s">
        <v>147</v>
      </c>
    </row>
    <row r="186" spans="1:7" x14ac:dyDescent="0.25">
      <c r="A186" s="24" t="s">
        <v>148</v>
      </c>
    </row>
    <row r="187" spans="1:7" x14ac:dyDescent="0.25">
      <c r="A187" s="26" t="s">
        <v>60</v>
      </c>
    </row>
  </sheetData>
  <sortState columnSort="1" ref="G79:T83">
    <sortCondition ref="G79:T79"/>
  </sortState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Z187"/>
  <sheetViews>
    <sheetView topLeftCell="A103" workbookViewId="0">
      <selection activeCell="A23" sqref="A23"/>
    </sheetView>
  </sheetViews>
  <sheetFormatPr baseColWidth="10" defaultColWidth="11.42578125" defaultRowHeight="15" x14ac:dyDescent="0.25"/>
  <cols>
    <col min="1" max="1" width="20.7109375" style="20" customWidth="1"/>
    <col min="2" max="2" width="23.5703125" style="20" customWidth="1"/>
    <col min="3" max="3" width="22.5703125" style="20" customWidth="1"/>
    <col min="4" max="4" width="21.85546875" style="20" customWidth="1"/>
    <col min="5" max="5" width="22.85546875" style="20" customWidth="1"/>
    <col min="6" max="6" width="32" style="20" customWidth="1"/>
    <col min="7" max="7" width="22.5703125" style="20" customWidth="1"/>
    <col min="8" max="8" width="23.140625" style="20" customWidth="1"/>
    <col min="9" max="9" width="13.140625" style="20" customWidth="1"/>
    <col min="10" max="10" width="16.28515625" style="20" customWidth="1"/>
    <col min="11" max="16384" width="11.42578125" style="20"/>
  </cols>
  <sheetData>
    <row r="1" spans="1:9" ht="23.25" x14ac:dyDescent="0.35">
      <c r="A1" s="61" t="str">
        <f>"ILE-DE-FRANCE"</f>
        <v>ILE-DE-FRANCE</v>
      </c>
    </row>
    <row r="3" spans="1:9" ht="18.75" x14ac:dyDescent="0.3">
      <c r="A3" s="62" t="str">
        <f>"Bilan des mouvements de l’année "&amp;annéeN</f>
        <v>Bilan des mouvements de l’année 2016</v>
      </c>
    </row>
    <row r="5" spans="1:9" ht="30" x14ac:dyDescent="0.25">
      <c r="A5" s="57" t="s">
        <v>0</v>
      </c>
      <c r="B5" s="57" t="s">
        <v>22</v>
      </c>
      <c r="C5" s="57" t="s">
        <v>23</v>
      </c>
      <c r="D5" s="57" t="s">
        <v>24</v>
      </c>
      <c r="E5" s="57" t="s">
        <v>25</v>
      </c>
      <c r="F5" s="57" t="s">
        <v>26</v>
      </c>
      <c r="G5" s="57" t="s">
        <v>139</v>
      </c>
      <c r="H5" s="57" t="s">
        <v>27</v>
      </c>
    </row>
    <row r="6" spans="1:9" x14ac:dyDescent="0.25">
      <c r="A6" s="7">
        <v>2000</v>
      </c>
      <c r="B6" s="2">
        <v>98550</v>
      </c>
      <c r="C6" s="2">
        <v>18020</v>
      </c>
      <c r="D6" s="2">
        <v>116570</v>
      </c>
      <c r="E6" s="40"/>
      <c r="F6" s="44">
        <v>49690</v>
      </c>
      <c r="G6" s="79" t="s">
        <v>132</v>
      </c>
      <c r="H6" s="79" t="s">
        <v>132</v>
      </c>
      <c r="I6" s="63"/>
    </row>
    <row r="7" spans="1:9" x14ac:dyDescent="0.25">
      <c r="A7" s="7">
        <v>2001</v>
      </c>
      <c r="B7" s="2">
        <v>99830</v>
      </c>
      <c r="C7" s="2">
        <v>25680</v>
      </c>
      <c r="D7" s="2">
        <v>125510</v>
      </c>
      <c r="E7" s="40"/>
      <c r="F7" s="44">
        <v>47110</v>
      </c>
      <c r="G7" s="2">
        <v>5080</v>
      </c>
      <c r="H7" s="63">
        <v>0.06</v>
      </c>
      <c r="I7" s="3"/>
    </row>
    <row r="8" spans="1:9" x14ac:dyDescent="0.25">
      <c r="A8" s="7">
        <v>2002</v>
      </c>
      <c r="B8" s="2">
        <v>77480</v>
      </c>
      <c r="C8" s="2">
        <v>19885</v>
      </c>
      <c r="D8" s="2">
        <v>97365</v>
      </c>
      <c r="E8" s="40"/>
      <c r="F8" s="44">
        <v>20765</v>
      </c>
      <c r="G8" s="2">
        <v>6990</v>
      </c>
      <c r="H8" s="63">
        <v>0.09</v>
      </c>
      <c r="I8" s="3"/>
    </row>
    <row r="9" spans="1:9" x14ac:dyDescent="0.25">
      <c r="A9" s="7">
        <v>2003</v>
      </c>
      <c r="B9" s="2">
        <v>65880</v>
      </c>
      <c r="C9" s="2">
        <v>16970</v>
      </c>
      <c r="D9" s="2">
        <v>82850</v>
      </c>
      <c r="E9" s="40"/>
      <c r="F9" s="44">
        <v>9770</v>
      </c>
      <c r="G9" s="2">
        <v>7710</v>
      </c>
      <c r="H9" s="63">
        <v>0.11</v>
      </c>
      <c r="I9" s="3"/>
    </row>
    <row r="10" spans="1:9" x14ac:dyDescent="0.25">
      <c r="A10" s="7">
        <v>2004</v>
      </c>
      <c r="B10" s="2">
        <v>67050</v>
      </c>
      <c r="C10" s="2">
        <v>14180</v>
      </c>
      <c r="D10" s="2">
        <v>19840</v>
      </c>
      <c r="E10" s="40"/>
      <c r="F10" s="44">
        <v>9330</v>
      </c>
      <c r="G10" s="2">
        <v>7380</v>
      </c>
      <c r="H10" s="63">
        <v>0.1</v>
      </c>
      <c r="I10" s="3"/>
    </row>
    <row r="11" spans="1:9" x14ac:dyDescent="0.25">
      <c r="A11" s="7">
        <v>2005</v>
      </c>
      <c r="B11" s="2">
        <v>82660</v>
      </c>
      <c r="C11" s="2">
        <v>17270</v>
      </c>
      <c r="D11" s="2">
        <v>99930</v>
      </c>
      <c r="E11" s="40"/>
      <c r="F11" s="44">
        <v>21840</v>
      </c>
      <c r="G11" s="2">
        <v>9470</v>
      </c>
      <c r="H11" s="63">
        <v>0.12</v>
      </c>
      <c r="I11" s="3"/>
    </row>
    <row r="12" spans="1:9" x14ac:dyDescent="0.25">
      <c r="A12" s="7">
        <v>2006</v>
      </c>
      <c r="B12" s="2">
        <v>97020</v>
      </c>
      <c r="C12" s="2">
        <v>15920</v>
      </c>
      <c r="D12" s="2">
        <v>112940</v>
      </c>
      <c r="E12" s="40"/>
      <c r="F12" s="44">
        <v>21590</v>
      </c>
      <c r="G12" s="2">
        <v>12600</v>
      </c>
      <c r="H12" s="63">
        <v>0.14000000000000001</v>
      </c>
      <c r="I12" s="3"/>
    </row>
    <row r="13" spans="1:9" x14ac:dyDescent="0.25">
      <c r="A13" s="7">
        <v>2007</v>
      </c>
      <c r="B13" s="2">
        <v>97670</v>
      </c>
      <c r="C13" s="2">
        <v>16000</v>
      </c>
      <c r="D13" s="2">
        <v>113670</v>
      </c>
      <c r="E13" s="40"/>
      <c r="F13" s="44">
        <v>24430</v>
      </c>
      <c r="G13" s="2">
        <v>11850</v>
      </c>
      <c r="H13" s="63">
        <v>0.13</v>
      </c>
      <c r="I13" s="3"/>
    </row>
    <row r="14" spans="1:9" x14ac:dyDescent="0.25">
      <c r="A14" s="7">
        <v>2008</v>
      </c>
      <c r="B14" s="2">
        <v>93940</v>
      </c>
      <c r="C14" s="2">
        <v>18250</v>
      </c>
      <c r="D14" s="2">
        <v>112190</v>
      </c>
      <c r="E14" s="40"/>
      <c r="F14" s="44">
        <v>14380</v>
      </c>
      <c r="G14" s="2">
        <v>12250</v>
      </c>
      <c r="H14" s="63">
        <v>0.13</v>
      </c>
      <c r="I14" s="3"/>
    </row>
    <row r="15" spans="1:9" x14ac:dyDescent="0.25">
      <c r="A15" s="7">
        <v>2009</v>
      </c>
      <c r="B15" s="2">
        <v>68080</v>
      </c>
      <c r="C15" s="2">
        <v>17530</v>
      </c>
      <c r="D15" s="2">
        <v>85610</v>
      </c>
      <c r="E15" s="40"/>
      <c r="F15" s="44">
        <v>-5250</v>
      </c>
      <c r="G15" s="2">
        <v>10130</v>
      </c>
      <c r="H15" s="63">
        <v>0.11</v>
      </c>
      <c r="I15" s="3"/>
    </row>
    <row r="16" spans="1:9" x14ac:dyDescent="0.25">
      <c r="A16" s="7">
        <v>2010</v>
      </c>
      <c r="B16" s="2">
        <v>76210</v>
      </c>
      <c r="C16" s="2">
        <v>13270</v>
      </c>
      <c r="D16" s="2">
        <v>89480</v>
      </c>
      <c r="E16" s="40"/>
      <c r="F16" s="44">
        <v>1360</v>
      </c>
      <c r="G16" s="2">
        <v>10080</v>
      </c>
      <c r="H16" s="63">
        <v>0.11</v>
      </c>
      <c r="I16" s="3"/>
    </row>
    <row r="17" spans="1:9" x14ac:dyDescent="0.25">
      <c r="A17" s="7">
        <v>2011</v>
      </c>
      <c r="B17" s="2">
        <v>79830</v>
      </c>
      <c r="C17" s="2">
        <v>14510</v>
      </c>
      <c r="D17" s="2">
        <v>94340</v>
      </c>
      <c r="E17" s="40"/>
      <c r="F17" s="44">
        <v>11830</v>
      </c>
      <c r="G17" s="2">
        <v>9430</v>
      </c>
      <c r="H17" s="63">
        <v>0.11</v>
      </c>
      <c r="I17" s="3"/>
    </row>
    <row r="18" spans="1:9" x14ac:dyDescent="0.25">
      <c r="A18" s="7">
        <v>2012</v>
      </c>
      <c r="B18" s="2">
        <v>84530</v>
      </c>
      <c r="C18" s="2">
        <v>16210</v>
      </c>
      <c r="D18" s="2">
        <v>100740</v>
      </c>
      <c r="E18" s="40"/>
      <c r="F18" s="44">
        <v>13280</v>
      </c>
      <c r="G18" s="2">
        <v>9430</v>
      </c>
      <c r="H18" s="63">
        <v>0.11</v>
      </c>
      <c r="I18" s="3"/>
    </row>
    <row r="19" spans="1:9" x14ac:dyDescent="0.25">
      <c r="A19" s="7">
        <v>2013</v>
      </c>
      <c r="B19" s="2">
        <v>77990</v>
      </c>
      <c r="C19" s="2">
        <v>14740</v>
      </c>
      <c r="D19" s="2">
        <v>92730</v>
      </c>
      <c r="E19" s="40"/>
      <c r="F19" s="44">
        <v>5280</v>
      </c>
      <c r="G19" s="2">
        <v>9650</v>
      </c>
      <c r="H19" s="63">
        <v>0.11</v>
      </c>
      <c r="I19" s="3"/>
    </row>
    <row r="20" spans="1:9" x14ac:dyDescent="0.25">
      <c r="A20" s="7">
        <v>2014</v>
      </c>
      <c r="B20" s="2">
        <v>84480</v>
      </c>
      <c r="C20" s="2">
        <v>12160</v>
      </c>
      <c r="D20" s="2">
        <v>96640</v>
      </c>
      <c r="E20" s="40"/>
      <c r="F20" s="44">
        <v>11540</v>
      </c>
      <c r="G20" s="2">
        <v>10770</v>
      </c>
      <c r="H20" s="63">
        <v>0.13</v>
      </c>
      <c r="I20" s="3"/>
    </row>
    <row r="21" spans="1:9" ht="17.25" x14ac:dyDescent="0.3">
      <c r="A21" s="7">
        <f>annéN</f>
        <v>2015</v>
      </c>
      <c r="B21" s="116">
        <v>89770</v>
      </c>
      <c r="C21" s="116">
        <v>13240</v>
      </c>
      <c r="D21" s="116">
        <v>103010</v>
      </c>
      <c r="E21" s="117"/>
      <c r="F21" s="118">
        <v>14010</v>
      </c>
      <c r="G21" s="116">
        <v>10050</v>
      </c>
      <c r="H21" s="119">
        <v>0.11</v>
      </c>
      <c r="I21" s="3"/>
    </row>
    <row r="22" spans="1:9" s="38" customFormat="1" ht="17.25" x14ac:dyDescent="0.3">
      <c r="A22" s="113" t="str">
        <f>"Evolution "&amp;annN&amp;" / "&amp;annéN</f>
        <v>Evolution 2014 / 2015</v>
      </c>
      <c r="B22" s="130">
        <v>0.1</v>
      </c>
      <c r="C22" s="130">
        <v>0.06</v>
      </c>
      <c r="D22" s="130">
        <v>0.09</v>
      </c>
      <c r="E22" s="130">
        <v>0.08</v>
      </c>
      <c r="F22" s="130" t="s">
        <v>160</v>
      </c>
      <c r="G22" s="130"/>
      <c r="H22" s="120"/>
    </row>
    <row r="23" spans="1:9" x14ac:dyDescent="0.25">
      <c r="A23" s="7"/>
      <c r="B23" s="2"/>
      <c r="C23" s="2"/>
      <c r="D23" s="2"/>
      <c r="E23" s="1"/>
      <c r="F23" s="44"/>
      <c r="G23" s="2"/>
      <c r="H23" s="3"/>
    </row>
    <row r="25" spans="1:9" x14ac:dyDescent="0.25">
      <c r="E25" s="64"/>
    </row>
    <row r="26" spans="1:9" ht="18.75" x14ac:dyDescent="0.3">
      <c r="A26" s="58" t="str">
        <f>"Prévisions pour "&amp;annéeN1</f>
        <v>Prévisions pour 2017</v>
      </c>
    </row>
    <row r="28" spans="1:9" ht="56.25" customHeight="1" x14ac:dyDescent="0.25">
      <c r="A28" s="23"/>
      <c r="B28" s="57" t="s">
        <v>140</v>
      </c>
      <c r="C28" s="57" t="s">
        <v>141</v>
      </c>
      <c r="D28" s="57" t="str">
        <f>"Evolution entre " &amp;annéeN&amp; " et " &amp;annéeN1&amp; "(fourchette basse)"</f>
        <v>Evolution entre 2016 et 2017(fourchette basse)</v>
      </c>
      <c r="E28" s="57" t="str">
        <f>"Evolution entre " &amp;annéeN&amp; " et " &amp;annéeN1&amp; "(fourchette haute)"</f>
        <v>Evolution entre 2016 et 2017(fourchette haute)</v>
      </c>
    </row>
    <row r="29" spans="1:9" x14ac:dyDescent="0.25">
      <c r="A29" s="5" t="s">
        <v>2</v>
      </c>
      <c r="B29" s="10"/>
      <c r="C29" s="10"/>
      <c r="D29" s="100"/>
      <c r="E29" s="100"/>
    </row>
    <row r="30" spans="1:9" x14ac:dyDescent="0.25">
      <c r="A30" s="24" t="s">
        <v>3</v>
      </c>
      <c r="B30" s="10"/>
      <c r="C30" s="10"/>
      <c r="D30" s="100"/>
      <c r="E30" s="100"/>
    </row>
    <row r="31" spans="1:9" x14ac:dyDescent="0.25">
      <c r="A31" s="24" t="s">
        <v>4</v>
      </c>
      <c r="B31" s="10"/>
      <c r="C31" s="10"/>
      <c r="D31" s="128"/>
      <c r="E31" s="128"/>
    </row>
    <row r="32" spans="1:9" x14ac:dyDescent="0.25">
      <c r="A32" s="24"/>
      <c r="B32" s="10"/>
      <c r="C32" s="10"/>
      <c r="D32" s="127"/>
      <c r="E32" s="127"/>
    </row>
    <row r="33" spans="1:23" x14ac:dyDescent="0.25">
      <c r="B33" s="73"/>
      <c r="C33" s="73"/>
      <c r="D33" s="64"/>
      <c r="E33" s="64"/>
    </row>
    <row r="34" spans="1:23" x14ac:dyDescent="0.25">
      <c r="D34" s="64"/>
      <c r="E34" s="64"/>
    </row>
    <row r="35" spans="1:23" ht="18.75" x14ac:dyDescent="0.3">
      <c r="A35" s="58" t="str">
        <f>"Répartition  des recrutements de cadres par niveau d’expérience"</f>
        <v>Répartition  des recrutements de cadres par niveau d’expérience</v>
      </c>
    </row>
    <row r="36" spans="1:23" ht="18.75" x14ac:dyDescent="0.3">
      <c r="A36" s="58"/>
    </row>
    <row r="37" spans="1:23" ht="45" x14ac:dyDescent="0.25">
      <c r="A37" s="23" t="s">
        <v>0</v>
      </c>
      <c r="B37" s="12" t="s">
        <v>5</v>
      </c>
      <c r="C37" s="12" t="s">
        <v>6</v>
      </c>
      <c r="D37" s="12" t="s">
        <v>8</v>
      </c>
      <c r="E37" s="12" t="s">
        <v>9</v>
      </c>
      <c r="F37" s="12" t="s">
        <v>10</v>
      </c>
      <c r="G37" s="12" t="s">
        <v>11</v>
      </c>
      <c r="H37" s="12" t="s">
        <v>7</v>
      </c>
    </row>
    <row r="38" spans="1:23" x14ac:dyDescent="0.25">
      <c r="A38" s="7">
        <v>2002</v>
      </c>
      <c r="B38" s="3">
        <v>0.26</v>
      </c>
      <c r="C38" s="3">
        <v>0.31</v>
      </c>
      <c r="D38" s="79" t="s">
        <v>132</v>
      </c>
      <c r="E38" s="79" t="s">
        <v>132</v>
      </c>
      <c r="F38" s="79" t="s">
        <v>132</v>
      </c>
      <c r="G38" s="79" t="s">
        <v>132</v>
      </c>
      <c r="H38" s="46">
        <v>0.43</v>
      </c>
    </row>
    <row r="39" spans="1:23" x14ac:dyDescent="0.25">
      <c r="A39" s="7">
        <v>2003</v>
      </c>
      <c r="B39" s="3">
        <v>0.23</v>
      </c>
      <c r="C39" s="3">
        <v>0.28999999999999998</v>
      </c>
      <c r="D39" s="79" t="s">
        <v>132</v>
      </c>
      <c r="E39" s="79" t="s">
        <v>132</v>
      </c>
      <c r="F39" s="79" t="s">
        <v>132</v>
      </c>
      <c r="G39" s="79" t="s">
        <v>132</v>
      </c>
      <c r="H39" s="46">
        <v>0.48</v>
      </c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1:23" x14ac:dyDescent="0.25">
      <c r="A40" s="7">
        <v>2004</v>
      </c>
      <c r="B40" s="3">
        <v>0.23132844189930807</v>
      </c>
      <c r="C40" s="3">
        <v>0.30408315437842992</v>
      </c>
      <c r="D40" s="79" t="s">
        <v>132</v>
      </c>
      <c r="E40" s="79" t="s">
        <v>132</v>
      </c>
      <c r="F40" s="79" t="s">
        <v>132</v>
      </c>
      <c r="G40" s="79" t="s">
        <v>132</v>
      </c>
      <c r="H40" s="46">
        <v>0.47</v>
      </c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  <row r="41" spans="1:23" x14ac:dyDescent="0.25">
      <c r="A41" s="7">
        <v>2005</v>
      </c>
      <c r="B41" s="3">
        <v>0.26</v>
      </c>
      <c r="C41" s="3">
        <v>0.28999999999999998</v>
      </c>
      <c r="D41" s="79" t="s">
        <v>132</v>
      </c>
      <c r="E41" s="79" t="s">
        <v>132</v>
      </c>
      <c r="F41" s="79" t="s">
        <v>132</v>
      </c>
      <c r="G41" s="79" t="s">
        <v>132</v>
      </c>
      <c r="H41" s="46">
        <v>0.45</v>
      </c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</row>
    <row r="42" spans="1:23" x14ac:dyDescent="0.25">
      <c r="A42" s="7">
        <v>2006</v>
      </c>
      <c r="B42" s="3">
        <v>0.24</v>
      </c>
      <c r="C42" s="3">
        <v>0.33</v>
      </c>
      <c r="D42" s="79" t="s">
        <v>132</v>
      </c>
      <c r="E42" s="79" t="s">
        <v>132</v>
      </c>
      <c r="F42" s="79" t="s">
        <v>132</v>
      </c>
      <c r="G42" s="79" t="s">
        <v>132</v>
      </c>
      <c r="H42" s="46">
        <v>0.43</v>
      </c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</row>
    <row r="43" spans="1:23" x14ac:dyDescent="0.25">
      <c r="A43" s="7">
        <v>2007</v>
      </c>
      <c r="B43" s="3">
        <v>0.25</v>
      </c>
      <c r="C43" s="3">
        <v>0.28999999999999998</v>
      </c>
      <c r="D43" s="79" t="s">
        <v>132</v>
      </c>
      <c r="E43" s="79" t="s">
        <v>132</v>
      </c>
      <c r="F43" s="79" t="s">
        <v>132</v>
      </c>
      <c r="G43" s="79" t="s">
        <v>132</v>
      </c>
      <c r="H43" s="46">
        <v>0.46</v>
      </c>
      <c r="I43" s="4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</row>
    <row r="44" spans="1:23" x14ac:dyDescent="0.25">
      <c r="A44" s="7">
        <v>2008</v>
      </c>
      <c r="B44" s="3">
        <v>0.23</v>
      </c>
      <c r="C44" s="3">
        <v>0.28999999999999998</v>
      </c>
      <c r="D44" s="79" t="s">
        <v>132</v>
      </c>
      <c r="E44" s="79" t="s">
        <v>132</v>
      </c>
      <c r="F44" s="79" t="s">
        <v>132</v>
      </c>
      <c r="G44" s="79" t="s">
        <v>132</v>
      </c>
      <c r="H44" s="46">
        <v>0.48</v>
      </c>
      <c r="I44" s="14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</row>
    <row r="45" spans="1:23" x14ac:dyDescent="0.25">
      <c r="A45" s="7">
        <v>2009</v>
      </c>
      <c r="B45" s="3">
        <v>0.21</v>
      </c>
      <c r="C45" s="3">
        <v>0.3</v>
      </c>
      <c r="D45" s="79" t="s">
        <v>132</v>
      </c>
      <c r="E45" s="79" t="s">
        <v>132</v>
      </c>
      <c r="F45" s="79" t="s">
        <v>132</v>
      </c>
      <c r="G45" s="79" t="s">
        <v>132</v>
      </c>
      <c r="H45" s="46">
        <v>0.49</v>
      </c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</row>
    <row r="46" spans="1:23" x14ac:dyDescent="0.25">
      <c r="A46" s="7">
        <v>2010</v>
      </c>
      <c r="B46" s="3">
        <v>0.22</v>
      </c>
      <c r="C46" s="3">
        <v>0.31</v>
      </c>
      <c r="D46" s="79" t="s">
        <v>132</v>
      </c>
      <c r="E46" s="79" t="s">
        <v>132</v>
      </c>
      <c r="F46" s="79" t="s">
        <v>132</v>
      </c>
      <c r="G46" s="79" t="s">
        <v>132</v>
      </c>
      <c r="H46" s="46">
        <v>0.47</v>
      </c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</row>
    <row r="47" spans="1:23" x14ac:dyDescent="0.25">
      <c r="A47" s="7">
        <v>2011</v>
      </c>
      <c r="B47" s="3">
        <v>0.19</v>
      </c>
      <c r="C47" s="3">
        <v>0.28000000000000003</v>
      </c>
      <c r="D47" s="3">
        <v>0.27</v>
      </c>
      <c r="E47" s="3">
        <v>0.14000000000000001</v>
      </c>
      <c r="F47" s="3">
        <v>0.06</v>
      </c>
      <c r="G47" s="3">
        <v>0.06</v>
      </c>
      <c r="H47" s="46">
        <v>0.53</v>
      </c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</row>
    <row r="48" spans="1:23" x14ac:dyDescent="0.25">
      <c r="A48" s="7">
        <v>2012</v>
      </c>
      <c r="B48" s="3">
        <v>0.21</v>
      </c>
      <c r="C48" s="3">
        <v>0.32</v>
      </c>
      <c r="D48" s="3">
        <v>0.22</v>
      </c>
      <c r="E48" s="3">
        <v>0.12</v>
      </c>
      <c r="F48" s="3">
        <v>7.0000000000000007E-2</v>
      </c>
      <c r="G48" s="3">
        <v>0.06</v>
      </c>
      <c r="H48" s="46">
        <v>0.47</v>
      </c>
    </row>
    <row r="49" spans="1:26" x14ac:dyDescent="0.25">
      <c r="A49" s="7">
        <v>2013</v>
      </c>
      <c r="B49" s="3">
        <v>0.26</v>
      </c>
      <c r="C49" s="3">
        <v>0.3</v>
      </c>
      <c r="D49" s="3">
        <v>0.21</v>
      </c>
      <c r="E49" s="3">
        <v>0.12</v>
      </c>
      <c r="F49" s="3">
        <v>0.05</v>
      </c>
      <c r="G49" s="3">
        <v>0.06</v>
      </c>
      <c r="H49" s="46">
        <v>0.43999999999999995</v>
      </c>
    </row>
    <row r="50" spans="1:26" ht="15.6" customHeight="1" x14ac:dyDescent="0.25">
      <c r="A50" s="7">
        <v>2014</v>
      </c>
      <c r="B50" s="3">
        <v>0.23</v>
      </c>
      <c r="C50" s="3">
        <v>0.32</v>
      </c>
      <c r="D50" s="3">
        <v>0.23</v>
      </c>
      <c r="E50" s="3">
        <v>0.11</v>
      </c>
      <c r="F50" s="3">
        <v>0.06</v>
      </c>
      <c r="G50" s="3">
        <v>0.05</v>
      </c>
      <c r="H50" s="46">
        <v>0.45</v>
      </c>
    </row>
    <row r="51" spans="1:26" ht="15.6" customHeight="1" x14ac:dyDescent="0.25">
      <c r="A51" s="7">
        <v>2015</v>
      </c>
      <c r="B51" s="3">
        <v>0.23</v>
      </c>
      <c r="C51" s="3">
        <v>0.33</v>
      </c>
      <c r="D51" s="3">
        <v>0.22</v>
      </c>
      <c r="E51" s="3">
        <v>0.11</v>
      </c>
      <c r="F51" s="3">
        <v>0.06</v>
      </c>
      <c r="G51" s="3">
        <v>0.05</v>
      </c>
      <c r="H51" s="46">
        <v>0.44</v>
      </c>
    </row>
    <row r="52" spans="1:26" ht="15.6" customHeight="1" x14ac:dyDescent="0.25">
      <c r="A52" s="7" t="str">
        <f>annéeN&amp;" (prévisions) "</f>
        <v xml:space="preserve">2016 (prévisions) </v>
      </c>
      <c r="B52" s="99"/>
      <c r="C52" s="99"/>
      <c r="D52" s="99"/>
      <c r="E52" s="99"/>
      <c r="F52" s="99"/>
      <c r="G52" s="99"/>
      <c r="H52" s="101"/>
    </row>
    <row r="53" spans="1:26" ht="15.6" customHeight="1" x14ac:dyDescent="0.25">
      <c r="A53" s="7"/>
      <c r="B53" s="11"/>
      <c r="C53" s="11"/>
      <c r="D53" s="11"/>
      <c r="E53" s="11"/>
      <c r="F53" s="11"/>
      <c r="G53" s="11"/>
      <c r="H53" s="13"/>
    </row>
    <row r="54" spans="1:26" ht="15.6" customHeight="1" x14ac:dyDescent="0.25">
      <c r="A54" s="7"/>
      <c r="B54" s="11"/>
      <c r="C54" s="11"/>
      <c r="D54" s="11"/>
      <c r="E54" s="11"/>
      <c r="F54" s="11"/>
      <c r="G54" s="11"/>
      <c r="H54" s="13"/>
    </row>
    <row r="55" spans="1:26" x14ac:dyDescent="0.25">
      <c r="H55" s="131"/>
    </row>
    <row r="56" spans="1:26" ht="19.5" customHeight="1" x14ac:dyDescent="0.3">
      <c r="A56" s="58" t="str">
        <f>"Répartition  des recrutements de cadres par fonction"</f>
        <v>Répartition  des recrutements de cadres par fonction</v>
      </c>
    </row>
    <row r="57" spans="1:26" ht="15.6" customHeight="1" x14ac:dyDescent="0.25"/>
    <row r="58" spans="1:26" ht="51.75" customHeight="1" x14ac:dyDescent="0.25">
      <c r="A58" s="57" t="s">
        <v>0</v>
      </c>
      <c r="B58" s="6" t="s">
        <v>12</v>
      </c>
      <c r="C58" s="6" t="s">
        <v>142</v>
      </c>
      <c r="D58" s="6" t="s">
        <v>144</v>
      </c>
      <c r="E58" s="6" t="s">
        <v>13</v>
      </c>
      <c r="F58" s="6" t="s">
        <v>14</v>
      </c>
      <c r="G58" s="6" t="s">
        <v>15</v>
      </c>
      <c r="H58" s="6" t="s">
        <v>16</v>
      </c>
      <c r="I58" s="57" t="s">
        <v>143</v>
      </c>
      <c r="J58" s="57" t="s">
        <v>68</v>
      </c>
    </row>
    <row r="59" spans="1:26" ht="15.6" customHeight="1" x14ac:dyDescent="0.25">
      <c r="A59" s="7">
        <v>2002</v>
      </c>
      <c r="B59" s="3">
        <v>0.02</v>
      </c>
      <c r="C59" s="3">
        <v>0.11</v>
      </c>
      <c r="D59" s="3">
        <v>0.1</v>
      </c>
      <c r="E59" s="3">
        <v>0.08</v>
      </c>
      <c r="F59" s="3">
        <v>0.09</v>
      </c>
      <c r="G59" s="3">
        <v>0.03</v>
      </c>
      <c r="H59" s="3">
        <v>0.12</v>
      </c>
      <c r="I59" s="3">
        <v>0.23</v>
      </c>
      <c r="J59" s="3">
        <v>0.22</v>
      </c>
      <c r="K59" s="11"/>
      <c r="L59" s="11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</row>
    <row r="60" spans="1:26" ht="15.6" customHeight="1" x14ac:dyDescent="0.25">
      <c r="A60" s="7">
        <v>2003</v>
      </c>
      <c r="B60" s="3">
        <v>0.01</v>
      </c>
      <c r="C60" s="3">
        <v>0.11</v>
      </c>
      <c r="D60" s="3">
        <v>0.1</v>
      </c>
      <c r="E60" s="3">
        <v>0.05</v>
      </c>
      <c r="F60" s="3">
        <v>0.11</v>
      </c>
      <c r="G60" s="3">
        <v>0.04</v>
      </c>
      <c r="H60" s="3">
        <v>0.11</v>
      </c>
      <c r="I60" s="3">
        <v>0.26</v>
      </c>
      <c r="J60" s="3">
        <v>0.21</v>
      </c>
      <c r="K60" s="11"/>
      <c r="L60" s="11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</row>
    <row r="61" spans="1:26" ht="15.6" customHeight="1" x14ac:dyDescent="0.25">
      <c r="A61" s="7">
        <v>2004</v>
      </c>
      <c r="B61" s="3">
        <v>2.4848096168473801E-2</v>
      </c>
      <c r="C61" s="3">
        <v>0.14000000000000001</v>
      </c>
      <c r="D61" s="3">
        <v>7.1166460349893365E-2</v>
      </c>
      <c r="E61" s="3">
        <v>6.2224939969276201E-2</v>
      </c>
      <c r="F61" s="3">
        <v>8.1420453698041725E-2</v>
      </c>
      <c r="G61" s="3">
        <v>3.222359766737759E-2</v>
      </c>
      <c r="H61" s="3">
        <v>0.12</v>
      </c>
      <c r="I61" s="3">
        <v>0.23752002266998762</v>
      </c>
      <c r="J61" s="3">
        <v>0.24499992542767229</v>
      </c>
      <c r="K61" s="11"/>
      <c r="L61" s="11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</row>
    <row r="62" spans="1:26" ht="15.6" customHeight="1" x14ac:dyDescent="0.25">
      <c r="A62" s="7">
        <v>2005</v>
      </c>
      <c r="B62" s="3">
        <v>0.01</v>
      </c>
      <c r="C62" s="3">
        <v>0.18</v>
      </c>
      <c r="D62" s="3">
        <v>0.11</v>
      </c>
      <c r="E62" s="3">
        <v>0.08</v>
      </c>
      <c r="F62" s="3">
        <v>0.08</v>
      </c>
      <c r="G62" s="3">
        <v>0.04</v>
      </c>
      <c r="H62" s="3">
        <v>0.09</v>
      </c>
      <c r="I62" s="3">
        <v>0.21</v>
      </c>
      <c r="J62" s="3">
        <v>0.2</v>
      </c>
      <c r="K62" s="11"/>
      <c r="L62" s="11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</row>
    <row r="63" spans="1:26" ht="15.6" customHeight="1" x14ac:dyDescent="0.25">
      <c r="A63" s="7">
        <v>2006</v>
      </c>
      <c r="B63" s="3">
        <v>0.01</v>
      </c>
      <c r="C63" s="3">
        <v>0.11</v>
      </c>
      <c r="D63" s="3">
        <v>0.13</v>
      </c>
      <c r="E63" s="3">
        <v>0.06</v>
      </c>
      <c r="F63" s="3">
        <v>0.08</v>
      </c>
      <c r="G63" s="3">
        <v>0.03</v>
      </c>
      <c r="H63" s="3">
        <v>0.12</v>
      </c>
      <c r="I63" s="3">
        <v>0.22</v>
      </c>
      <c r="J63" s="3">
        <v>0.24</v>
      </c>
      <c r="K63" s="11"/>
      <c r="L63" s="11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</row>
    <row r="64" spans="1:26" ht="15.6" customHeight="1" x14ac:dyDescent="0.25">
      <c r="A64" s="7">
        <v>2007</v>
      </c>
      <c r="B64" s="3">
        <v>0.01</v>
      </c>
      <c r="C64" s="3">
        <v>0.1</v>
      </c>
      <c r="D64" s="3">
        <v>0.1</v>
      </c>
      <c r="E64" s="3">
        <v>0.14000000000000001</v>
      </c>
      <c r="F64" s="3">
        <v>7.0000000000000007E-2</v>
      </c>
      <c r="G64" s="3">
        <v>0.04</v>
      </c>
      <c r="H64" s="3">
        <v>0.1</v>
      </c>
      <c r="I64" s="3">
        <v>0.21</v>
      </c>
      <c r="J64" s="3">
        <v>0.23</v>
      </c>
      <c r="K64" s="11"/>
      <c r="L64" s="11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</row>
    <row r="65" spans="1:26" ht="15.6" customHeight="1" x14ac:dyDescent="0.25">
      <c r="A65" s="7">
        <v>2008</v>
      </c>
      <c r="B65" s="3">
        <v>0.01</v>
      </c>
      <c r="C65" s="3">
        <v>0.11</v>
      </c>
      <c r="D65" s="3">
        <v>0.13</v>
      </c>
      <c r="E65" s="3">
        <v>0.14000000000000001</v>
      </c>
      <c r="F65" s="3">
        <v>0.06</v>
      </c>
      <c r="G65" s="3">
        <v>0.06</v>
      </c>
      <c r="H65" s="3">
        <v>0.08</v>
      </c>
      <c r="I65" s="3">
        <v>0.21</v>
      </c>
      <c r="J65" s="3">
        <v>0.2</v>
      </c>
      <c r="K65" s="11"/>
      <c r="L65" s="11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</row>
    <row r="66" spans="1:26" ht="15.6" customHeight="1" x14ac:dyDescent="0.25">
      <c r="A66" s="7">
        <v>2009</v>
      </c>
      <c r="B66" s="3">
        <v>0.01</v>
      </c>
      <c r="C66" s="3">
        <v>0.11</v>
      </c>
      <c r="D66" s="3">
        <v>0.08</v>
      </c>
      <c r="E66" s="3">
        <v>0.18</v>
      </c>
      <c r="F66" s="3">
        <v>0.05</v>
      </c>
      <c r="G66" s="3">
        <v>0.05</v>
      </c>
      <c r="H66" s="3">
        <v>0.09</v>
      </c>
      <c r="I66" s="3">
        <v>0.19</v>
      </c>
      <c r="J66" s="3">
        <v>0.24</v>
      </c>
      <c r="K66" s="11"/>
      <c r="L66" s="11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</row>
    <row r="67" spans="1:26" ht="15.6" customHeight="1" x14ac:dyDescent="0.25">
      <c r="A67" s="7">
        <v>2010</v>
      </c>
      <c r="B67" s="3">
        <v>0.01</v>
      </c>
      <c r="C67" s="3">
        <v>0.1</v>
      </c>
      <c r="D67" s="3">
        <v>0.08</v>
      </c>
      <c r="E67" s="3">
        <v>0.19</v>
      </c>
      <c r="F67" s="3">
        <v>0.06</v>
      </c>
      <c r="G67" s="3">
        <v>0.04</v>
      </c>
      <c r="H67" s="3">
        <v>0.06</v>
      </c>
      <c r="I67" s="3">
        <v>0.24</v>
      </c>
      <c r="J67" s="3">
        <v>0.22</v>
      </c>
      <c r="K67" s="11"/>
      <c r="L67" s="11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</row>
    <row r="68" spans="1:26" ht="15.6" customHeight="1" x14ac:dyDescent="0.25">
      <c r="A68" s="7">
        <v>2011</v>
      </c>
      <c r="B68" s="3">
        <v>0.01</v>
      </c>
      <c r="C68" s="3">
        <v>0.11</v>
      </c>
      <c r="D68" s="3">
        <v>0.1</v>
      </c>
      <c r="E68" s="3">
        <v>0.17</v>
      </c>
      <c r="F68" s="3">
        <v>7.0000000000000007E-2</v>
      </c>
      <c r="G68" s="3">
        <v>7.0000000000000007E-2</v>
      </c>
      <c r="H68" s="3">
        <v>7.0000000000000007E-2</v>
      </c>
      <c r="I68" s="3">
        <v>0.2</v>
      </c>
      <c r="J68" s="3">
        <v>0.2</v>
      </c>
      <c r="K68" s="11"/>
    </row>
    <row r="69" spans="1:26" ht="15.6" customHeight="1" x14ac:dyDescent="0.25">
      <c r="A69" s="7">
        <v>2012</v>
      </c>
      <c r="B69" s="3">
        <v>0.02</v>
      </c>
      <c r="C69" s="3">
        <v>0.09</v>
      </c>
      <c r="D69" s="3">
        <v>0.09</v>
      </c>
      <c r="E69" s="3">
        <v>0.17</v>
      </c>
      <c r="F69" s="3">
        <v>0.05</v>
      </c>
      <c r="G69" s="3">
        <v>0.05</v>
      </c>
      <c r="H69" s="3">
        <v>0.08</v>
      </c>
      <c r="I69" s="3">
        <v>0.21</v>
      </c>
      <c r="J69" s="3">
        <v>0.24</v>
      </c>
      <c r="K69" s="11"/>
    </row>
    <row r="70" spans="1:26" ht="15.6" customHeight="1" x14ac:dyDescent="0.25">
      <c r="A70" s="7">
        <v>2013</v>
      </c>
      <c r="B70" s="3">
        <v>0.01</v>
      </c>
      <c r="C70" s="3">
        <v>0.09</v>
      </c>
      <c r="D70" s="3">
        <v>0.08</v>
      </c>
      <c r="E70" s="3">
        <v>0.17</v>
      </c>
      <c r="F70" s="3">
        <v>0.06</v>
      </c>
      <c r="G70" s="3">
        <v>0.05</v>
      </c>
      <c r="H70" s="3">
        <v>0.08</v>
      </c>
      <c r="I70" s="3">
        <v>0.2</v>
      </c>
      <c r="J70" s="3">
        <v>0.26</v>
      </c>
      <c r="K70" s="11"/>
    </row>
    <row r="71" spans="1:26" ht="15.6" customHeight="1" x14ac:dyDescent="0.25">
      <c r="A71" s="7">
        <v>2014</v>
      </c>
      <c r="B71" s="3">
        <v>0.01</v>
      </c>
      <c r="C71" s="3">
        <v>0.08</v>
      </c>
      <c r="D71" s="3">
        <v>0.11</v>
      </c>
      <c r="E71" s="3">
        <v>0.18</v>
      </c>
      <c r="F71" s="3">
        <v>0.05</v>
      </c>
      <c r="G71" s="3">
        <v>0.06</v>
      </c>
      <c r="H71" s="3">
        <v>0.1</v>
      </c>
      <c r="I71" s="3">
        <v>0.18</v>
      </c>
      <c r="J71" s="3">
        <v>0.23</v>
      </c>
      <c r="K71" s="11"/>
    </row>
    <row r="72" spans="1:26" ht="15.6" customHeight="1" x14ac:dyDescent="0.25">
      <c r="A72" s="7">
        <v>2015</v>
      </c>
      <c r="B72" s="3">
        <v>0.01</v>
      </c>
      <c r="C72" s="3">
        <v>0.1</v>
      </c>
      <c r="D72" s="3">
        <v>0.13</v>
      </c>
      <c r="E72" s="3">
        <v>0.16</v>
      </c>
      <c r="F72" s="3">
        <v>0.05</v>
      </c>
      <c r="G72" s="3">
        <v>0.05</v>
      </c>
      <c r="H72" s="3">
        <v>0.08</v>
      </c>
      <c r="I72" s="3">
        <v>0.17</v>
      </c>
      <c r="J72" s="3">
        <v>0.25</v>
      </c>
      <c r="K72" s="11"/>
    </row>
    <row r="73" spans="1:26" ht="15.6" customHeight="1" x14ac:dyDescent="0.25">
      <c r="A73" s="7" t="str">
        <f>annéeN&amp;" (prévisions) "</f>
        <v xml:space="preserve">2016 (prévisions) </v>
      </c>
      <c r="B73" s="98"/>
      <c r="C73" s="98"/>
      <c r="D73" s="98"/>
      <c r="E73" s="98"/>
      <c r="F73" s="98"/>
      <c r="G73" s="98"/>
      <c r="H73" s="98"/>
      <c r="I73" s="98"/>
      <c r="J73" s="104"/>
    </row>
    <row r="74" spans="1:26" ht="15.6" customHeight="1" x14ac:dyDescent="0.25">
      <c r="A74" s="7"/>
      <c r="B74" s="11"/>
      <c r="C74" s="11"/>
      <c r="D74" s="11"/>
      <c r="E74" s="11"/>
      <c r="F74" s="11"/>
      <c r="G74" s="11"/>
      <c r="H74" s="11"/>
      <c r="I74" s="11"/>
    </row>
    <row r="75" spans="1:26" ht="15.6" customHeight="1" x14ac:dyDescent="0.25">
      <c r="A75" s="7"/>
      <c r="B75" s="11"/>
      <c r="C75" s="11"/>
      <c r="D75" s="11"/>
      <c r="E75" s="11"/>
      <c r="F75" s="11"/>
      <c r="G75" s="11"/>
      <c r="H75" s="11"/>
      <c r="I75" s="11"/>
    </row>
    <row r="76" spans="1:26" ht="15.6" customHeight="1" x14ac:dyDescent="0.25">
      <c r="A76" s="7"/>
      <c r="B76" s="11"/>
      <c r="C76" s="11"/>
      <c r="D76" s="11"/>
      <c r="E76" s="11"/>
      <c r="F76" s="11"/>
      <c r="G76" s="11"/>
      <c r="H76" s="11"/>
      <c r="I76" s="11"/>
    </row>
    <row r="77" spans="1:26" ht="18.75" customHeight="1" x14ac:dyDescent="0.3">
      <c r="A77" s="58" t="str">
        <f>"Répartition des recrutements de cadres par grands secteurs d'activité"</f>
        <v>Répartition des recrutements de cadres par grands secteurs d'activité</v>
      </c>
    </row>
    <row r="78" spans="1:26" ht="15.6" customHeight="1" x14ac:dyDescent="0.25"/>
    <row r="79" spans="1:26" ht="27.75" customHeight="1" x14ac:dyDescent="0.25">
      <c r="A79" s="23" t="s">
        <v>0</v>
      </c>
      <c r="B79" s="12" t="s">
        <v>18</v>
      </c>
      <c r="C79" s="12" t="s">
        <v>19</v>
      </c>
      <c r="D79" s="12" t="s">
        <v>20</v>
      </c>
      <c r="E79" s="12" t="s">
        <v>21</v>
      </c>
    </row>
    <row r="80" spans="1:26" x14ac:dyDescent="0.25">
      <c r="A80" s="7">
        <v>2002</v>
      </c>
      <c r="B80" s="3">
        <v>0.14000000000000001</v>
      </c>
      <c r="C80" s="3">
        <v>0.03</v>
      </c>
      <c r="D80" s="3">
        <v>0.11</v>
      </c>
      <c r="E80" s="3">
        <v>0.72</v>
      </c>
      <c r="F80" s="11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</row>
    <row r="81" spans="1:20" x14ac:dyDescent="0.25">
      <c r="A81" s="7">
        <v>2003</v>
      </c>
      <c r="B81" s="3">
        <v>0.14000000000000001</v>
      </c>
      <c r="C81" s="3">
        <v>0.03</v>
      </c>
      <c r="D81" s="3">
        <v>0.11</v>
      </c>
      <c r="E81" s="3">
        <v>0.72</v>
      </c>
      <c r="F81" s="11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</row>
    <row r="82" spans="1:20" x14ac:dyDescent="0.25">
      <c r="A82" s="7">
        <v>2004</v>
      </c>
      <c r="B82" s="3">
        <v>0.10866193402135656</v>
      </c>
      <c r="C82" s="3">
        <v>3.3138459702917136E-2</v>
      </c>
      <c r="D82" s="3">
        <v>0.09</v>
      </c>
      <c r="E82" s="3">
        <v>0.77</v>
      </c>
      <c r="F82" s="11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</row>
    <row r="83" spans="1:20" x14ac:dyDescent="0.25">
      <c r="A83" s="7">
        <v>2005</v>
      </c>
      <c r="B83" s="3">
        <v>0.10866193402135656</v>
      </c>
      <c r="C83" s="3">
        <v>3.3138459702917136E-2</v>
      </c>
      <c r="D83" s="3">
        <v>0.09</v>
      </c>
      <c r="E83" s="3">
        <v>0.77</v>
      </c>
      <c r="F83" s="11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</row>
    <row r="84" spans="1:20" x14ac:dyDescent="0.25">
      <c r="A84" s="7">
        <v>2006</v>
      </c>
      <c r="B84" s="3">
        <v>0.1</v>
      </c>
      <c r="C84" s="3">
        <v>0.03</v>
      </c>
      <c r="D84" s="3">
        <v>0.1</v>
      </c>
      <c r="E84" s="3">
        <v>0.77</v>
      </c>
    </row>
    <row r="85" spans="1:20" x14ac:dyDescent="0.25">
      <c r="A85" s="7">
        <v>2007</v>
      </c>
      <c r="B85" s="3">
        <v>0.11</v>
      </c>
      <c r="C85" s="3">
        <v>0.03</v>
      </c>
      <c r="D85" s="3">
        <v>0.09</v>
      </c>
      <c r="E85" s="3">
        <v>0.77</v>
      </c>
    </row>
    <row r="86" spans="1:20" x14ac:dyDescent="0.25">
      <c r="A86" s="7">
        <v>2008</v>
      </c>
      <c r="B86" s="3">
        <v>0.08</v>
      </c>
      <c r="C86" s="3">
        <v>0.03</v>
      </c>
      <c r="D86" s="3">
        <v>0.09</v>
      </c>
      <c r="E86" s="3">
        <v>0.8</v>
      </c>
    </row>
    <row r="87" spans="1:20" x14ac:dyDescent="0.25">
      <c r="A87" s="7">
        <v>2009</v>
      </c>
      <c r="B87" s="3">
        <v>7.0000000000000007E-2</v>
      </c>
      <c r="C87" s="3">
        <v>0.03</v>
      </c>
      <c r="D87" s="3">
        <v>0.09</v>
      </c>
      <c r="E87" s="3">
        <v>0.81</v>
      </c>
    </row>
    <row r="88" spans="1:20" x14ac:dyDescent="0.25">
      <c r="A88" s="7">
        <v>2010</v>
      </c>
      <c r="B88" s="3">
        <v>7.0000000000000007E-2</v>
      </c>
      <c r="C88" s="3">
        <v>0.03</v>
      </c>
      <c r="D88" s="3">
        <v>0.09</v>
      </c>
      <c r="E88" s="3">
        <v>0.81</v>
      </c>
    </row>
    <row r="89" spans="1:20" x14ac:dyDescent="0.25">
      <c r="A89" s="7">
        <v>2011</v>
      </c>
      <c r="B89" s="3">
        <v>7.0000000000000007E-2</v>
      </c>
      <c r="C89" s="3">
        <v>0.03</v>
      </c>
      <c r="D89" s="3">
        <v>0.1</v>
      </c>
      <c r="E89" s="3">
        <v>0.8</v>
      </c>
    </row>
    <row r="90" spans="1:20" x14ac:dyDescent="0.25">
      <c r="A90" s="7">
        <v>2012</v>
      </c>
      <c r="B90" s="3">
        <v>0.08</v>
      </c>
      <c r="C90" s="3">
        <v>0.03</v>
      </c>
      <c r="D90" s="3">
        <v>0.11</v>
      </c>
      <c r="E90" s="3">
        <v>0.78</v>
      </c>
    </row>
    <row r="91" spans="1:20" x14ac:dyDescent="0.25">
      <c r="A91" s="7">
        <v>2013</v>
      </c>
      <c r="B91" s="3">
        <v>0.06</v>
      </c>
      <c r="C91" s="3">
        <v>0.04</v>
      </c>
      <c r="D91" s="3">
        <v>0.11</v>
      </c>
      <c r="E91" s="3">
        <v>0.79</v>
      </c>
    </row>
    <row r="92" spans="1:20" x14ac:dyDescent="0.25">
      <c r="A92" s="7">
        <v>2014</v>
      </c>
      <c r="B92" s="3">
        <v>0.08</v>
      </c>
      <c r="C92" s="3">
        <v>0.04</v>
      </c>
      <c r="D92" s="3">
        <v>0.09</v>
      </c>
      <c r="E92" s="3">
        <v>0.79</v>
      </c>
    </row>
    <row r="93" spans="1:20" x14ac:dyDescent="0.25">
      <c r="A93" s="7">
        <v>2015</v>
      </c>
      <c r="B93" s="3">
        <v>0.06</v>
      </c>
      <c r="C93" s="3">
        <v>0.04</v>
      </c>
      <c r="D93" s="3">
        <v>0.09</v>
      </c>
      <c r="E93" s="3">
        <v>0.81</v>
      </c>
    </row>
    <row r="94" spans="1:20" ht="15.75" x14ac:dyDescent="0.25">
      <c r="A94" s="7" t="str">
        <f>annéeN&amp;" (prévisions) "</f>
        <v xml:space="preserve">2016 (prévisions) </v>
      </c>
      <c r="B94" s="135"/>
      <c r="C94" s="135"/>
      <c r="D94" s="135"/>
      <c r="E94" s="135"/>
    </row>
    <row r="95" spans="1:20" x14ac:dyDescent="0.25">
      <c r="A95" s="7"/>
      <c r="B95" s="71"/>
      <c r="C95" s="71"/>
      <c r="D95" s="71"/>
      <c r="E95" s="71"/>
    </row>
    <row r="96" spans="1:20" x14ac:dyDescent="0.25">
      <c r="B96" s="71"/>
      <c r="C96" s="71"/>
      <c r="D96" s="71"/>
      <c r="E96" s="71"/>
    </row>
    <row r="97" spans="1:7" ht="20.25" x14ac:dyDescent="0.3">
      <c r="A97" s="65"/>
      <c r="B97" s="71"/>
      <c r="C97" s="71"/>
      <c r="D97" s="71"/>
      <c r="E97" s="71"/>
    </row>
    <row r="98" spans="1:7" ht="18.75" x14ac:dyDescent="0.3">
      <c r="A98" s="58" t="str">
        <f>"Perspectives d'évolution des effectifs cadres et salariés pour "&amp;annéeN1&amp; " par région"</f>
        <v>Perspectives d'évolution des effectifs cadres et salariés pour 2017 par région</v>
      </c>
    </row>
    <row r="99" spans="1:7" ht="18.75" x14ac:dyDescent="0.3">
      <c r="A99" s="58"/>
    </row>
    <row r="100" spans="1:7" ht="30" x14ac:dyDescent="0.25">
      <c r="A100" s="57" t="s">
        <v>42</v>
      </c>
      <c r="B100" s="6" t="s">
        <v>40</v>
      </c>
      <c r="C100" s="6" t="s">
        <v>41</v>
      </c>
      <c r="E100" s="57" t="s">
        <v>42</v>
      </c>
      <c r="F100" s="6" t="s">
        <v>58</v>
      </c>
      <c r="G100" s="6" t="s">
        <v>59</v>
      </c>
    </row>
    <row r="101" spans="1:7" ht="27" customHeight="1" x14ac:dyDescent="0.25">
      <c r="A101" s="81" t="s">
        <v>28</v>
      </c>
      <c r="B101" s="16"/>
      <c r="C101" s="16"/>
      <c r="E101" s="15" t="s">
        <v>28</v>
      </c>
      <c r="F101" s="27"/>
      <c r="G101" s="27"/>
    </row>
    <row r="102" spans="1:7" ht="26.25" customHeight="1" x14ac:dyDescent="0.25">
      <c r="A102" s="81" t="s">
        <v>29</v>
      </c>
      <c r="B102" s="17"/>
      <c r="C102" s="17"/>
      <c r="E102" s="15" t="s">
        <v>29</v>
      </c>
      <c r="F102" s="28"/>
      <c r="G102" s="28"/>
    </row>
    <row r="103" spans="1:7" ht="18" customHeight="1" x14ac:dyDescent="0.25">
      <c r="A103" s="81" t="s">
        <v>30</v>
      </c>
      <c r="B103" s="17"/>
      <c r="C103" s="17"/>
      <c r="E103" s="15" t="s">
        <v>30</v>
      </c>
      <c r="F103" s="28"/>
      <c r="G103" s="28"/>
    </row>
    <row r="104" spans="1:7" ht="27.75" customHeight="1" x14ac:dyDescent="0.25">
      <c r="A104" s="81" t="s">
        <v>31</v>
      </c>
      <c r="B104" s="17"/>
      <c r="C104" s="17"/>
      <c r="E104" s="15" t="s">
        <v>31</v>
      </c>
      <c r="F104" s="28"/>
      <c r="G104" s="28"/>
    </row>
    <row r="105" spans="1:7" x14ac:dyDescent="0.25">
      <c r="A105" s="82" t="s">
        <v>32</v>
      </c>
      <c r="B105" s="17"/>
      <c r="C105" s="17"/>
      <c r="E105" s="18" t="s">
        <v>32</v>
      </c>
      <c r="F105" s="28"/>
      <c r="G105" s="28"/>
    </row>
    <row r="106" spans="1:7" x14ac:dyDescent="0.25">
      <c r="A106" s="81" t="s">
        <v>33</v>
      </c>
      <c r="B106" s="17"/>
      <c r="C106" s="17"/>
      <c r="E106" s="15" t="s">
        <v>33</v>
      </c>
      <c r="F106" s="28"/>
      <c r="G106" s="28"/>
    </row>
    <row r="107" spans="1:7" x14ac:dyDescent="0.25">
      <c r="A107" s="81" t="s">
        <v>34</v>
      </c>
      <c r="B107" s="17"/>
      <c r="C107" s="17"/>
      <c r="E107" s="15" t="s">
        <v>34</v>
      </c>
      <c r="F107" s="28"/>
      <c r="G107" s="28"/>
    </row>
    <row r="108" spans="1:7" x14ac:dyDescent="0.25">
      <c r="A108" s="81" t="s">
        <v>35</v>
      </c>
      <c r="B108" s="17"/>
      <c r="C108" s="17"/>
      <c r="E108" s="15" t="s">
        <v>35</v>
      </c>
      <c r="F108" s="28"/>
      <c r="G108" s="28"/>
    </row>
    <row r="109" spans="1:7" x14ac:dyDescent="0.25">
      <c r="A109" s="81" t="s">
        <v>36</v>
      </c>
      <c r="B109" s="17"/>
      <c r="C109" s="17"/>
      <c r="E109" s="15" t="s">
        <v>36</v>
      </c>
      <c r="F109" s="28"/>
      <c r="G109" s="28"/>
    </row>
    <row r="110" spans="1:7" x14ac:dyDescent="0.25">
      <c r="A110" s="81" t="s">
        <v>37</v>
      </c>
      <c r="B110" s="17"/>
      <c r="C110" s="17"/>
      <c r="E110" s="15" t="s">
        <v>37</v>
      </c>
      <c r="F110" s="28"/>
      <c r="G110" s="28"/>
    </row>
    <row r="111" spans="1:7" x14ac:dyDescent="0.25">
      <c r="A111" s="81" t="s">
        <v>38</v>
      </c>
      <c r="B111" s="17"/>
      <c r="C111" s="17"/>
      <c r="E111" s="15" t="s">
        <v>38</v>
      </c>
      <c r="F111" s="28"/>
      <c r="G111" s="28"/>
    </row>
    <row r="112" spans="1:7" ht="26.25" customHeight="1" x14ac:dyDescent="0.25">
      <c r="A112" s="81" t="s">
        <v>39</v>
      </c>
      <c r="B112" s="17"/>
      <c r="C112" s="17"/>
      <c r="E112" s="15" t="s">
        <v>39</v>
      </c>
      <c r="F112" s="28"/>
      <c r="G112" s="28"/>
    </row>
    <row r="113" spans="1:7" ht="28.5" customHeight="1" x14ac:dyDescent="0.25">
      <c r="A113" s="81" t="s">
        <v>145</v>
      </c>
      <c r="B113" s="17"/>
      <c r="C113" s="17"/>
      <c r="E113" s="15" t="s">
        <v>145</v>
      </c>
    </row>
    <row r="114" spans="1:7" x14ac:dyDescent="0.25">
      <c r="A114" s="15"/>
      <c r="B114" s="17"/>
      <c r="C114" s="17"/>
    </row>
    <row r="115" spans="1:7" x14ac:dyDescent="0.25">
      <c r="A115" s="19"/>
      <c r="B115" s="17"/>
      <c r="C115" s="17"/>
    </row>
    <row r="116" spans="1:7" ht="18.75" x14ac:dyDescent="0.3">
      <c r="A116" s="58" t="str">
        <f>"Historique des perspectives d'évolution des effectifs cadres et salariés dans la région"</f>
        <v>Historique des perspectives d'évolution des effectifs cadres et salariés dans la région</v>
      </c>
      <c r="B116" s="17"/>
      <c r="C116" s="17"/>
    </row>
    <row r="118" spans="1:7" ht="30" x14ac:dyDescent="0.25">
      <c r="A118" s="57" t="s">
        <v>0</v>
      </c>
      <c r="B118" s="6" t="s">
        <v>40</v>
      </c>
      <c r="C118" s="6" t="s">
        <v>41</v>
      </c>
      <c r="D118" s="66"/>
      <c r="E118" s="57" t="s">
        <v>0</v>
      </c>
      <c r="F118" s="6" t="s">
        <v>58</v>
      </c>
      <c r="G118" s="6" t="s">
        <v>59</v>
      </c>
    </row>
    <row r="119" spans="1:7" x14ac:dyDescent="0.25">
      <c r="A119" s="5">
        <v>2011</v>
      </c>
      <c r="B119" s="11">
        <v>0.12</v>
      </c>
      <c r="C119" s="11">
        <v>0.06</v>
      </c>
      <c r="E119" s="5">
        <v>2011</v>
      </c>
      <c r="F119" s="11">
        <v>0.19</v>
      </c>
      <c r="G119" s="11">
        <v>0.08</v>
      </c>
    </row>
    <row r="120" spans="1:7" x14ac:dyDescent="0.25">
      <c r="A120" s="5">
        <v>2012</v>
      </c>
      <c r="B120" s="11">
        <v>0.12</v>
      </c>
      <c r="C120" s="11">
        <v>0.05</v>
      </c>
      <c r="E120" s="5">
        <v>2012</v>
      </c>
      <c r="F120" s="11">
        <v>0.17</v>
      </c>
      <c r="G120" s="11">
        <v>0.09</v>
      </c>
    </row>
    <row r="121" spans="1:7" x14ac:dyDescent="0.25">
      <c r="A121" s="5">
        <v>2013</v>
      </c>
      <c r="B121" s="11">
        <v>0.1</v>
      </c>
      <c r="C121" s="11">
        <v>0.06</v>
      </c>
      <c r="E121" s="5">
        <v>2013</v>
      </c>
      <c r="F121" s="11">
        <v>0.14000000000000001</v>
      </c>
      <c r="G121" s="11">
        <v>0.12</v>
      </c>
    </row>
    <row r="122" spans="1:7" x14ac:dyDescent="0.25">
      <c r="A122" s="5">
        <v>2014</v>
      </c>
      <c r="B122" s="11">
        <v>0.1</v>
      </c>
      <c r="C122" s="11">
        <v>7.0000000000000007E-2</v>
      </c>
      <c r="E122" s="5">
        <v>2014</v>
      </c>
      <c r="F122" s="11">
        <v>0.15</v>
      </c>
      <c r="G122" s="11">
        <v>0.13</v>
      </c>
    </row>
    <row r="123" spans="1:7" x14ac:dyDescent="0.25">
      <c r="A123" s="5">
        <v>2015</v>
      </c>
      <c r="B123" s="11">
        <v>0.1</v>
      </c>
      <c r="C123" s="11">
        <v>7.0000000000000007E-2</v>
      </c>
      <c r="E123" s="5">
        <v>2015</v>
      </c>
      <c r="F123" s="11">
        <v>0.15</v>
      </c>
      <c r="G123" s="11">
        <v>0.11</v>
      </c>
    </row>
    <row r="124" spans="1:7" s="105" customFormat="1" ht="17.25" x14ac:dyDescent="0.3">
      <c r="A124" s="5">
        <v>2016</v>
      </c>
      <c r="B124" s="94">
        <v>0.11</v>
      </c>
      <c r="C124" s="94">
        <v>0.06</v>
      </c>
      <c r="D124" s="24"/>
      <c r="E124" s="5">
        <v>2016</v>
      </c>
      <c r="F124" s="98">
        <v>0.17</v>
      </c>
      <c r="G124" s="98">
        <v>0.09</v>
      </c>
    </row>
    <row r="125" spans="1:7" x14ac:dyDescent="0.25">
      <c r="A125" s="5"/>
      <c r="B125" s="11"/>
      <c r="C125" s="11"/>
      <c r="E125" s="5"/>
      <c r="F125" s="11"/>
      <c r="G125" s="11"/>
    </row>
    <row r="126" spans="1:7" x14ac:dyDescent="0.25">
      <c r="A126" s="5"/>
      <c r="B126" s="11"/>
      <c r="C126" s="11"/>
    </row>
    <row r="127" spans="1:7" x14ac:dyDescent="0.25">
      <c r="A127" s="5"/>
      <c r="B127" s="11"/>
      <c r="C127" s="11"/>
    </row>
    <row r="128" spans="1:7" x14ac:dyDescent="0.25">
      <c r="A128" s="5"/>
      <c r="B128" s="11"/>
      <c r="C128" s="11"/>
    </row>
    <row r="129" spans="1:7" ht="19.5" customHeight="1" x14ac:dyDescent="0.3">
      <c r="A129" s="58" t="str">
        <f>"Perspectives d'évolution des effectifs cadres et salariés par taille d'établissement pour "&amp;annéeN1</f>
        <v>Perspectives d'évolution des effectifs cadres et salariés par taille d'établissement pour 2017</v>
      </c>
    </row>
    <row r="130" spans="1:7" ht="18.75" x14ac:dyDescent="0.3">
      <c r="A130" s="58"/>
    </row>
    <row r="131" spans="1:7" ht="30" x14ac:dyDescent="0.25">
      <c r="A131" s="57" t="s">
        <v>48</v>
      </c>
      <c r="B131" s="6" t="s">
        <v>40</v>
      </c>
      <c r="C131" s="6" t="s">
        <v>41</v>
      </c>
      <c r="E131" s="57" t="s">
        <v>48</v>
      </c>
      <c r="F131" s="6" t="s">
        <v>40</v>
      </c>
      <c r="G131" s="6" t="s">
        <v>41</v>
      </c>
    </row>
    <row r="132" spans="1:7" x14ac:dyDescent="0.25">
      <c r="A132" s="7" t="s">
        <v>43</v>
      </c>
      <c r="B132" s="11"/>
      <c r="C132" s="11"/>
      <c r="E132" s="7" t="s">
        <v>43</v>
      </c>
      <c r="F132" s="11"/>
      <c r="G132" s="11"/>
    </row>
    <row r="133" spans="1:7" x14ac:dyDescent="0.25">
      <c r="A133" s="7" t="s">
        <v>44</v>
      </c>
      <c r="B133" s="11"/>
      <c r="C133" s="11"/>
      <c r="E133" s="7" t="s">
        <v>44</v>
      </c>
      <c r="F133" s="11"/>
      <c r="G133" s="11"/>
    </row>
    <row r="134" spans="1:7" x14ac:dyDescent="0.25">
      <c r="A134" s="7" t="s">
        <v>45</v>
      </c>
      <c r="B134" s="11"/>
      <c r="C134" s="11"/>
      <c r="E134" s="7" t="s">
        <v>45</v>
      </c>
      <c r="F134" s="11"/>
      <c r="G134" s="11"/>
    </row>
    <row r="135" spans="1:7" x14ac:dyDescent="0.25">
      <c r="A135" s="7" t="s">
        <v>46</v>
      </c>
      <c r="B135" s="11"/>
      <c r="C135" s="11"/>
      <c r="E135" s="7" t="s">
        <v>46</v>
      </c>
      <c r="F135" s="11"/>
      <c r="G135" s="11"/>
    </row>
    <row r="136" spans="1:7" x14ac:dyDescent="0.25">
      <c r="A136" s="7" t="s">
        <v>47</v>
      </c>
      <c r="B136" s="11"/>
      <c r="C136" s="11"/>
      <c r="E136" s="7" t="s">
        <v>47</v>
      </c>
      <c r="F136" s="11"/>
      <c r="G136" s="11"/>
    </row>
    <row r="137" spans="1:7" x14ac:dyDescent="0.25">
      <c r="A137" s="7"/>
      <c r="B137" s="11"/>
      <c r="C137" s="11"/>
    </row>
    <row r="138" spans="1:7" x14ac:dyDescent="0.25">
      <c r="A138" s="7"/>
      <c r="B138" s="11"/>
      <c r="C138" s="11"/>
    </row>
    <row r="140" spans="1:7" ht="18.75" x14ac:dyDescent="0.3">
      <c r="A140" s="58" t="str">
        <f>"Perspectives d'évolution des effectifs cadres et salariés par département pour "&amp;annéeN1</f>
        <v>Perspectives d'évolution des effectifs cadres et salariés par département pour 2017</v>
      </c>
    </row>
    <row r="142" spans="1:7" ht="30" x14ac:dyDescent="0.25">
      <c r="A142" s="57" t="s">
        <v>56</v>
      </c>
      <c r="B142" s="6" t="s">
        <v>40</v>
      </c>
      <c r="C142" s="6" t="s">
        <v>41</v>
      </c>
      <c r="E142" s="57" t="s">
        <v>56</v>
      </c>
      <c r="F142" s="6" t="s">
        <v>40</v>
      </c>
      <c r="G142" s="6" t="s">
        <v>41</v>
      </c>
    </row>
    <row r="143" spans="1:7" ht="32.25" customHeight="1" x14ac:dyDescent="0.25">
      <c r="A143" s="7" t="s">
        <v>101</v>
      </c>
      <c r="B143" s="22"/>
      <c r="C143" s="22"/>
      <c r="E143" s="7" t="s">
        <v>101</v>
      </c>
      <c r="F143" s="22"/>
      <c r="G143" s="22"/>
    </row>
    <row r="144" spans="1:7" ht="27.75" customHeight="1" x14ac:dyDescent="0.25">
      <c r="A144" s="7" t="s">
        <v>102</v>
      </c>
      <c r="B144" s="22"/>
      <c r="C144" s="22"/>
      <c r="E144" s="7" t="s">
        <v>102</v>
      </c>
      <c r="F144" s="22"/>
      <c r="G144" s="22"/>
    </row>
    <row r="145" spans="1:7" ht="30.75" customHeight="1" x14ac:dyDescent="0.25">
      <c r="A145" s="7" t="s">
        <v>106</v>
      </c>
      <c r="B145" s="22"/>
      <c r="C145" s="22"/>
      <c r="E145" s="7" t="s">
        <v>106</v>
      </c>
      <c r="F145" s="22"/>
      <c r="G145" s="22"/>
    </row>
    <row r="146" spans="1:7" x14ac:dyDescent="0.25">
      <c r="A146" s="7" t="s">
        <v>99</v>
      </c>
      <c r="B146" s="22"/>
      <c r="C146" s="22"/>
      <c r="E146" s="7" t="s">
        <v>99</v>
      </c>
      <c r="F146" s="22"/>
      <c r="G146" s="22"/>
    </row>
    <row r="147" spans="1:7" x14ac:dyDescent="0.25">
      <c r="A147" s="7" t="s">
        <v>100</v>
      </c>
      <c r="B147" s="22"/>
      <c r="C147" s="22"/>
      <c r="E147" s="7" t="s">
        <v>100</v>
      </c>
      <c r="F147" s="22"/>
      <c r="G147" s="22"/>
    </row>
    <row r="148" spans="1:7" x14ac:dyDescent="0.25">
      <c r="A148" s="7" t="s">
        <v>103</v>
      </c>
      <c r="B148" s="22"/>
      <c r="C148" s="22"/>
      <c r="E148" s="7" t="s">
        <v>103</v>
      </c>
      <c r="F148" s="22"/>
      <c r="G148" s="22"/>
    </row>
    <row r="149" spans="1:7" x14ac:dyDescent="0.25">
      <c r="A149" s="7" t="s">
        <v>104</v>
      </c>
      <c r="B149" s="22"/>
      <c r="C149" s="22"/>
      <c r="E149" s="7" t="s">
        <v>104</v>
      </c>
      <c r="F149" s="22"/>
      <c r="G149" s="22"/>
    </row>
    <row r="150" spans="1:7" x14ac:dyDescent="0.25">
      <c r="A150" s="7" t="s">
        <v>105</v>
      </c>
      <c r="B150" s="22"/>
      <c r="C150" s="22"/>
      <c r="E150" s="7" t="s">
        <v>105</v>
      </c>
      <c r="F150" s="22"/>
      <c r="G150" s="22"/>
    </row>
    <row r="154" spans="1:7" ht="18.75" x14ac:dyDescent="0.3">
      <c r="A154" s="58" t="str">
        <f>"Perspectives d'évolution des effectifs cadres et salariés par grands secteurs d'activité pour "&amp;annéeN1</f>
        <v>Perspectives d'évolution des effectifs cadres et salariés par grands secteurs d'activité pour 2017</v>
      </c>
    </row>
    <row r="156" spans="1:7" ht="30" x14ac:dyDescent="0.25">
      <c r="A156" s="57" t="s">
        <v>146</v>
      </c>
      <c r="B156" s="6" t="s">
        <v>40</v>
      </c>
      <c r="C156" s="6" t="s">
        <v>41</v>
      </c>
      <c r="E156" s="57" t="s">
        <v>146</v>
      </c>
      <c r="F156" s="6" t="s">
        <v>40</v>
      </c>
      <c r="G156" s="6" t="s">
        <v>41</v>
      </c>
    </row>
    <row r="157" spans="1:7" x14ac:dyDescent="0.25">
      <c r="A157" s="24" t="s">
        <v>18</v>
      </c>
      <c r="B157" s="25"/>
      <c r="C157" s="25"/>
      <c r="E157" s="24" t="s">
        <v>18</v>
      </c>
      <c r="F157" s="25"/>
      <c r="G157" s="25"/>
    </row>
    <row r="158" spans="1:7" x14ac:dyDescent="0.25">
      <c r="A158" s="24" t="s">
        <v>19</v>
      </c>
      <c r="B158" s="25"/>
      <c r="C158" s="25"/>
      <c r="E158" s="24" t="s">
        <v>19</v>
      </c>
      <c r="F158" s="25"/>
      <c r="G158" s="25"/>
    </row>
    <row r="159" spans="1:7" x14ac:dyDescent="0.25">
      <c r="A159" s="26" t="s">
        <v>20</v>
      </c>
      <c r="B159" s="25"/>
      <c r="C159" s="25"/>
      <c r="E159" s="26" t="s">
        <v>20</v>
      </c>
      <c r="F159" s="25"/>
      <c r="G159" s="25"/>
    </row>
    <row r="160" spans="1:7" x14ac:dyDescent="0.25">
      <c r="A160" s="26" t="s">
        <v>17</v>
      </c>
      <c r="B160" s="25"/>
      <c r="C160" s="25"/>
      <c r="E160" s="26" t="s">
        <v>17</v>
      </c>
      <c r="F160" s="25"/>
      <c r="G160" s="25"/>
    </row>
    <row r="161" spans="1:13" x14ac:dyDescent="0.25">
      <c r="A161" s="26"/>
      <c r="B161" s="25"/>
      <c r="C161" s="25"/>
    </row>
    <row r="162" spans="1:13" x14ac:dyDescent="0.25">
      <c r="A162" s="26"/>
      <c r="B162" s="25"/>
      <c r="C162" s="25"/>
    </row>
    <row r="165" spans="1:13" ht="18.75" x14ac:dyDescent="0.3">
      <c r="A165" s="29" t="str">
        <f xml:space="preserve"> "Les informations clés de la région  "</f>
        <v xml:space="preserve">Les informations clés de la région  </v>
      </c>
    </row>
    <row r="166" spans="1:13" x14ac:dyDescent="0.25">
      <c r="B166" s="42"/>
      <c r="C166" s="42"/>
      <c r="D166" s="42"/>
      <c r="E166" s="42"/>
      <c r="F166" s="42"/>
      <c r="G166" s="42"/>
      <c r="H166" s="42"/>
      <c r="I166" s="42"/>
      <c r="J166" s="42"/>
      <c r="K166" s="42"/>
      <c r="L166" s="42"/>
      <c r="M166" s="42"/>
    </row>
    <row r="167" spans="1:13" ht="30" x14ac:dyDescent="0.25">
      <c r="A167" s="6" t="s">
        <v>0</v>
      </c>
      <c r="B167" s="6" t="s">
        <v>60</v>
      </c>
      <c r="C167" s="6" t="s">
        <v>61</v>
      </c>
      <c r="D167" s="6" t="s">
        <v>62</v>
      </c>
      <c r="E167" s="6" t="s">
        <v>63</v>
      </c>
      <c r="F167" s="6" t="s">
        <v>64</v>
      </c>
      <c r="G167" s="6" t="s">
        <v>65</v>
      </c>
    </row>
    <row r="168" spans="1:13" x14ac:dyDescent="0.25">
      <c r="A168" s="7">
        <v>2004</v>
      </c>
      <c r="B168" s="2">
        <v>916760</v>
      </c>
      <c r="C168" s="2">
        <v>3906999</v>
      </c>
      <c r="D168" s="3">
        <v>0.23429906687756547</v>
      </c>
      <c r="E168" s="2">
        <v>339950</v>
      </c>
      <c r="F168" s="2">
        <v>59411</v>
      </c>
      <c r="G168" s="42">
        <v>0.17476393587292249</v>
      </c>
    </row>
    <row r="169" spans="1:13" x14ac:dyDescent="0.25">
      <c r="A169" s="7">
        <v>2005</v>
      </c>
      <c r="B169" s="2">
        <v>938600</v>
      </c>
      <c r="C169" s="2">
        <v>3946625</v>
      </c>
      <c r="D169" s="3">
        <v>0.24023553627733205</v>
      </c>
      <c r="E169" s="2">
        <v>335909</v>
      </c>
      <c r="F169" s="2">
        <v>60141</v>
      </c>
      <c r="G169" s="42">
        <v>0.17903956130975948</v>
      </c>
    </row>
    <row r="170" spans="1:13" x14ac:dyDescent="0.25">
      <c r="A170" s="7">
        <v>2006</v>
      </c>
      <c r="B170" s="2">
        <v>960190</v>
      </c>
      <c r="C170" s="2">
        <v>4006313</v>
      </c>
      <c r="D170" s="3">
        <v>0.24329395369461249</v>
      </c>
      <c r="E170" s="2">
        <v>338302</v>
      </c>
      <c r="F170" s="2">
        <v>61415</v>
      </c>
      <c r="G170" s="42">
        <v>0.18153897996464696</v>
      </c>
    </row>
    <row r="171" spans="1:13" x14ac:dyDescent="0.25">
      <c r="A171" s="7">
        <v>2007</v>
      </c>
      <c r="B171" s="2">
        <v>984620</v>
      </c>
      <c r="C171" s="2">
        <v>4150926</v>
      </c>
      <c r="D171" s="3">
        <v>0.24576711804594398</v>
      </c>
      <c r="E171" s="2">
        <v>346642</v>
      </c>
      <c r="F171" s="2">
        <v>62345</v>
      </c>
      <c r="G171" s="42">
        <v>0.1798541434679006</v>
      </c>
    </row>
    <row r="172" spans="1:13" x14ac:dyDescent="0.25">
      <c r="A172" s="7">
        <v>2008</v>
      </c>
      <c r="B172" s="2">
        <v>999000</v>
      </c>
      <c r="C172" s="2">
        <v>4147053</v>
      </c>
      <c r="D172" s="3">
        <v>0.24066919044087995</v>
      </c>
      <c r="E172" s="2">
        <v>346662.00000000099</v>
      </c>
      <c r="F172" s="2">
        <v>62895.999999999862</v>
      </c>
      <c r="G172" s="42">
        <v>0.18143321160092449</v>
      </c>
    </row>
    <row r="173" spans="1:13" x14ac:dyDescent="0.25">
      <c r="A173" s="7">
        <v>2009</v>
      </c>
      <c r="B173" s="2">
        <v>993750</v>
      </c>
      <c r="C173" s="2">
        <v>4040879.9999999912</v>
      </c>
      <c r="D173" s="3">
        <v>0.23962799607335619</v>
      </c>
      <c r="E173" s="2">
        <v>347367</v>
      </c>
      <c r="F173" s="2">
        <v>61140</v>
      </c>
      <c r="G173" s="42">
        <v>0.1760098109492266</v>
      </c>
    </row>
    <row r="174" spans="1:13" x14ac:dyDescent="0.25">
      <c r="A174" s="7">
        <v>2010</v>
      </c>
      <c r="B174" s="2">
        <v>995110</v>
      </c>
      <c r="C174" s="2">
        <v>4047815</v>
      </c>
      <c r="D174" s="3">
        <v>0.24626071548771608</v>
      </c>
      <c r="E174" s="2">
        <v>338494</v>
      </c>
      <c r="F174" s="2">
        <v>61937.000000000116</v>
      </c>
      <c r="G174" s="42">
        <v>0.18297813255183287</v>
      </c>
    </row>
    <row r="175" spans="1:13" x14ac:dyDescent="0.25">
      <c r="A175" s="7">
        <v>2011</v>
      </c>
      <c r="B175" s="2">
        <v>1006940</v>
      </c>
      <c r="C175" s="79" t="s">
        <v>132</v>
      </c>
      <c r="D175" s="3">
        <v>0.24876136878785221</v>
      </c>
      <c r="E175" s="79" t="s">
        <v>132</v>
      </c>
      <c r="F175" s="79" t="s">
        <v>132</v>
      </c>
      <c r="G175" s="79" t="s">
        <v>132</v>
      </c>
    </row>
    <row r="176" spans="1:13" x14ac:dyDescent="0.25">
      <c r="A176" s="7">
        <v>2012</v>
      </c>
      <c r="B176" s="2">
        <v>1020220</v>
      </c>
      <c r="C176" s="79" t="s">
        <v>132</v>
      </c>
      <c r="D176" s="3">
        <v>0.2520421511358597</v>
      </c>
      <c r="E176" s="79" t="s">
        <v>132</v>
      </c>
      <c r="F176" s="79" t="s">
        <v>132</v>
      </c>
      <c r="G176" s="79" t="s">
        <v>132</v>
      </c>
    </row>
    <row r="177" spans="1:7" x14ac:dyDescent="0.25">
      <c r="A177" s="7">
        <v>2013</v>
      </c>
      <c r="B177" s="2">
        <v>1025500</v>
      </c>
      <c r="C177" s="2">
        <v>4041227.1343116397</v>
      </c>
      <c r="D177" s="3">
        <v>0.25375955518389293</v>
      </c>
      <c r="E177" s="2">
        <v>374791</v>
      </c>
      <c r="F177" s="2">
        <v>64939</v>
      </c>
      <c r="G177" s="42">
        <v>0.17326723427190088</v>
      </c>
    </row>
    <row r="178" spans="1:7" x14ac:dyDescent="0.25">
      <c r="A178" s="7">
        <v>2014</v>
      </c>
      <c r="B178" s="2">
        <v>1037040</v>
      </c>
      <c r="C178" s="2">
        <v>4054787.4700629199</v>
      </c>
      <c r="D178" s="3">
        <v>0.2566151234596824</v>
      </c>
      <c r="E178" s="2">
        <v>327901.9999999993</v>
      </c>
      <c r="F178" s="2">
        <v>61238.99999999952</v>
      </c>
      <c r="G178" s="42">
        <v>0.18676006855706781</v>
      </c>
    </row>
    <row r="179" spans="1:7" x14ac:dyDescent="0.25">
      <c r="A179" s="7">
        <v>2015</v>
      </c>
      <c r="B179" s="93">
        <v>1051050</v>
      </c>
      <c r="C179" s="2"/>
      <c r="D179" s="45">
        <v>0.25921210612394696</v>
      </c>
      <c r="E179" s="2"/>
      <c r="F179" s="2"/>
      <c r="G179" s="42"/>
    </row>
    <row r="183" spans="1:7" ht="18.75" x14ac:dyDescent="0.3">
      <c r="A183" s="8" t="s">
        <v>66</v>
      </c>
    </row>
    <row r="184" spans="1:7" ht="18.75" x14ac:dyDescent="0.3">
      <c r="A184" s="8"/>
    </row>
    <row r="185" spans="1:7" x14ac:dyDescent="0.25">
      <c r="A185" s="24" t="s">
        <v>147</v>
      </c>
    </row>
    <row r="186" spans="1:7" x14ac:dyDescent="0.25">
      <c r="A186" s="24" t="s">
        <v>148</v>
      </c>
    </row>
    <row r="187" spans="1:7" x14ac:dyDescent="0.25">
      <c r="A187" s="26" t="s">
        <v>60</v>
      </c>
    </row>
  </sheetData>
  <sortState columnSort="1" ref="G79:T83">
    <sortCondition ref="G79:T79"/>
  </sortState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Y187"/>
  <sheetViews>
    <sheetView topLeftCell="A4" workbookViewId="0">
      <selection activeCell="D22" sqref="D22"/>
    </sheetView>
  </sheetViews>
  <sheetFormatPr baseColWidth="10" defaultColWidth="11.42578125" defaultRowHeight="15" x14ac:dyDescent="0.25"/>
  <cols>
    <col min="1" max="1" width="20.7109375" style="20" customWidth="1"/>
    <col min="2" max="2" width="23.5703125" style="20" customWidth="1"/>
    <col min="3" max="3" width="22.5703125" style="20" customWidth="1"/>
    <col min="4" max="4" width="21.85546875" style="20" customWidth="1"/>
    <col min="5" max="5" width="22.85546875" style="20" customWidth="1"/>
    <col min="6" max="6" width="32" style="20" customWidth="1"/>
    <col min="7" max="7" width="22.5703125" style="20" customWidth="1"/>
    <col min="8" max="8" width="23.140625" style="20" customWidth="1"/>
    <col min="9" max="9" width="13.140625" style="20" customWidth="1"/>
    <col min="10" max="10" width="13.5703125" style="20" customWidth="1"/>
    <col min="11" max="16384" width="11.42578125" style="20"/>
  </cols>
  <sheetData>
    <row r="1" spans="1:10" ht="23.25" x14ac:dyDescent="0.35">
      <c r="A1" s="61" t="s">
        <v>108</v>
      </c>
    </row>
    <row r="3" spans="1:10" ht="18.75" x14ac:dyDescent="0.3">
      <c r="A3" s="62" t="str">
        <f>"Bilan des mouvements de l’année "&amp;annéeN</f>
        <v>Bilan des mouvements de l’année 2016</v>
      </c>
    </row>
    <row r="5" spans="1:10" ht="30" x14ac:dyDescent="0.25">
      <c r="A5" s="57" t="s">
        <v>0</v>
      </c>
      <c r="B5" s="57" t="s">
        <v>22</v>
      </c>
      <c r="C5" s="57" t="s">
        <v>23</v>
      </c>
      <c r="D5" s="57" t="s">
        <v>24</v>
      </c>
      <c r="E5" s="57" t="s">
        <v>25</v>
      </c>
      <c r="F5" s="57" t="s">
        <v>26</v>
      </c>
      <c r="G5" s="57" t="s">
        <v>139</v>
      </c>
      <c r="H5" s="57" t="s">
        <v>27</v>
      </c>
    </row>
    <row r="6" spans="1:10" x14ac:dyDescent="0.25">
      <c r="A6" s="7">
        <v>2000</v>
      </c>
      <c r="B6" s="2">
        <v>5020</v>
      </c>
      <c r="C6" s="2">
        <v>2210</v>
      </c>
      <c r="D6" s="2">
        <v>7230</v>
      </c>
      <c r="E6" s="40">
        <v>4880</v>
      </c>
      <c r="F6" s="44">
        <v>2350</v>
      </c>
      <c r="G6" s="2">
        <v>630</v>
      </c>
      <c r="H6" s="63">
        <v>0.13</v>
      </c>
      <c r="I6" s="3"/>
      <c r="J6" s="68"/>
    </row>
    <row r="7" spans="1:10" x14ac:dyDescent="0.25">
      <c r="A7" s="7">
        <v>2001</v>
      </c>
      <c r="B7" s="2">
        <v>4550</v>
      </c>
      <c r="C7" s="2">
        <v>3000</v>
      </c>
      <c r="D7" s="2">
        <v>7550</v>
      </c>
      <c r="E7" s="40">
        <v>5160</v>
      </c>
      <c r="F7" s="44">
        <v>2390</v>
      </c>
      <c r="G7" s="2">
        <v>970</v>
      </c>
      <c r="H7" s="63">
        <v>0.19</v>
      </c>
      <c r="I7" s="3"/>
      <c r="J7" s="68"/>
    </row>
    <row r="8" spans="1:10" x14ac:dyDescent="0.25">
      <c r="A8" s="7">
        <v>2002</v>
      </c>
      <c r="B8" s="2">
        <v>5035</v>
      </c>
      <c r="C8" s="2">
        <v>2500</v>
      </c>
      <c r="D8" s="2">
        <v>7535</v>
      </c>
      <c r="E8" s="40">
        <v>5585</v>
      </c>
      <c r="F8" s="44">
        <v>1950</v>
      </c>
      <c r="G8" s="2">
        <v>750</v>
      </c>
      <c r="H8" s="63">
        <v>0.13</v>
      </c>
      <c r="I8" s="3"/>
      <c r="J8" s="68"/>
    </row>
    <row r="9" spans="1:10" x14ac:dyDescent="0.25">
      <c r="A9" s="7">
        <v>2003</v>
      </c>
      <c r="B9" s="2">
        <v>4900</v>
      </c>
      <c r="C9" s="2">
        <v>1840</v>
      </c>
      <c r="D9" s="2">
        <v>6740</v>
      </c>
      <c r="E9" s="40">
        <v>5500</v>
      </c>
      <c r="F9" s="44">
        <v>1240</v>
      </c>
      <c r="G9" s="2">
        <v>1180</v>
      </c>
      <c r="H9" s="63">
        <v>0.21</v>
      </c>
      <c r="I9" s="3"/>
      <c r="J9" s="68"/>
    </row>
    <row r="10" spans="1:10" x14ac:dyDescent="0.25">
      <c r="A10" s="7">
        <v>2004</v>
      </c>
      <c r="B10" s="2">
        <v>4610</v>
      </c>
      <c r="C10" s="2">
        <v>2160</v>
      </c>
      <c r="D10" s="2">
        <v>19840</v>
      </c>
      <c r="E10" s="40">
        <v>5170</v>
      </c>
      <c r="F10" s="44">
        <v>1600</v>
      </c>
      <c r="G10" s="2">
        <v>1260</v>
      </c>
      <c r="H10" s="63">
        <v>0.24</v>
      </c>
      <c r="I10" s="3"/>
      <c r="J10" s="68"/>
    </row>
    <row r="11" spans="1:10" x14ac:dyDescent="0.25">
      <c r="A11" s="7">
        <v>2005</v>
      </c>
      <c r="B11" s="2">
        <v>5660</v>
      </c>
      <c r="C11" s="2">
        <v>2200</v>
      </c>
      <c r="D11" s="2">
        <v>7860</v>
      </c>
      <c r="E11" s="40">
        <v>6020</v>
      </c>
      <c r="F11" s="44">
        <v>1840</v>
      </c>
      <c r="G11" s="2">
        <v>1280</v>
      </c>
      <c r="H11" s="63">
        <v>0.21</v>
      </c>
      <c r="I11" s="3"/>
      <c r="J11" s="68"/>
    </row>
    <row r="12" spans="1:10" x14ac:dyDescent="0.25">
      <c r="A12" s="7">
        <v>2006</v>
      </c>
      <c r="B12" s="2">
        <v>6050</v>
      </c>
      <c r="C12" s="2">
        <v>2110</v>
      </c>
      <c r="D12" s="2">
        <v>8160</v>
      </c>
      <c r="E12" s="40">
        <v>5990</v>
      </c>
      <c r="F12" s="44">
        <v>2170</v>
      </c>
      <c r="G12" s="2">
        <v>1390</v>
      </c>
      <c r="H12" s="63">
        <v>0.23</v>
      </c>
      <c r="I12" s="3"/>
      <c r="J12" s="68"/>
    </row>
    <row r="13" spans="1:10" x14ac:dyDescent="0.25">
      <c r="A13" s="7">
        <v>2007</v>
      </c>
      <c r="B13" s="2">
        <v>6500</v>
      </c>
      <c r="C13" s="2">
        <v>2080</v>
      </c>
      <c r="D13" s="2">
        <v>8580</v>
      </c>
      <c r="E13" s="40">
        <v>6750</v>
      </c>
      <c r="F13" s="44">
        <v>1830</v>
      </c>
      <c r="G13" s="2">
        <v>1390</v>
      </c>
      <c r="H13" s="63">
        <v>0.21</v>
      </c>
      <c r="I13" s="3"/>
      <c r="J13" s="68"/>
    </row>
    <row r="14" spans="1:10" x14ac:dyDescent="0.25">
      <c r="A14" s="7">
        <v>2008</v>
      </c>
      <c r="B14" s="2">
        <v>6290</v>
      </c>
      <c r="C14" s="2">
        <v>2370</v>
      </c>
      <c r="D14" s="2">
        <v>8660</v>
      </c>
      <c r="E14" s="40">
        <v>6330</v>
      </c>
      <c r="F14" s="44">
        <v>2330</v>
      </c>
      <c r="G14" s="2">
        <v>1460</v>
      </c>
      <c r="H14" s="63">
        <v>0.23</v>
      </c>
      <c r="I14" s="3"/>
      <c r="J14" s="68"/>
    </row>
    <row r="15" spans="1:10" x14ac:dyDescent="0.25">
      <c r="A15" s="7">
        <v>2009</v>
      </c>
      <c r="B15" s="2">
        <v>3730</v>
      </c>
      <c r="C15" s="2">
        <v>1830</v>
      </c>
      <c r="D15" s="2">
        <v>5560</v>
      </c>
      <c r="E15" s="40">
        <v>5760</v>
      </c>
      <c r="F15" s="44">
        <v>-200</v>
      </c>
      <c r="G15" s="2">
        <v>1440</v>
      </c>
      <c r="H15" s="63">
        <v>0.25</v>
      </c>
      <c r="I15" s="3"/>
      <c r="J15" s="68"/>
    </row>
    <row r="16" spans="1:10" x14ac:dyDescent="0.25">
      <c r="A16" s="7">
        <v>2010</v>
      </c>
      <c r="B16" s="2">
        <v>4280</v>
      </c>
      <c r="C16" s="2">
        <v>1530</v>
      </c>
      <c r="D16" s="2">
        <v>5810</v>
      </c>
      <c r="E16" s="40">
        <v>5240</v>
      </c>
      <c r="F16" s="44">
        <v>570</v>
      </c>
      <c r="G16" s="2">
        <v>1020</v>
      </c>
      <c r="H16" s="63">
        <v>0.19</v>
      </c>
      <c r="I16" s="3"/>
      <c r="J16" s="68"/>
    </row>
    <row r="17" spans="1:10" x14ac:dyDescent="0.25">
      <c r="A17" s="7">
        <v>2011</v>
      </c>
      <c r="B17" s="2">
        <v>5130</v>
      </c>
      <c r="C17" s="2">
        <v>1320</v>
      </c>
      <c r="D17" s="2">
        <v>6450</v>
      </c>
      <c r="E17" s="40">
        <v>5600</v>
      </c>
      <c r="F17" s="44">
        <v>850</v>
      </c>
      <c r="G17" s="2">
        <v>979.82422093999958</v>
      </c>
      <c r="H17" s="63">
        <v>0.17</v>
      </c>
      <c r="I17" s="3"/>
      <c r="J17" s="68"/>
    </row>
    <row r="18" spans="1:10" x14ac:dyDescent="0.25">
      <c r="A18" s="7">
        <v>2012</v>
      </c>
      <c r="B18" s="2">
        <v>4990</v>
      </c>
      <c r="C18" s="2">
        <v>1860</v>
      </c>
      <c r="D18" s="2">
        <v>6850</v>
      </c>
      <c r="E18" s="40">
        <v>5450</v>
      </c>
      <c r="F18" s="44">
        <v>1400</v>
      </c>
      <c r="G18" s="2">
        <v>1020</v>
      </c>
      <c r="H18" s="63">
        <v>0.19</v>
      </c>
      <c r="I18" s="3"/>
      <c r="J18" s="68"/>
    </row>
    <row r="19" spans="1:10" x14ac:dyDescent="0.25">
      <c r="A19" s="7">
        <v>2013</v>
      </c>
      <c r="B19" s="2">
        <v>4620</v>
      </c>
      <c r="C19" s="2">
        <v>1760</v>
      </c>
      <c r="D19" s="2">
        <v>6380</v>
      </c>
      <c r="E19" s="40">
        <v>6130</v>
      </c>
      <c r="F19" s="44">
        <v>250</v>
      </c>
      <c r="G19" s="2">
        <v>1850</v>
      </c>
      <c r="H19" s="63">
        <v>0.3</v>
      </c>
      <c r="I19" s="3"/>
      <c r="J19" s="68"/>
    </row>
    <row r="20" spans="1:10" x14ac:dyDescent="0.25">
      <c r="A20" s="7">
        <v>2014</v>
      </c>
      <c r="B20" s="2">
        <v>3940</v>
      </c>
      <c r="C20" s="2">
        <v>1890</v>
      </c>
      <c r="D20" s="2">
        <v>5830</v>
      </c>
      <c r="E20" s="40">
        <v>5570</v>
      </c>
      <c r="F20" s="44">
        <v>260</v>
      </c>
      <c r="G20" s="2">
        <v>1380</v>
      </c>
      <c r="H20" s="63">
        <v>0.25</v>
      </c>
      <c r="I20" s="3"/>
      <c r="J20" s="68"/>
    </row>
    <row r="21" spans="1:10" ht="17.25" x14ac:dyDescent="0.3">
      <c r="A21" s="7">
        <f>annéN</f>
        <v>2015</v>
      </c>
      <c r="B21" s="116">
        <v>4040</v>
      </c>
      <c r="C21" s="116">
        <v>1950</v>
      </c>
      <c r="D21" s="116">
        <v>5990</v>
      </c>
      <c r="E21" s="117">
        <v>6350</v>
      </c>
      <c r="F21" s="118">
        <v>-360</v>
      </c>
      <c r="G21" s="116">
        <v>1570</v>
      </c>
      <c r="H21" s="119">
        <v>0.25</v>
      </c>
      <c r="I21" s="3"/>
      <c r="J21" s="68"/>
    </row>
    <row r="22" spans="1:10" s="38" customFormat="1" ht="17.25" x14ac:dyDescent="0.3">
      <c r="A22" s="113" t="str">
        <f>"Evolution "&amp;annN&amp;" / "&amp;annéN</f>
        <v>Evolution 2014 / 2015</v>
      </c>
      <c r="B22" s="130">
        <v>0.4</v>
      </c>
      <c r="C22" s="130">
        <v>-7.0000000000000007E-2</v>
      </c>
      <c r="D22" s="130">
        <v>0.25</v>
      </c>
      <c r="E22" s="130">
        <v>0.04</v>
      </c>
      <c r="F22" s="130" t="s">
        <v>162</v>
      </c>
      <c r="G22" s="130"/>
      <c r="H22" s="120"/>
    </row>
    <row r="23" spans="1:10" x14ac:dyDescent="0.25">
      <c r="A23" s="7"/>
      <c r="B23" s="2"/>
      <c r="C23" s="2"/>
      <c r="D23" s="2"/>
      <c r="E23" s="40"/>
      <c r="F23" s="44"/>
      <c r="G23" s="2"/>
      <c r="H23" s="3"/>
    </row>
    <row r="24" spans="1:10" ht="20.25" customHeight="1" x14ac:dyDescent="0.25">
      <c r="B24" s="53"/>
      <c r="C24" s="53"/>
      <c r="D24" s="72"/>
      <c r="E24" s="72"/>
    </row>
    <row r="25" spans="1:10" x14ac:dyDescent="0.25">
      <c r="B25" s="2"/>
      <c r="C25" s="2"/>
      <c r="E25" s="64"/>
    </row>
    <row r="26" spans="1:10" ht="18.75" x14ac:dyDescent="0.3">
      <c r="A26" s="58" t="str">
        <f>"Prévisions pour "&amp;annéeN1</f>
        <v>Prévisions pour 2017</v>
      </c>
      <c r="B26" s="73"/>
      <c r="C26" s="73"/>
    </row>
    <row r="27" spans="1:10" x14ac:dyDescent="0.25">
      <c r="B27" s="73"/>
      <c r="C27" s="73"/>
    </row>
    <row r="28" spans="1:10" ht="56.25" customHeight="1" x14ac:dyDescent="0.25">
      <c r="A28" s="23"/>
      <c r="B28" s="57" t="s">
        <v>140</v>
      </c>
      <c r="C28" s="57" t="s">
        <v>141</v>
      </c>
      <c r="D28" s="57" t="str">
        <f>"Evolution entre " &amp;annéeN&amp; " et " &amp;annéeN1&amp; "(fourchette basse)"</f>
        <v>Evolution entre 2016 et 2017(fourchette basse)</v>
      </c>
      <c r="E28" s="57" t="str">
        <f>"Evolution entre " &amp;annéeN&amp; " et " &amp;annéeN1&amp; "(fourchette haute)"</f>
        <v>Evolution entre 2016 et 2017(fourchette haute)</v>
      </c>
    </row>
    <row r="29" spans="1:10" x14ac:dyDescent="0.25">
      <c r="A29" s="5" t="s">
        <v>2</v>
      </c>
      <c r="B29" s="10"/>
      <c r="C29" s="10"/>
      <c r="D29" s="100"/>
      <c r="E29" s="100"/>
    </row>
    <row r="30" spans="1:10" x14ac:dyDescent="0.25">
      <c r="A30" s="24" t="s">
        <v>3</v>
      </c>
      <c r="B30" s="10"/>
      <c r="C30" s="10"/>
      <c r="D30" s="100"/>
      <c r="E30" s="100"/>
    </row>
    <row r="31" spans="1:10" x14ac:dyDescent="0.25">
      <c r="A31" s="24" t="s">
        <v>4</v>
      </c>
      <c r="B31" s="10"/>
      <c r="C31" s="10"/>
      <c r="D31" s="128"/>
      <c r="E31" s="128"/>
    </row>
    <row r="32" spans="1:10" x14ac:dyDescent="0.25">
      <c r="A32" s="24"/>
      <c r="B32" s="10"/>
      <c r="C32" s="10"/>
      <c r="D32" s="127"/>
      <c r="E32" s="127"/>
    </row>
    <row r="33" spans="1:23" x14ac:dyDescent="0.25">
      <c r="B33" s="73"/>
      <c r="C33" s="73"/>
      <c r="D33" s="64"/>
      <c r="E33" s="64"/>
    </row>
    <row r="34" spans="1:23" x14ac:dyDescent="0.25">
      <c r="D34" s="64"/>
      <c r="E34" s="64"/>
    </row>
    <row r="35" spans="1:23" ht="18.75" x14ac:dyDescent="0.3">
      <c r="A35" s="58" t="str">
        <f>"Répartition  des recrutements de cadres par niveau d’expérience"</f>
        <v>Répartition  des recrutements de cadres par niveau d’expérience</v>
      </c>
    </row>
    <row r="36" spans="1:23" ht="18.75" x14ac:dyDescent="0.3">
      <c r="A36" s="58"/>
    </row>
    <row r="37" spans="1:23" ht="45" x14ac:dyDescent="0.25">
      <c r="A37" s="23" t="s">
        <v>0</v>
      </c>
      <c r="B37" s="12" t="s">
        <v>5</v>
      </c>
      <c r="C37" s="12" t="s">
        <v>6</v>
      </c>
      <c r="D37" s="12" t="s">
        <v>8</v>
      </c>
      <c r="E37" s="12" t="s">
        <v>9</v>
      </c>
      <c r="F37" s="12" t="s">
        <v>10</v>
      </c>
      <c r="G37" s="12" t="s">
        <v>11</v>
      </c>
      <c r="H37" s="12" t="s">
        <v>7</v>
      </c>
    </row>
    <row r="38" spans="1:23" x14ac:dyDescent="0.25">
      <c r="A38" s="7">
        <v>2002</v>
      </c>
      <c r="B38" s="3">
        <v>0.22</v>
      </c>
      <c r="C38" s="3">
        <v>0.28999999999999998</v>
      </c>
      <c r="D38" s="79" t="s">
        <v>132</v>
      </c>
      <c r="E38" s="79" t="s">
        <v>132</v>
      </c>
      <c r="F38" s="79" t="s">
        <v>132</v>
      </c>
      <c r="G38" s="79" t="s">
        <v>132</v>
      </c>
      <c r="H38" s="46">
        <v>0.49</v>
      </c>
      <c r="I38" s="63"/>
    </row>
    <row r="39" spans="1:23" x14ac:dyDescent="0.25">
      <c r="A39" s="7">
        <v>2003</v>
      </c>
      <c r="B39" s="3">
        <v>0.23</v>
      </c>
      <c r="C39" s="3">
        <v>0.26</v>
      </c>
      <c r="D39" s="79" t="s">
        <v>132</v>
      </c>
      <c r="E39" s="79" t="s">
        <v>132</v>
      </c>
      <c r="F39" s="79" t="s">
        <v>132</v>
      </c>
      <c r="G39" s="79" t="s">
        <v>132</v>
      </c>
      <c r="H39" s="46">
        <v>0.51</v>
      </c>
      <c r="I39" s="6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1:23" x14ac:dyDescent="0.25">
      <c r="A40" s="7">
        <v>2004</v>
      </c>
      <c r="B40" s="3">
        <v>0.24</v>
      </c>
      <c r="C40" s="3">
        <v>0.28999999999999998</v>
      </c>
      <c r="D40" s="79" t="s">
        <v>132</v>
      </c>
      <c r="E40" s="79" t="s">
        <v>132</v>
      </c>
      <c r="F40" s="79" t="s">
        <v>132</v>
      </c>
      <c r="G40" s="79" t="s">
        <v>132</v>
      </c>
      <c r="H40" s="46">
        <v>0.47</v>
      </c>
      <c r="I40" s="6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  <row r="41" spans="1:23" x14ac:dyDescent="0.25">
      <c r="A41" s="7">
        <v>2005</v>
      </c>
      <c r="B41" s="3">
        <v>0.19</v>
      </c>
      <c r="C41" s="3">
        <v>0.37</v>
      </c>
      <c r="D41" s="79" t="s">
        <v>132</v>
      </c>
      <c r="E41" s="79" t="s">
        <v>132</v>
      </c>
      <c r="F41" s="79" t="s">
        <v>132</v>
      </c>
      <c r="G41" s="79" t="s">
        <v>132</v>
      </c>
      <c r="H41" s="46">
        <v>0.44</v>
      </c>
      <c r="I41" s="6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</row>
    <row r="42" spans="1:23" x14ac:dyDescent="0.25">
      <c r="A42" s="7">
        <v>2006</v>
      </c>
      <c r="B42" s="3">
        <v>0.24</v>
      </c>
      <c r="C42" s="3">
        <v>0.26</v>
      </c>
      <c r="D42" s="79" t="s">
        <v>132</v>
      </c>
      <c r="E42" s="79" t="s">
        <v>132</v>
      </c>
      <c r="F42" s="79" t="s">
        <v>132</v>
      </c>
      <c r="G42" s="79" t="s">
        <v>132</v>
      </c>
      <c r="H42" s="46">
        <v>0.5</v>
      </c>
      <c r="I42" s="6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</row>
    <row r="43" spans="1:23" x14ac:dyDescent="0.25">
      <c r="A43" s="7">
        <v>2007</v>
      </c>
      <c r="B43" s="3">
        <v>0.15</v>
      </c>
      <c r="C43" s="3">
        <v>0.33</v>
      </c>
      <c r="D43" s="79" t="s">
        <v>132</v>
      </c>
      <c r="E43" s="79" t="s">
        <v>132</v>
      </c>
      <c r="F43" s="79" t="s">
        <v>132</v>
      </c>
      <c r="G43" s="79" t="s">
        <v>132</v>
      </c>
      <c r="H43" s="46">
        <v>0.52</v>
      </c>
      <c r="I43" s="6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</row>
    <row r="44" spans="1:23" x14ac:dyDescent="0.25">
      <c r="A44" s="7">
        <v>2008</v>
      </c>
      <c r="B44" s="3">
        <v>0.25</v>
      </c>
      <c r="C44" s="3">
        <v>0.26</v>
      </c>
      <c r="D44" s="79" t="s">
        <v>132</v>
      </c>
      <c r="E44" s="79" t="s">
        <v>132</v>
      </c>
      <c r="F44" s="79" t="s">
        <v>132</v>
      </c>
      <c r="G44" s="79" t="s">
        <v>132</v>
      </c>
      <c r="H44" s="46">
        <v>0.49</v>
      </c>
      <c r="I44" s="6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</row>
    <row r="45" spans="1:23" x14ac:dyDescent="0.25">
      <c r="A45" s="7">
        <v>2009</v>
      </c>
      <c r="B45" s="3">
        <v>0.21</v>
      </c>
      <c r="C45" s="3">
        <v>0.25</v>
      </c>
      <c r="D45" s="79" t="s">
        <v>132</v>
      </c>
      <c r="E45" s="79" t="s">
        <v>132</v>
      </c>
      <c r="F45" s="79" t="s">
        <v>132</v>
      </c>
      <c r="G45" s="79" t="s">
        <v>132</v>
      </c>
      <c r="H45" s="46">
        <v>0.54</v>
      </c>
      <c r="I45" s="63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</row>
    <row r="46" spans="1:23" ht="15.6" customHeight="1" x14ac:dyDescent="0.25">
      <c r="A46" s="7">
        <v>2010</v>
      </c>
      <c r="B46" s="3">
        <v>0.18</v>
      </c>
      <c r="C46" s="3">
        <v>0.25</v>
      </c>
      <c r="D46" s="79" t="s">
        <v>132</v>
      </c>
      <c r="E46" s="79" t="s">
        <v>132</v>
      </c>
      <c r="F46" s="79" t="s">
        <v>132</v>
      </c>
      <c r="G46" s="79" t="s">
        <v>132</v>
      </c>
      <c r="H46" s="46">
        <v>0.56999999999999995</v>
      </c>
      <c r="I46" s="63"/>
    </row>
    <row r="47" spans="1:23" ht="15.6" customHeight="1" x14ac:dyDescent="0.25">
      <c r="A47" s="7">
        <v>2011</v>
      </c>
      <c r="B47" s="3">
        <v>0.17</v>
      </c>
      <c r="C47" s="3">
        <v>0.28000000000000003</v>
      </c>
      <c r="D47" s="3">
        <v>0.27</v>
      </c>
      <c r="E47" s="3">
        <v>0.12</v>
      </c>
      <c r="F47" s="3">
        <v>7.0000000000000007E-2</v>
      </c>
      <c r="G47" s="3">
        <v>0.09</v>
      </c>
      <c r="H47" s="46">
        <v>0.55000000000000004</v>
      </c>
      <c r="I47" s="63"/>
    </row>
    <row r="48" spans="1:23" ht="15.6" customHeight="1" x14ac:dyDescent="0.25">
      <c r="A48" s="7">
        <v>2012</v>
      </c>
      <c r="B48" s="3">
        <v>0.15</v>
      </c>
      <c r="C48" s="3">
        <v>0.27</v>
      </c>
      <c r="D48" s="3">
        <v>0.24</v>
      </c>
      <c r="E48" s="3">
        <v>0.17</v>
      </c>
      <c r="F48" s="3">
        <v>7.0000000000000007E-2</v>
      </c>
      <c r="G48" s="3">
        <v>0.1</v>
      </c>
      <c r="H48" s="46">
        <v>0.57999999999999996</v>
      </c>
      <c r="I48" s="63"/>
    </row>
    <row r="49" spans="1:25" ht="15.6" customHeight="1" x14ac:dyDescent="0.25">
      <c r="A49" s="7">
        <v>2013</v>
      </c>
      <c r="B49" s="3">
        <v>0.2</v>
      </c>
      <c r="C49" s="3">
        <v>0.32</v>
      </c>
      <c r="D49" s="3">
        <v>0.2</v>
      </c>
      <c r="E49" s="3">
        <v>0.16</v>
      </c>
      <c r="F49" s="3">
        <v>7.0000000000000007E-2</v>
      </c>
      <c r="G49" s="3">
        <v>0.05</v>
      </c>
      <c r="H49" s="46">
        <v>0.48</v>
      </c>
      <c r="I49" s="63"/>
    </row>
    <row r="50" spans="1:25" ht="15.6" customHeight="1" x14ac:dyDescent="0.25">
      <c r="A50" s="7">
        <v>2014</v>
      </c>
      <c r="B50" s="3">
        <v>0.16</v>
      </c>
      <c r="C50" s="3">
        <v>0.27</v>
      </c>
      <c r="D50" s="3">
        <v>0.27</v>
      </c>
      <c r="E50" s="3">
        <v>0.15</v>
      </c>
      <c r="F50" s="3">
        <v>0.09</v>
      </c>
      <c r="G50" s="3">
        <v>0.06</v>
      </c>
      <c r="H50" s="46">
        <v>0.57000000000000006</v>
      </c>
      <c r="I50" s="63"/>
    </row>
    <row r="51" spans="1:25" ht="15.6" customHeight="1" x14ac:dyDescent="0.25">
      <c r="A51" s="7">
        <v>2015</v>
      </c>
      <c r="B51" s="3">
        <v>0.13</v>
      </c>
      <c r="C51" s="3">
        <v>0.26</v>
      </c>
      <c r="D51" s="3">
        <v>0.24</v>
      </c>
      <c r="E51" s="3">
        <v>0.22</v>
      </c>
      <c r="F51" s="3">
        <v>0.1</v>
      </c>
      <c r="G51" s="3">
        <v>0.05</v>
      </c>
      <c r="H51" s="46">
        <v>0.61</v>
      </c>
      <c r="I51" s="63"/>
    </row>
    <row r="52" spans="1:25" ht="15.6" customHeight="1" x14ac:dyDescent="0.25">
      <c r="A52" s="7" t="str">
        <f>annéeN&amp;" (prévisions) "</f>
        <v xml:space="preserve">2016 (prévisions) </v>
      </c>
      <c r="B52" s="99"/>
      <c r="C52" s="99"/>
      <c r="D52" s="99"/>
      <c r="E52" s="99"/>
      <c r="F52" s="99"/>
      <c r="G52" s="99"/>
      <c r="H52" s="101"/>
      <c r="I52" s="63"/>
    </row>
    <row r="53" spans="1:25" ht="15.6" customHeight="1" x14ac:dyDescent="0.25">
      <c r="A53" s="7"/>
      <c r="B53" s="11"/>
      <c r="C53" s="11"/>
      <c r="D53" s="11"/>
      <c r="E53" s="11"/>
      <c r="F53" s="11"/>
      <c r="G53" s="11"/>
      <c r="H53" s="13"/>
      <c r="I53" s="63"/>
    </row>
    <row r="54" spans="1:25" ht="15.6" customHeight="1" x14ac:dyDescent="0.25">
      <c r="A54" s="54"/>
      <c r="B54" s="55"/>
      <c r="C54" s="55"/>
      <c r="D54" s="55"/>
      <c r="E54" s="55"/>
      <c r="F54" s="55"/>
      <c r="G54" s="55"/>
      <c r="H54" s="56"/>
      <c r="I54" s="72"/>
      <c r="J54" s="72"/>
    </row>
    <row r="55" spans="1:25" ht="15.6" customHeight="1" x14ac:dyDescent="0.25">
      <c r="A55" s="7"/>
      <c r="B55" s="11"/>
      <c r="C55" s="11"/>
      <c r="D55" s="11"/>
      <c r="E55" s="11"/>
      <c r="F55" s="11"/>
      <c r="G55" s="11"/>
      <c r="H55" s="132"/>
    </row>
    <row r="56" spans="1:25" ht="19.5" customHeight="1" x14ac:dyDescent="0.3">
      <c r="A56" s="58" t="str">
        <f>"Répartition  des recrutements de cadres par fonction"</f>
        <v>Répartition  des recrutements de cadres par fonction</v>
      </c>
    </row>
    <row r="57" spans="1:25" ht="15.6" customHeight="1" x14ac:dyDescent="0.25"/>
    <row r="58" spans="1:25" ht="48" customHeight="1" x14ac:dyDescent="0.25">
      <c r="A58" s="57" t="s">
        <v>0</v>
      </c>
      <c r="B58" s="6" t="s">
        <v>12</v>
      </c>
      <c r="C58" s="6" t="s">
        <v>142</v>
      </c>
      <c r="D58" s="6" t="s">
        <v>144</v>
      </c>
      <c r="E58" s="6" t="s">
        <v>13</v>
      </c>
      <c r="F58" s="6" t="s">
        <v>14</v>
      </c>
      <c r="G58" s="6" t="s">
        <v>15</v>
      </c>
      <c r="H58" s="6" t="s">
        <v>16</v>
      </c>
      <c r="I58" s="57" t="s">
        <v>143</v>
      </c>
      <c r="J58" s="57" t="s">
        <v>68</v>
      </c>
    </row>
    <row r="59" spans="1:25" ht="15.6" customHeight="1" x14ac:dyDescent="0.25">
      <c r="A59" s="7">
        <v>2002</v>
      </c>
      <c r="B59" s="3">
        <v>0.04</v>
      </c>
      <c r="C59" s="3">
        <v>0.1</v>
      </c>
      <c r="D59" s="3">
        <v>0.1</v>
      </c>
      <c r="E59" s="3">
        <v>0.06</v>
      </c>
      <c r="F59" s="3">
        <v>0.25</v>
      </c>
      <c r="G59" s="3">
        <v>7.0000000000000007E-2</v>
      </c>
      <c r="H59" s="3">
        <v>0.14000000000000001</v>
      </c>
      <c r="I59" s="3">
        <v>0.2</v>
      </c>
      <c r="J59" s="3">
        <v>0.04</v>
      </c>
      <c r="K59" s="3"/>
      <c r="L59" s="49"/>
      <c r="M59" s="48"/>
      <c r="N59" s="49"/>
      <c r="O59" s="48"/>
      <c r="P59" s="49"/>
      <c r="Q59" s="48"/>
      <c r="R59" s="49"/>
      <c r="S59" s="48"/>
      <c r="T59" s="49"/>
      <c r="U59" s="48"/>
      <c r="V59" s="49"/>
      <c r="W59" s="48"/>
      <c r="X59" s="49"/>
      <c r="Y59" s="48"/>
    </row>
    <row r="60" spans="1:25" ht="15.6" customHeight="1" x14ac:dyDescent="0.25">
      <c r="A60" s="7">
        <v>2003</v>
      </c>
      <c r="B60" s="3">
        <v>0.08</v>
      </c>
      <c r="C60" s="3">
        <v>0.05</v>
      </c>
      <c r="D60" s="3">
        <v>0.09</v>
      </c>
      <c r="E60" s="3">
        <v>0.1</v>
      </c>
      <c r="F60" s="3">
        <v>0.2</v>
      </c>
      <c r="G60" s="3">
        <v>7.0000000000000007E-2</v>
      </c>
      <c r="H60" s="3">
        <v>0.16</v>
      </c>
      <c r="I60" s="3">
        <v>0.24</v>
      </c>
      <c r="J60" s="3">
        <v>0.01</v>
      </c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</row>
    <row r="61" spans="1:25" ht="15.6" customHeight="1" x14ac:dyDescent="0.25">
      <c r="A61" s="7">
        <v>2004</v>
      </c>
      <c r="B61" s="3">
        <v>0.04</v>
      </c>
      <c r="C61" s="3">
        <v>0.06</v>
      </c>
      <c r="D61" s="3">
        <v>0.04</v>
      </c>
      <c r="E61" s="3">
        <v>0.05</v>
      </c>
      <c r="F61" s="3">
        <v>0.22</v>
      </c>
      <c r="G61" s="3">
        <v>0.08</v>
      </c>
      <c r="H61" s="3">
        <v>0.19</v>
      </c>
      <c r="I61" s="3">
        <v>0.28000000000000003</v>
      </c>
      <c r="J61" s="3">
        <v>0.04</v>
      </c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</row>
    <row r="62" spans="1:25" ht="15.6" customHeight="1" x14ac:dyDescent="0.25">
      <c r="A62" s="7">
        <v>2005</v>
      </c>
      <c r="B62" s="3">
        <v>0.01</v>
      </c>
      <c r="C62" s="3">
        <v>7.0000000000000007E-2</v>
      </c>
      <c r="D62" s="3">
        <v>0.1</v>
      </c>
      <c r="E62" s="3">
        <v>0.1</v>
      </c>
      <c r="F62" s="3">
        <v>0.22</v>
      </c>
      <c r="G62" s="3">
        <v>0.09</v>
      </c>
      <c r="H62" s="3">
        <v>0.17</v>
      </c>
      <c r="I62" s="3">
        <v>0.21</v>
      </c>
      <c r="J62" s="3">
        <v>0.03</v>
      </c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</row>
    <row r="63" spans="1:25" ht="15.6" customHeight="1" x14ac:dyDescent="0.25">
      <c r="A63" s="7">
        <v>2006</v>
      </c>
      <c r="B63" s="3">
        <v>0.02</v>
      </c>
      <c r="C63" s="3">
        <v>7.0000000000000007E-2</v>
      </c>
      <c r="D63" s="3">
        <v>0.09</v>
      </c>
      <c r="E63" s="3">
        <v>0.1</v>
      </c>
      <c r="F63" s="3">
        <v>0.23</v>
      </c>
      <c r="G63" s="3">
        <v>0.08</v>
      </c>
      <c r="H63" s="3">
        <v>0.16</v>
      </c>
      <c r="I63" s="3">
        <v>0.21</v>
      </c>
      <c r="J63" s="3">
        <v>0.04</v>
      </c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</row>
    <row r="64" spans="1:25" ht="15.6" customHeight="1" x14ac:dyDescent="0.25">
      <c r="A64" s="7">
        <v>2007</v>
      </c>
      <c r="B64" s="3">
        <v>0.02</v>
      </c>
      <c r="C64" s="3">
        <v>0.1</v>
      </c>
      <c r="D64" s="3">
        <v>0.1</v>
      </c>
      <c r="E64" s="3">
        <v>0.14000000000000001</v>
      </c>
      <c r="F64" s="3">
        <v>0.14000000000000001</v>
      </c>
      <c r="G64" s="3">
        <v>0.1</v>
      </c>
      <c r="H64" s="3">
        <v>0.12</v>
      </c>
      <c r="I64" s="3">
        <v>0.24</v>
      </c>
      <c r="J64" s="3">
        <v>0.04</v>
      </c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</row>
    <row r="65" spans="1:25" ht="15.6" customHeight="1" x14ac:dyDescent="0.25">
      <c r="A65" s="7">
        <v>2008</v>
      </c>
      <c r="B65" s="3">
        <v>0.01</v>
      </c>
      <c r="C65" s="3">
        <v>0.11</v>
      </c>
      <c r="D65" s="3">
        <v>0.08</v>
      </c>
      <c r="E65" s="3">
        <v>0.18</v>
      </c>
      <c r="F65" s="3">
        <v>0.12</v>
      </c>
      <c r="G65" s="3">
        <v>0.11</v>
      </c>
      <c r="H65" s="3">
        <v>0.13</v>
      </c>
      <c r="I65" s="3">
        <v>0.2</v>
      </c>
      <c r="J65" s="3">
        <v>0.06</v>
      </c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</row>
    <row r="66" spans="1:25" ht="15.6" customHeight="1" x14ac:dyDescent="0.25">
      <c r="A66" s="7">
        <v>2009</v>
      </c>
      <c r="B66" s="3">
        <v>0.04</v>
      </c>
      <c r="C66" s="3">
        <v>0.11</v>
      </c>
      <c r="D66" s="3">
        <v>0.08</v>
      </c>
      <c r="E66" s="3">
        <v>0.18</v>
      </c>
      <c r="F66" s="3">
        <v>0.13</v>
      </c>
      <c r="G66" s="3">
        <v>0.12</v>
      </c>
      <c r="H66" s="3">
        <v>0.11</v>
      </c>
      <c r="I66" s="3">
        <v>0.19</v>
      </c>
      <c r="J66" s="3">
        <v>0.04</v>
      </c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</row>
    <row r="67" spans="1:25" ht="15.6" customHeight="1" x14ac:dyDescent="0.25">
      <c r="A67" s="7">
        <v>2010</v>
      </c>
      <c r="B67" s="3">
        <v>0.05</v>
      </c>
      <c r="C67" s="3">
        <v>0.09</v>
      </c>
      <c r="D67" s="3">
        <v>0.1</v>
      </c>
      <c r="E67" s="3">
        <v>0.15</v>
      </c>
      <c r="F67" s="3">
        <v>0.14000000000000001</v>
      </c>
      <c r="G67" s="3">
        <v>0.11</v>
      </c>
      <c r="H67" s="3">
        <v>0.16</v>
      </c>
      <c r="I67" s="3">
        <v>0.16</v>
      </c>
      <c r="J67" s="3">
        <v>0.04</v>
      </c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</row>
    <row r="68" spans="1:25" ht="15.6" customHeight="1" x14ac:dyDescent="0.25">
      <c r="A68" s="7">
        <v>2011</v>
      </c>
      <c r="B68" s="3">
        <v>0.04</v>
      </c>
      <c r="C68" s="3">
        <v>0.06</v>
      </c>
      <c r="D68" s="3">
        <v>0.05</v>
      </c>
      <c r="E68" s="3">
        <v>0.17</v>
      </c>
      <c r="F68" s="3">
        <v>0.14000000000000001</v>
      </c>
      <c r="G68" s="3">
        <v>0.13</v>
      </c>
      <c r="H68" s="3">
        <v>0.13</v>
      </c>
      <c r="I68" s="3">
        <v>0.21</v>
      </c>
      <c r="J68" s="3">
        <v>7.0000000000000007E-2</v>
      </c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</row>
    <row r="69" spans="1:25" ht="15.6" customHeight="1" x14ac:dyDescent="0.25">
      <c r="A69" s="7">
        <v>2012</v>
      </c>
      <c r="B69" s="3">
        <v>0.01</v>
      </c>
      <c r="C69" s="3">
        <v>0.08</v>
      </c>
      <c r="D69" s="3">
        <v>0.06</v>
      </c>
      <c r="E69" s="3">
        <v>0.25</v>
      </c>
      <c r="F69" s="3">
        <v>0.13</v>
      </c>
      <c r="G69" s="3">
        <v>0.12</v>
      </c>
      <c r="H69" s="3">
        <v>0.12</v>
      </c>
      <c r="I69" s="3">
        <v>0.16</v>
      </c>
      <c r="J69" s="3">
        <v>7.0000000000000007E-2</v>
      </c>
      <c r="K69" s="3"/>
    </row>
    <row r="70" spans="1:25" ht="15.6" customHeight="1" x14ac:dyDescent="0.25">
      <c r="A70" s="7">
        <v>2013</v>
      </c>
      <c r="B70" s="3">
        <v>0.02</v>
      </c>
      <c r="C70" s="3">
        <v>0.08</v>
      </c>
      <c r="D70" s="3">
        <v>0.09</v>
      </c>
      <c r="E70" s="3">
        <v>0.15</v>
      </c>
      <c r="F70" s="3">
        <v>0.15</v>
      </c>
      <c r="G70" s="3">
        <v>0.12</v>
      </c>
      <c r="H70" s="3">
        <v>0.11</v>
      </c>
      <c r="I70" s="3">
        <v>0.22</v>
      </c>
      <c r="J70" s="3">
        <v>0.06</v>
      </c>
      <c r="K70" s="3"/>
    </row>
    <row r="71" spans="1:25" ht="15.6" customHeight="1" x14ac:dyDescent="0.25">
      <c r="A71" s="7">
        <v>2014</v>
      </c>
      <c r="B71" s="3">
        <v>0.04</v>
      </c>
      <c r="C71" s="3">
        <v>0.11</v>
      </c>
      <c r="D71" s="3">
        <v>0.08</v>
      </c>
      <c r="E71" s="3">
        <v>0.11</v>
      </c>
      <c r="F71" s="3">
        <v>0.12</v>
      </c>
      <c r="G71" s="3">
        <v>0.13</v>
      </c>
      <c r="H71" s="3">
        <v>0.11</v>
      </c>
      <c r="I71" s="3">
        <v>0.2</v>
      </c>
      <c r="J71" s="3">
        <v>0.1</v>
      </c>
      <c r="K71" s="3"/>
    </row>
    <row r="72" spans="1:25" ht="15.6" customHeight="1" x14ac:dyDescent="0.25">
      <c r="A72" s="7">
        <v>2015</v>
      </c>
      <c r="B72" s="3">
        <v>0.03</v>
      </c>
      <c r="C72" s="3">
        <v>0.1</v>
      </c>
      <c r="D72" s="3">
        <v>0.1</v>
      </c>
      <c r="E72" s="3">
        <v>0.13</v>
      </c>
      <c r="F72" s="3">
        <v>0.13</v>
      </c>
      <c r="G72" s="3">
        <v>0.13</v>
      </c>
      <c r="H72" s="3">
        <v>0.11</v>
      </c>
      <c r="I72" s="3">
        <v>0.21</v>
      </c>
      <c r="J72" s="3">
        <v>0.06</v>
      </c>
      <c r="K72" s="3"/>
    </row>
    <row r="73" spans="1:25" ht="15.6" customHeight="1" x14ac:dyDescent="0.25">
      <c r="A73" s="7" t="str">
        <f>annéeN&amp;" (prévisions) "</f>
        <v xml:space="preserve">2016 (prévisions) </v>
      </c>
      <c r="B73" s="98"/>
      <c r="C73" s="98"/>
      <c r="D73" s="98"/>
      <c r="E73" s="98"/>
      <c r="F73" s="98"/>
      <c r="G73" s="98"/>
      <c r="H73" s="98"/>
      <c r="I73" s="98"/>
      <c r="J73" s="104"/>
    </row>
    <row r="74" spans="1:25" ht="15.6" customHeight="1" x14ac:dyDescent="0.25">
      <c r="A74" s="7"/>
      <c r="B74" s="11"/>
      <c r="C74" s="11"/>
      <c r="D74" s="11"/>
      <c r="E74" s="11"/>
      <c r="F74" s="11"/>
      <c r="G74" s="11"/>
      <c r="H74" s="11"/>
      <c r="I74" s="11"/>
    </row>
    <row r="75" spans="1:25" ht="15.6" customHeight="1" x14ac:dyDescent="0.25">
      <c r="A75" s="7"/>
      <c r="B75" s="11"/>
      <c r="C75" s="11"/>
      <c r="D75" s="11"/>
      <c r="E75" s="11"/>
      <c r="F75" s="11"/>
      <c r="G75" s="11"/>
      <c r="H75" s="11"/>
      <c r="I75" s="11"/>
    </row>
    <row r="76" spans="1:25" ht="15.6" customHeight="1" x14ac:dyDescent="0.25">
      <c r="A76" s="7"/>
    </row>
    <row r="77" spans="1:25" ht="18.75" customHeight="1" x14ac:dyDescent="0.3">
      <c r="A77" s="58" t="str">
        <f>"Répartition des recrutements de cadres par grands secteurs d'activité"</f>
        <v>Répartition des recrutements de cadres par grands secteurs d'activité</v>
      </c>
    </row>
    <row r="78" spans="1:25" ht="15.6" customHeight="1" x14ac:dyDescent="0.25"/>
    <row r="79" spans="1:25" ht="27.75" customHeight="1" x14ac:dyDescent="0.25">
      <c r="A79" s="23" t="s">
        <v>0</v>
      </c>
      <c r="B79" s="12" t="s">
        <v>18</v>
      </c>
      <c r="C79" s="12" t="s">
        <v>19</v>
      </c>
      <c r="D79" s="12" t="s">
        <v>20</v>
      </c>
      <c r="E79" s="12" t="s">
        <v>21</v>
      </c>
    </row>
    <row r="80" spans="1:25" x14ac:dyDescent="0.25">
      <c r="A80" s="7">
        <v>2002</v>
      </c>
      <c r="B80" s="3">
        <v>0.3</v>
      </c>
      <c r="C80" s="3">
        <v>0.09</v>
      </c>
      <c r="D80" s="3">
        <v>0.15</v>
      </c>
      <c r="E80" s="3">
        <v>0.46</v>
      </c>
      <c r="F80" s="11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</row>
    <row r="81" spans="1:21" x14ac:dyDescent="0.25">
      <c r="A81" s="7">
        <v>2003</v>
      </c>
      <c r="B81" s="3">
        <v>0.27</v>
      </c>
      <c r="C81" s="3">
        <v>0.08</v>
      </c>
      <c r="D81" s="3">
        <v>0.12</v>
      </c>
      <c r="E81" s="3">
        <v>0.53</v>
      </c>
      <c r="F81" s="11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</row>
    <row r="82" spans="1:21" x14ac:dyDescent="0.25">
      <c r="A82" s="7">
        <v>2004</v>
      </c>
      <c r="B82" s="3">
        <v>0.26129452649869678</v>
      </c>
      <c r="C82" s="3">
        <v>0.11055603822762815</v>
      </c>
      <c r="D82" s="3">
        <v>0.19244135534317985</v>
      </c>
      <c r="E82" s="3">
        <v>0.43570807993049521</v>
      </c>
      <c r="F82" s="11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</row>
    <row r="83" spans="1:21" x14ac:dyDescent="0.25">
      <c r="A83" s="7">
        <v>2005</v>
      </c>
      <c r="B83" s="3">
        <v>0.3</v>
      </c>
      <c r="C83" s="3">
        <v>7.0000000000000007E-2</v>
      </c>
      <c r="D83" s="3">
        <v>0.1</v>
      </c>
      <c r="E83" s="3">
        <v>0.53</v>
      </c>
      <c r="F83" s="11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</row>
    <row r="84" spans="1:21" x14ac:dyDescent="0.25">
      <c r="A84" s="7">
        <v>2006</v>
      </c>
      <c r="B84" s="3">
        <v>0.32</v>
      </c>
      <c r="C84" s="3">
        <v>0.08</v>
      </c>
      <c r="D84" s="3">
        <v>0.13</v>
      </c>
      <c r="E84" s="3">
        <v>0.47</v>
      </c>
    </row>
    <row r="85" spans="1:21" x14ac:dyDescent="0.25">
      <c r="A85" s="7">
        <v>2007</v>
      </c>
      <c r="B85" s="3">
        <v>0.27</v>
      </c>
      <c r="C85" s="3">
        <v>7.0000000000000007E-2</v>
      </c>
      <c r="D85" s="3">
        <v>0.14000000000000001</v>
      </c>
      <c r="E85" s="3">
        <v>0.52</v>
      </c>
    </row>
    <row r="86" spans="1:21" x14ac:dyDescent="0.25">
      <c r="A86" s="7">
        <v>2008</v>
      </c>
      <c r="B86" s="3">
        <v>0.3</v>
      </c>
      <c r="C86" s="3">
        <v>0.11</v>
      </c>
      <c r="D86" s="3">
        <v>0.09</v>
      </c>
      <c r="E86" s="3">
        <v>0.5</v>
      </c>
    </row>
    <row r="87" spans="1:21" x14ac:dyDescent="0.25">
      <c r="A87" s="7">
        <v>2009</v>
      </c>
      <c r="B87" s="3">
        <v>0.3</v>
      </c>
      <c r="C87" s="3">
        <v>0.11</v>
      </c>
      <c r="D87" s="3">
        <v>0.08</v>
      </c>
      <c r="E87" s="3">
        <v>0.51</v>
      </c>
    </row>
    <row r="88" spans="1:21" x14ac:dyDescent="0.25">
      <c r="A88" s="7">
        <v>2010</v>
      </c>
      <c r="B88" s="3">
        <v>0.32</v>
      </c>
      <c r="C88" s="3">
        <v>0.11</v>
      </c>
      <c r="D88" s="3">
        <v>7.0000000000000007E-2</v>
      </c>
      <c r="E88" s="3">
        <v>0.5</v>
      </c>
    </row>
    <row r="89" spans="1:21" x14ac:dyDescent="0.25">
      <c r="A89" s="7">
        <v>2011</v>
      </c>
      <c r="B89" s="3">
        <v>0.38</v>
      </c>
      <c r="C89" s="3">
        <v>0.13</v>
      </c>
      <c r="D89" s="3">
        <v>0.08</v>
      </c>
      <c r="E89" s="3">
        <v>0.41</v>
      </c>
    </row>
    <row r="90" spans="1:21" x14ac:dyDescent="0.25">
      <c r="A90" s="7">
        <v>2012</v>
      </c>
      <c r="B90" s="3">
        <v>0.36</v>
      </c>
      <c r="C90" s="3">
        <v>0.06</v>
      </c>
      <c r="D90" s="3">
        <v>0.08</v>
      </c>
      <c r="E90" s="3">
        <v>0.5</v>
      </c>
    </row>
    <row r="91" spans="1:21" x14ac:dyDescent="0.25">
      <c r="A91" s="7">
        <v>2013</v>
      </c>
      <c r="B91" s="3">
        <v>0.28999999999999998</v>
      </c>
      <c r="C91" s="3">
        <v>7.0000000000000007E-2</v>
      </c>
      <c r="D91" s="3">
        <v>0.12</v>
      </c>
      <c r="E91" s="3">
        <v>0.52</v>
      </c>
    </row>
    <row r="92" spans="1:21" x14ac:dyDescent="0.25">
      <c r="A92" s="7">
        <v>2014</v>
      </c>
      <c r="B92" s="3">
        <v>0.32</v>
      </c>
      <c r="C92" s="3">
        <v>0.06</v>
      </c>
      <c r="D92" s="3">
        <v>0.1</v>
      </c>
      <c r="E92" s="3">
        <v>0.52</v>
      </c>
    </row>
    <row r="93" spans="1:21" x14ac:dyDescent="0.25">
      <c r="A93" s="7">
        <v>2015</v>
      </c>
      <c r="B93" s="11">
        <v>0.3</v>
      </c>
      <c r="C93" s="11">
        <v>0.05</v>
      </c>
      <c r="D93" s="11">
        <v>0.08</v>
      </c>
      <c r="E93" s="11">
        <v>0.56999999999999995</v>
      </c>
    </row>
    <row r="94" spans="1:21" ht="15.75" x14ac:dyDescent="0.25">
      <c r="A94" s="7" t="str">
        <f>annéeN&amp;" (prévisions) "</f>
        <v xml:space="preserve">2016 (prévisions) </v>
      </c>
      <c r="B94" s="135"/>
      <c r="C94" s="135"/>
      <c r="D94" s="135"/>
      <c r="E94" s="135"/>
    </row>
    <row r="95" spans="1:21" x14ac:dyDescent="0.25">
      <c r="B95" s="71"/>
      <c r="C95" s="71"/>
      <c r="D95" s="71"/>
      <c r="E95" s="71"/>
    </row>
    <row r="96" spans="1:21" ht="20.25" x14ac:dyDescent="0.3">
      <c r="A96" s="65"/>
      <c r="B96" s="71"/>
      <c r="C96" s="71"/>
      <c r="D96" s="71"/>
      <c r="E96" s="71"/>
    </row>
    <row r="97" spans="1:8" ht="20.25" x14ac:dyDescent="0.3">
      <c r="A97" s="65"/>
      <c r="B97" s="71"/>
      <c r="C97" s="71"/>
      <c r="D97" s="71"/>
      <c r="E97" s="71"/>
    </row>
    <row r="98" spans="1:8" ht="18.75" x14ac:dyDescent="0.3">
      <c r="A98" s="58" t="str">
        <f>"Perspectives d'évolution des effectifs cadres et salariés pour "&amp;annéeN1&amp; " par région"</f>
        <v>Perspectives d'évolution des effectifs cadres et salariés pour 2017 par région</v>
      </c>
    </row>
    <row r="99" spans="1:8" ht="18.75" x14ac:dyDescent="0.3">
      <c r="A99" s="58"/>
    </row>
    <row r="100" spans="1:8" ht="30" x14ac:dyDescent="0.25">
      <c r="A100" s="57" t="s">
        <v>42</v>
      </c>
      <c r="B100" s="6" t="s">
        <v>40</v>
      </c>
      <c r="C100" s="6" t="s">
        <v>41</v>
      </c>
      <c r="E100" s="57" t="s">
        <v>42</v>
      </c>
      <c r="F100" s="6" t="s">
        <v>58</v>
      </c>
      <c r="G100" s="6" t="s">
        <v>59</v>
      </c>
      <c r="H100" s="59"/>
    </row>
    <row r="101" spans="1:8" ht="27" customHeight="1" x14ac:dyDescent="0.25">
      <c r="A101" s="81" t="s">
        <v>28</v>
      </c>
      <c r="B101" s="16"/>
      <c r="C101" s="16"/>
      <c r="E101" s="15" t="s">
        <v>28</v>
      </c>
      <c r="F101" s="27"/>
      <c r="G101" s="27"/>
      <c r="H101" s="59"/>
    </row>
    <row r="102" spans="1:8" ht="26.25" customHeight="1" x14ac:dyDescent="0.25">
      <c r="A102" s="81" t="s">
        <v>29</v>
      </c>
      <c r="B102" s="17"/>
      <c r="C102" s="17"/>
      <c r="E102" s="15" t="s">
        <v>29</v>
      </c>
      <c r="F102" s="28"/>
      <c r="G102" s="28"/>
      <c r="H102" s="59"/>
    </row>
    <row r="103" spans="1:8" ht="18" customHeight="1" x14ac:dyDescent="0.25">
      <c r="A103" s="81" t="s">
        <v>30</v>
      </c>
      <c r="B103" s="17"/>
      <c r="C103" s="17"/>
      <c r="E103" s="15" t="s">
        <v>30</v>
      </c>
      <c r="F103" s="28"/>
      <c r="G103" s="28"/>
      <c r="H103" s="59"/>
    </row>
    <row r="104" spans="1:8" ht="27.75" customHeight="1" x14ac:dyDescent="0.25">
      <c r="A104" s="81" t="s">
        <v>31</v>
      </c>
      <c r="B104" s="17"/>
      <c r="C104" s="17"/>
      <c r="E104" s="15" t="s">
        <v>31</v>
      </c>
      <c r="F104" s="28"/>
      <c r="G104" s="28"/>
      <c r="H104" s="59"/>
    </row>
    <row r="105" spans="1:8" x14ac:dyDescent="0.25">
      <c r="A105" s="82" t="s">
        <v>32</v>
      </c>
      <c r="B105" s="17"/>
      <c r="C105" s="17"/>
      <c r="E105" s="18" t="s">
        <v>32</v>
      </c>
      <c r="F105" s="28"/>
      <c r="G105" s="28"/>
      <c r="H105" s="59"/>
    </row>
    <row r="106" spans="1:8" x14ac:dyDescent="0.25">
      <c r="A106" s="81" t="s">
        <v>33</v>
      </c>
      <c r="B106" s="17"/>
      <c r="C106" s="17"/>
      <c r="E106" s="15" t="s">
        <v>33</v>
      </c>
      <c r="F106" s="28"/>
      <c r="G106" s="28"/>
      <c r="H106" s="59"/>
    </row>
    <row r="107" spans="1:8" x14ac:dyDescent="0.25">
      <c r="A107" s="81" t="s">
        <v>34</v>
      </c>
      <c r="B107" s="17"/>
      <c r="C107" s="17"/>
      <c r="E107" s="15" t="s">
        <v>34</v>
      </c>
      <c r="F107" s="28"/>
      <c r="G107" s="28"/>
      <c r="H107" s="59"/>
    </row>
    <row r="108" spans="1:8" x14ac:dyDescent="0.25">
      <c r="A108" s="81" t="s">
        <v>35</v>
      </c>
      <c r="B108" s="17"/>
      <c r="C108" s="17"/>
      <c r="E108" s="15" t="s">
        <v>35</v>
      </c>
      <c r="F108" s="28"/>
      <c r="G108" s="28"/>
      <c r="H108" s="59"/>
    </row>
    <row r="109" spans="1:8" x14ac:dyDescent="0.25">
      <c r="A109" s="81" t="s">
        <v>36</v>
      </c>
      <c r="B109" s="17"/>
      <c r="C109" s="17"/>
      <c r="E109" s="15" t="s">
        <v>36</v>
      </c>
      <c r="F109" s="28"/>
      <c r="G109" s="28"/>
      <c r="H109" s="59"/>
    </row>
    <row r="110" spans="1:8" x14ac:dyDescent="0.25">
      <c r="A110" s="81" t="s">
        <v>37</v>
      </c>
      <c r="B110" s="17"/>
      <c r="C110" s="17"/>
      <c r="E110" s="15" t="s">
        <v>37</v>
      </c>
      <c r="F110" s="28"/>
      <c r="G110" s="28"/>
      <c r="H110" s="59"/>
    </row>
    <row r="111" spans="1:8" x14ac:dyDescent="0.25">
      <c r="A111" s="81" t="s">
        <v>38</v>
      </c>
      <c r="B111" s="17"/>
      <c r="C111" s="17"/>
      <c r="E111" s="15" t="s">
        <v>38</v>
      </c>
      <c r="F111" s="28"/>
      <c r="G111" s="28"/>
      <c r="H111" s="59"/>
    </row>
    <row r="112" spans="1:8" ht="26.25" customHeight="1" x14ac:dyDescent="0.25">
      <c r="A112" s="81" t="s">
        <v>39</v>
      </c>
      <c r="B112" s="17"/>
      <c r="C112" s="17"/>
      <c r="E112" s="15" t="s">
        <v>39</v>
      </c>
      <c r="F112" s="28"/>
      <c r="G112" s="28"/>
      <c r="H112" s="59"/>
    </row>
    <row r="113" spans="1:7" ht="28.5" customHeight="1" x14ac:dyDescent="0.25">
      <c r="A113" s="81" t="s">
        <v>145</v>
      </c>
      <c r="B113" s="17"/>
      <c r="C113" s="17"/>
      <c r="E113" s="15" t="s">
        <v>145</v>
      </c>
    </row>
    <row r="114" spans="1:7" x14ac:dyDescent="0.25">
      <c r="A114" s="15"/>
      <c r="B114" s="17"/>
      <c r="C114" s="17"/>
    </row>
    <row r="115" spans="1:7" x14ac:dyDescent="0.25">
      <c r="A115" s="19"/>
      <c r="B115" s="17"/>
      <c r="C115" s="17"/>
    </row>
    <row r="116" spans="1:7" ht="18.75" x14ac:dyDescent="0.3">
      <c r="A116" s="58" t="str">
        <f>"Historique des perspectives d'évolution des effectifs cadres et salariés dans la région"</f>
        <v>Historique des perspectives d'évolution des effectifs cadres et salariés dans la région</v>
      </c>
      <c r="B116" s="17"/>
      <c r="C116" s="17"/>
    </row>
    <row r="118" spans="1:7" ht="30" x14ac:dyDescent="0.25">
      <c r="A118" s="57" t="s">
        <v>0</v>
      </c>
      <c r="B118" s="6" t="s">
        <v>40</v>
      </c>
      <c r="C118" s="6" t="s">
        <v>41</v>
      </c>
      <c r="D118" s="66"/>
      <c r="E118" s="57" t="s">
        <v>0</v>
      </c>
      <c r="F118" s="6" t="s">
        <v>58</v>
      </c>
      <c r="G118" s="6" t="s">
        <v>59</v>
      </c>
    </row>
    <row r="119" spans="1:7" x14ac:dyDescent="0.25">
      <c r="A119" s="5">
        <v>2011</v>
      </c>
      <c r="B119" s="11">
        <v>0.1</v>
      </c>
      <c r="C119" s="11">
        <v>0.04</v>
      </c>
      <c r="E119" s="5">
        <v>2011</v>
      </c>
      <c r="F119" s="11">
        <v>0.16</v>
      </c>
      <c r="G119" s="11">
        <v>0.1</v>
      </c>
    </row>
    <row r="120" spans="1:7" x14ac:dyDescent="0.25">
      <c r="A120" s="5">
        <v>2012</v>
      </c>
      <c r="B120" s="11">
        <v>0.08</v>
      </c>
      <c r="C120" s="11">
        <v>7.0000000000000007E-2</v>
      </c>
      <c r="E120" s="5">
        <v>2012</v>
      </c>
      <c r="F120" s="11">
        <v>0.14000000000000001</v>
      </c>
      <c r="G120" s="11">
        <v>0.13</v>
      </c>
    </row>
    <row r="121" spans="1:7" x14ac:dyDescent="0.25">
      <c r="A121" s="5">
        <v>2013</v>
      </c>
      <c r="B121" s="11">
        <v>0.06</v>
      </c>
      <c r="C121" s="11">
        <v>0.06</v>
      </c>
      <c r="E121" s="5">
        <v>2013</v>
      </c>
      <c r="F121" s="11">
        <v>0.1</v>
      </c>
      <c r="G121" s="11">
        <v>0.18</v>
      </c>
    </row>
    <row r="122" spans="1:7" x14ac:dyDescent="0.25">
      <c r="A122" s="5">
        <v>2014</v>
      </c>
      <c r="B122" s="11">
        <v>0.06</v>
      </c>
      <c r="C122" s="11">
        <v>7.0000000000000007E-2</v>
      </c>
      <c r="E122" s="5">
        <v>2014</v>
      </c>
      <c r="F122" s="11">
        <v>0.11</v>
      </c>
      <c r="G122" s="11">
        <v>0.13</v>
      </c>
    </row>
    <row r="123" spans="1:7" x14ac:dyDescent="0.25">
      <c r="A123" s="5">
        <v>2015</v>
      </c>
      <c r="B123" s="11">
        <v>0.05</v>
      </c>
      <c r="C123" s="11">
        <v>7.0000000000000007E-2</v>
      </c>
      <c r="E123" s="5">
        <v>2015</v>
      </c>
      <c r="F123" s="11">
        <v>0.11</v>
      </c>
      <c r="G123" s="11">
        <v>0.15</v>
      </c>
    </row>
    <row r="124" spans="1:7" s="105" customFormat="1" ht="17.25" x14ac:dyDescent="0.3">
      <c r="A124" s="5">
        <v>2016</v>
      </c>
      <c r="B124" s="94">
        <v>7.0000000000000007E-2</v>
      </c>
      <c r="C124" s="94">
        <v>0.06</v>
      </c>
      <c r="D124" s="24"/>
      <c r="E124" s="5">
        <v>2016</v>
      </c>
      <c r="F124" s="98">
        <v>0.14000000000000001</v>
      </c>
      <c r="G124" s="98">
        <v>0.11</v>
      </c>
    </row>
    <row r="125" spans="1:7" x14ac:dyDescent="0.25">
      <c r="A125" s="5"/>
      <c r="B125" s="11"/>
      <c r="C125" s="11"/>
      <c r="E125" s="3"/>
      <c r="F125" s="3"/>
    </row>
    <row r="126" spans="1:7" x14ac:dyDescent="0.25">
      <c r="A126" s="5"/>
      <c r="B126" s="11"/>
      <c r="C126" s="11"/>
      <c r="E126" s="3"/>
      <c r="F126" s="3"/>
    </row>
    <row r="127" spans="1:7" x14ac:dyDescent="0.25">
      <c r="A127" s="5"/>
      <c r="B127" s="11"/>
      <c r="C127" s="11"/>
      <c r="E127" s="3"/>
      <c r="F127" s="3"/>
    </row>
    <row r="128" spans="1:7" x14ac:dyDescent="0.25">
      <c r="A128" s="5"/>
      <c r="B128" s="11"/>
      <c r="C128" s="11"/>
      <c r="E128" s="3"/>
      <c r="F128" s="3"/>
    </row>
    <row r="129" spans="1:7" ht="19.5" customHeight="1" x14ac:dyDescent="0.3">
      <c r="A129" s="58" t="str">
        <f>"Perspectives d'évolution des effectifs cadres et salariés par taille d'établissement pour "&amp;annéeN1</f>
        <v>Perspectives d'évolution des effectifs cadres et salariés par taille d'établissement pour 2017</v>
      </c>
      <c r="E129" s="3"/>
      <c r="F129" s="3"/>
    </row>
    <row r="130" spans="1:7" ht="18.75" x14ac:dyDescent="0.3">
      <c r="A130" s="58"/>
    </row>
    <row r="131" spans="1:7" ht="30" x14ac:dyDescent="0.25">
      <c r="A131" s="57" t="s">
        <v>48</v>
      </c>
      <c r="B131" s="6" t="s">
        <v>40</v>
      </c>
      <c r="C131" s="6" t="s">
        <v>41</v>
      </c>
      <c r="E131" s="57" t="s">
        <v>48</v>
      </c>
      <c r="F131" s="6" t="s">
        <v>58</v>
      </c>
      <c r="G131" s="6" t="s">
        <v>59</v>
      </c>
    </row>
    <row r="132" spans="1:7" x14ac:dyDescent="0.25">
      <c r="A132" s="7" t="s">
        <v>43</v>
      </c>
      <c r="B132" s="11"/>
      <c r="C132" s="11"/>
      <c r="E132" s="7" t="s">
        <v>43</v>
      </c>
      <c r="F132" s="11"/>
      <c r="G132" s="11"/>
    </row>
    <row r="133" spans="1:7" x14ac:dyDescent="0.25">
      <c r="A133" s="7" t="s">
        <v>69</v>
      </c>
      <c r="B133" s="11"/>
      <c r="C133" s="11"/>
      <c r="E133" s="7" t="s">
        <v>69</v>
      </c>
      <c r="F133" s="11"/>
      <c r="G133" s="11"/>
    </row>
    <row r="134" spans="1:7" x14ac:dyDescent="0.25">
      <c r="A134" s="7" t="s">
        <v>70</v>
      </c>
      <c r="B134" s="11"/>
      <c r="C134" s="11"/>
      <c r="E134" s="7" t="s">
        <v>70</v>
      </c>
      <c r="F134" s="11"/>
      <c r="G134" s="11"/>
    </row>
    <row r="135" spans="1:7" x14ac:dyDescent="0.25">
      <c r="A135" s="7"/>
      <c r="B135" s="11"/>
      <c r="C135" s="11"/>
    </row>
    <row r="136" spans="1:7" x14ac:dyDescent="0.25">
      <c r="A136" s="7"/>
      <c r="B136" s="11"/>
      <c r="C136" s="11"/>
    </row>
    <row r="137" spans="1:7" x14ac:dyDescent="0.25">
      <c r="A137" s="7"/>
      <c r="B137" s="11"/>
      <c r="C137" s="11"/>
    </row>
    <row r="138" spans="1:7" x14ac:dyDescent="0.25">
      <c r="A138" s="7"/>
      <c r="B138" s="11"/>
      <c r="C138" s="11"/>
    </row>
    <row r="140" spans="1:7" ht="18.75" x14ac:dyDescent="0.3">
      <c r="A140" s="58" t="str">
        <f>"Perspectives d'évolution des effectifs cadres et salariés par département pour "&amp;annéeN1</f>
        <v>Perspectives d'évolution des effectifs cadres et salariés par département pour 2017</v>
      </c>
    </row>
    <row r="142" spans="1:7" ht="30" x14ac:dyDescent="0.25">
      <c r="A142" s="57" t="s">
        <v>56</v>
      </c>
      <c r="B142" s="6" t="s">
        <v>40</v>
      </c>
      <c r="C142" s="6" t="s">
        <v>41</v>
      </c>
      <c r="E142" s="57" t="s">
        <v>56</v>
      </c>
      <c r="F142" s="6" t="s">
        <v>58</v>
      </c>
      <c r="G142" s="6" t="s">
        <v>59</v>
      </c>
    </row>
    <row r="143" spans="1:7" ht="32.25" customHeight="1" x14ac:dyDescent="0.25">
      <c r="A143" s="7" t="s">
        <v>109</v>
      </c>
      <c r="B143" s="22"/>
      <c r="C143" s="22"/>
      <c r="E143" s="7" t="s">
        <v>109</v>
      </c>
      <c r="F143" s="22"/>
      <c r="G143" s="22"/>
    </row>
    <row r="144" spans="1:7" ht="27.75" customHeight="1" x14ac:dyDescent="0.25">
      <c r="A144" s="7" t="s">
        <v>110</v>
      </c>
      <c r="B144" s="22"/>
      <c r="C144" s="22"/>
      <c r="E144" s="7" t="s">
        <v>110</v>
      </c>
      <c r="F144" s="22"/>
      <c r="G144" s="22"/>
    </row>
    <row r="145" spans="1:7" ht="30.75" customHeight="1" x14ac:dyDescent="0.25">
      <c r="A145" s="7" t="s">
        <v>111</v>
      </c>
      <c r="B145" s="22"/>
      <c r="C145" s="22"/>
      <c r="E145" s="7" t="s">
        <v>111</v>
      </c>
      <c r="F145" s="22"/>
      <c r="G145" s="22"/>
    </row>
    <row r="146" spans="1:7" x14ac:dyDescent="0.25">
      <c r="A146" s="7" t="s">
        <v>112</v>
      </c>
      <c r="B146" s="22"/>
      <c r="C146" s="22"/>
      <c r="E146" s="7" t="s">
        <v>112</v>
      </c>
      <c r="F146" s="22"/>
      <c r="G146" s="22"/>
    </row>
    <row r="147" spans="1:7" x14ac:dyDescent="0.25">
      <c r="A147" s="21"/>
      <c r="B147" s="22"/>
      <c r="C147" s="22"/>
    </row>
    <row r="148" spans="1:7" x14ac:dyDescent="0.25">
      <c r="A148" s="21"/>
      <c r="B148" s="22"/>
      <c r="C148" s="22"/>
    </row>
    <row r="149" spans="1:7" x14ac:dyDescent="0.25">
      <c r="A149" s="21"/>
      <c r="B149" s="22"/>
      <c r="C149" s="22"/>
    </row>
    <row r="150" spans="1:7" x14ac:dyDescent="0.25">
      <c r="A150" s="21"/>
      <c r="B150" s="22"/>
      <c r="C150" s="22"/>
    </row>
    <row r="151" spans="1:7" x14ac:dyDescent="0.25">
      <c r="A151" s="21"/>
      <c r="B151" s="22"/>
      <c r="C151" s="22"/>
    </row>
    <row r="152" spans="1:7" x14ac:dyDescent="0.25">
      <c r="A152" s="21"/>
      <c r="B152" s="22"/>
      <c r="C152" s="22"/>
    </row>
    <row r="154" spans="1:7" ht="18.75" x14ac:dyDescent="0.3">
      <c r="A154" s="58" t="str">
        <f>"Perspectives d'évolution des effectifs cadres et salariés par grands secteurs d'activité pour "&amp;annéeN1</f>
        <v>Perspectives d'évolution des effectifs cadres et salariés par grands secteurs d'activité pour 2017</v>
      </c>
    </row>
    <row r="156" spans="1:7" ht="30" x14ac:dyDescent="0.25">
      <c r="A156" s="57" t="s">
        <v>146</v>
      </c>
      <c r="B156" s="6" t="s">
        <v>40</v>
      </c>
      <c r="C156" s="6" t="s">
        <v>41</v>
      </c>
      <c r="E156" s="57" t="s">
        <v>146</v>
      </c>
      <c r="F156" s="6" t="s">
        <v>40</v>
      </c>
      <c r="G156" s="6" t="s">
        <v>41</v>
      </c>
    </row>
    <row r="157" spans="1:7" x14ac:dyDescent="0.25">
      <c r="A157" s="24" t="s">
        <v>18</v>
      </c>
      <c r="B157" s="25"/>
      <c r="C157" s="25"/>
      <c r="E157" s="24" t="s">
        <v>18</v>
      </c>
      <c r="F157" s="25"/>
      <c r="G157" s="25"/>
    </row>
    <row r="158" spans="1:7" x14ac:dyDescent="0.25">
      <c r="A158" s="24" t="s">
        <v>19</v>
      </c>
      <c r="B158" s="25"/>
      <c r="C158" s="25"/>
      <c r="E158" s="24" t="s">
        <v>19</v>
      </c>
      <c r="F158" s="25"/>
      <c r="G158" s="25"/>
    </row>
    <row r="159" spans="1:7" x14ac:dyDescent="0.25">
      <c r="A159" s="26" t="s">
        <v>20</v>
      </c>
      <c r="B159" s="25"/>
      <c r="C159" s="25"/>
      <c r="E159" s="26" t="s">
        <v>20</v>
      </c>
      <c r="F159" s="25"/>
      <c r="G159" s="25"/>
    </row>
    <row r="160" spans="1:7" x14ac:dyDescent="0.25">
      <c r="A160" s="26" t="s">
        <v>17</v>
      </c>
      <c r="B160" s="25"/>
      <c r="C160" s="25"/>
      <c r="E160" s="26" t="s">
        <v>17</v>
      </c>
      <c r="F160" s="25"/>
      <c r="G160" s="25"/>
    </row>
    <row r="161" spans="1:13" x14ac:dyDescent="0.25">
      <c r="A161" s="26"/>
      <c r="B161" s="25"/>
      <c r="C161" s="25"/>
    </row>
    <row r="162" spans="1:13" x14ac:dyDescent="0.25">
      <c r="A162" s="26"/>
      <c r="B162" s="25"/>
      <c r="C162" s="25"/>
    </row>
    <row r="165" spans="1:13" ht="18.75" x14ac:dyDescent="0.3">
      <c r="A165" s="29" t="str">
        <f xml:space="preserve"> "Les informations clés de la région  "</f>
        <v xml:space="preserve">Les informations clés de la région  </v>
      </c>
    </row>
    <row r="166" spans="1:13" x14ac:dyDescent="0.25">
      <c r="B166" s="42"/>
      <c r="C166" s="42"/>
      <c r="D166" s="42"/>
      <c r="E166" s="42"/>
      <c r="F166" s="42"/>
      <c r="G166" s="42"/>
      <c r="H166" s="42"/>
      <c r="I166" s="42"/>
      <c r="J166" s="42"/>
      <c r="K166" s="42"/>
      <c r="L166" s="42"/>
      <c r="M166" s="42"/>
    </row>
    <row r="167" spans="1:13" ht="30" x14ac:dyDescent="0.25">
      <c r="A167" s="6" t="s">
        <v>0</v>
      </c>
      <c r="B167" s="6" t="s">
        <v>60</v>
      </c>
      <c r="C167" s="6" t="s">
        <v>61</v>
      </c>
      <c r="D167" s="6" t="s">
        <v>62</v>
      </c>
      <c r="E167" s="6" t="s">
        <v>63</v>
      </c>
      <c r="F167" s="6" t="s">
        <v>64</v>
      </c>
      <c r="G167" s="6" t="s">
        <v>65</v>
      </c>
    </row>
    <row r="168" spans="1:13" x14ac:dyDescent="0.25">
      <c r="A168" s="7">
        <v>2004</v>
      </c>
      <c r="B168" s="2">
        <v>99840</v>
      </c>
      <c r="C168" s="2">
        <v>799056</v>
      </c>
      <c r="D168" s="3">
        <v>0.12485774670785238</v>
      </c>
      <c r="E168" s="2">
        <v>72827</v>
      </c>
      <c r="F168" s="2">
        <v>13638</v>
      </c>
      <c r="G168" s="42">
        <v>0.18726571189256733</v>
      </c>
    </row>
    <row r="169" spans="1:13" x14ac:dyDescent="0.25">
      <c r="A169" s="7">
        <v>2005</v>
      </c>
      <c r="B169" s="2">
        <v>101680</v>
      </c>
      <c r="C169" s="2">
        <v>799917</v>
      </c>
      <c r="D169" s="3">
        <v>0.12725015518311608</v>
      </c>
      <c r="E169" s="2">
        <v>73170</v>
      </c>
      <c r="F169" s="2">
        <v>13748</v>
      </c>
      <c r="G169" s="42">
        <v>0.1878912122454558</v>
      </c>
    </row>
    <row r="170" spans="1:13" x14ac:dyDescent="0.25">
      <c r="A170" s="7">
        <v>2006</v>
      </c>
      <c r="B170" s="2">
        <v>103850</v>
      </c>
      <c r="C170" s="2">
        <v>810879</v>
      </c>
      <c r="D170" s="3">
        <v>0.12982596944432984</v>
      </c>
      <c r="E170" s="2">
        <v>73868</v>
      </c>
      <c r="F170" s="2">
        <v>13991</v>
      </c>
      <c r="G170" s="42">
        <v>0.18940542589483944</v>
      </c>
    </row>
    <row r="171" spans="1:13" x14ac:dyDescent="0.25">
      <c r="A171" s="7">
        <v>2007</v>
      </c>
      <c r="B171" s="2">
        <v>105680</v>
      </c>
      <c r="C171" s="2">
        <v>828462</v>
      </c>
      <c r="D171" s="3">
        <v>0.13032770610658309</v>
      </c>
      <c r="E171" s="2">
        <v>75379</v>
      </c>
      <c r="F171" s="2">
        <v>14291</v>
      </c>
      <c r="G171" s="42">
        <v>0.18958861221295056</v>
      </c>
    </row>
    <row r="172" spans="1:13" x14ac:dyDescent="0.25">
      <c r="A172" s="7">
        <v>2008</v>
      </c>
      <c r="B172" s="2">
        <v>108010</v>
      </c>
      <c r="C172" s="2">
        <v>814727</v>
      </c>
      <c r="D172" s="3">
        <v>0.13037411492621268</v>
      </c>
      <c r="E172" s="2">
        <v>75261</v>
      </c>
      <c r="F172" s="2">
        <v>14346.999999999993</v>
      </c>
      <c r="G172" s="42">
        <v>0.19062994113817239</v>
      </c>
    </row>
    <row r="173" spans="1:13" x14ac:dyDescent="0.25">
      <c r="A173" s="7">
        <v>2009</v>
      </c>
      <c r="B173" s="2">
        <v>107810</v>
      </c>
      <c r="C173" s="2">
        <v>786138</v>
      </c>
      <c r="D173" s="3">
        <v>0.1323265339187237</v>
      </c>
      <c r="E173" s="2">
        <v>73775</v>
      </c>
      <c r="F173" s="2">
        <v>13993</v>
      </c>
      <c r="G173" s="42">
        <v>0.18967129786513046</v>
      </c>
    </row>
    <row r="174" spans="1:13" x14ac:dyDescent="0.25">
      <c r="A174" s="7">
        <v>2010</v>
      </c>
      <c r="B174" s="2">
        <v>108380</v>
      </c>
      <c r="C174" s="2">
        <v>786890.0000000007</v>
      </c>
      <c r="D174" s="3">
        <v>0.13786383561155929</v>
      </c>
      <c r="E174" s="2">
        <v>73174.999999999942</v>
      </c>
      <c r="F174" s="2">
        <v>13871</v>
      </c>
      <c r="G174" s="42">
        <v>0.18955927570891712</v>
      </c>
    </row>
    <row r="175" spans="1:13" x14ac:dyDescent="0.25">
      <c r="A175" s="7">
        <v>2011</v>
      </c>
      <c r="B175" s="2">
        <v>109230</v>
      </c>
      <c r="C175" s="79" t="s">
        <v>132</v>
      </c>
      <c r="D175" s="3">
        <v>0.13881228634243656</v>
      </c>
      <c r="E175" s="79" t="s">
        <v>132</v>
      </c>
      <c r="F175" s="79" t="s">
        <v>132</v>
      </c>
      <c r="G175" s="79" t="s">
        <v>132</v>
      </c>
    </row>
    <row r="176" spans="1:13" x14ac:dyDescent="0.25">
      <c r="A176" s="7">
        <v>2012</v>
      </c>
      <c r="B176" s="2">
        <v>110630</v>
      </c>
      <c r="C176" s="79" t="s">
        <v>132</v>
      </c>
      <c r="D176" s="3">
        <v>0.14059144226003623</v>
      </c>
      <c r="E176" s="79" t="s">
        <v>132</v>
      </c>
      <c r="F176" s="79" t="s">
        <v>132</v>
      </c>
      <c r="G176" s="79" t="s">
        <v>132</v>
      </c>
    </row>
    <row r="177" spans="1:7" x14ac:dyDescent="0.25">
      <c r="A177" s="7">
        <v>2013</v>
      </c>
      <c r="B177" s="2">
        <v>110880</v>
      </c>
      <c r="C177" s="2">
        <v>756176.2222180916</v>
      </c>
      <c r="D177" s="3">
        <v>0.14663248690200242</v>
      </c>
      <c r="E177" s="2">
        <v>73869</v>
      </c>
      <c r="F177" s="2">
        <v>13980</v>
      </c>
      <c r="G177" s="42">
        <v>0.18925394955935507</v>
      </c>
    </row>
    <row r="178" spans="1:7" x14ac:dyDescent="0.25">
      <c r="A178" s="7">
        <v>2014</v>
      </c>
      <c r="B178" s="2">
        <v>111140</v>
      </c>
      <c r="C178" s="2">
        <v>753280.80554105039</v>
      </c>
      <c r="D178" s="3">
        <v>0.14697632209856196</v>
      </c>
      <c r="E178" s="2">
        <v>70012.000000000044</v>
      </c>
      <c r="F178" s="2">
        <v>13756.000000000045</v>
      </c>
      <c r="G178" s="42">
        <v>0.19648060332514478</v>
      </c>
    </row>
    <row r="179" spans="1:7" x14ac:dyDescent="0.25">
      <c r="A179" s="7">
        <v>2015</v>
      </c>
      <c r="B179" s="93">
        <v>110780</v>
      </c>
      <c r="C179" s="2"/>
      <c r="D179" s="45">
        <v>0.14706335165467455</v>
      </c>
      <c r="E179" s="2"/>
      <c r="F179" s="2"/>
      <c r="G179" s="42"/>
    </row>
    <row r="183" spans="1:7" ht="18.75" x14ac:dyDescent="0.3">
      <c r="A183" s="8" t="s">
        <v>66</v>
      </c>
    </row>
    <row r="184" spans="1:7" ht="18.75" x14ac:dyDescent="0.3">
      <c r="A184" s="8"/>
    </row>
    <row r="185" spans="1:7" x14ac:dyDescent="0.25">
      <c r="A185" s="24" t="s">
        <v>147</v>
      </c>
    </row>
    <row r="186" spans="1:7" x14ac:dyDescent="0.25">
      <c r="A186" s="24" t="s">
        <v>148</v>
      </c>
    </row>
    <row r="187" spans="1:7" x14ac:dyDescent="0.25">
      <c r="A187" s="26" t="s">
        <v>60</v>
      </c>
    </row>
  </sheetData>
  <sortState columnSort="1" ref="H79:U83">
    <sortCondition ref="H79:U79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Y187"/>
  <sheetViews>
    <sheetView topLeftCell="A40" workbookViewId="0">
      <selection activeCell="A23" sqref="A23"/>
    </sheetView>
  </sheetViews>
  <sheetFormatPr baseColWidth="10" defaultColWidth="11.42578125" defaultRowHeight="15" x14ac:dyDescent="0.25"/>
  <cols>
    <col min="1" max="1" width="20.7109375" style="20" customWidth="1"/>
    <col min="2" max="2" width="23.5703125" style="20" customWidth="1"/>
    <col min="3" max="3" width="22.5703125" style="20" customWidth="1"/>
    <col min="4" max="4" width="21.85546875" style="20" customWidth="1"/>
    <col min="5" max="5" width="22.85546875" style="20" customWidth="1"/>
    <col min="6" max="6" width="32" style="20" customWidth="1"/>
    <col min="7" max="7" width="22.5703125" style="20" customWidth="1"/>
    <col min="8" max="8" width="23.140625" style="20" customWidth="1"/>
    <col min="9" max="9" width="13.140625" style="20" customWidth="1"/>
    <col min="10" max="10" width="13.5703125" style="20" customWidth="1"/>
    <col min="11" max="16384" width="11.42578125" style="20"/>
  </cols>
  <sheetData>
    <row r="1" spans="1:10" ht="23.25" x14ac:dyDescent="0.35">
      <c r="A1" s="61" t="s">
        <v>113</v>
      </c>
    </row>
    <row r="3" spans="1:10" ht="18.75" x14ac:dyDescent="0.3">
      <c r="A3" s="62" t="str">
        <f>"Bilan des mouvements de l’année "&amp;annéeN</f>
        <v>Bilan des mouvements de l’année 2016</v>
      </c>
    </row>
    <row r="5" spans="1:10" ht="30" x14ac:dyDescent="0.25">
      <c r="A5" s="57" t="s">
        <v>0</v>
      </c>
      <c r="B5" s="57" t="s">
        <v>22</v>
      </c>
      <c r="C5" s="57" t="s">
        <v>23</v>
      </c>
      <c r="D5" s="57" t="s">
        <v>24</v>
      </c>
      <c r="E5" s="57" t="s">
        <v>25</v>
      </c>
      <c r="F5" s="57" t="s">
        <v>26</v>
      </c>
      <c r="G5" s="57" t="s">
        <v>139</v>
      </c>
      <c r="H5" s="57" t="s">
        <v>27</v>
      </c>
    </row>
    <row r="6" spans="1:10" x14ac:dyDescent="0.25">
      <c r="A6" s="7">
        <v>2000</v>
      </c>
      <c r="B6" s="2">
        <v>7160</v>
      </c>
      <c r="C6" s="2">
        <v>3490</v>
      </c>
      <c r="D6" s="2">
        <v>10650</v>
      </c>
      <c r="E6" s="40">
        <v>6370</v>
      </c>
      <c r="F6" s="44">
        <v>4280</v>
      </c>
      <c r="G6" s="2">
        <v>1365</v>
      </c>
      <c r="H6" s="63">
        <v>0.21</v>
      </c>
      <c r="I6" s="3"/>
      <c r="J6" s="68"/>
    </row>
    <row r="7" spans="1:10" x14ac:dyDescent="0.25">
      <c r="A7" s="7">
        <v>2001</v>
      </c>
      <c r="B7" s="2">
        <v>7820</v>
      </c>
      <c r="C7" s="2">
        <v>4110</v>
      </c>
      <c r="D7" s="2">
        <v>11930</v>
      </c>
      <c r="E7" s="40">
        <v>7860</v>
      </c>
      <c r="F7" s="44">
        <v>4070</v>
      </c>
      <c r="G7" s="2">
        <v>1310</v>
      </c>
      <c r="H7" s="63">
        <v>0.17</v>
      </c>
      <c r="I7" s="3"/>
      <c r="J7" s="68"/>
    </row>
    <row r="8" spans="1:10" x14ac:dyDescent="0.25">
      <c r="A8" s="7">
        <v>2002</v>
      </c>
      <c r="B8" s="2">
        <v>6520</v>
      </c>
      <c r="C8" s="2">
        <v>3480</v>
      </c>
      <c r="D8" s="2">
        <v>10000</v>
      </c>
      <c r="E8" s="40">
        <v>6590</v>
      </c>
      <c r="F8" s="44">
        <v>3410</v>
      </c>
      <c r="G8" s="2">
        <v>939</v>
      </c>
      <c r="H8" s="63">
        <v>0.14000000000000001</v>
      </c>
      <c r="I8" s="3"/>
      <c r="J8" s="68"/>
    </row>
    <row r="9" spans="1:10" x14ac:dyDescent="0.25">
      <c r="A9" s="7">
        <v>2003</v>
      </c>
      <c r="B9" s="2">
        <v>5750</v>
      </c>
      <c r="C9" s="2">
        <v>3480</v>
      </c>
      <c r="D9" s="2">
        <v>9230</v>
      </c>
      <c r="E9" s="40">
        <v>6750</v>
      </c>
      <c r="F9" s="44">
        <v>2480</v>
      </c>
      <c r="G9" s="2">
        <v>1380</v>
      </c>
      <c r="H9" s="63">
        <v>0.2</v>
      </c>
      <c r="I9" s="3"/>
      <c r="J9" s="68"/>
    </row>
    <row r="10" spans="1:10" x14ac:dyDescent="0.25">
      <c r="A10" s="7">
        <v>2004</v>
      </c>
      <c r="B10" s="2">
        <v>7020</v>
      </c>
      <c r="C10" s="2">
        <v>2990</v>
      </c>
      <c r="D10" s="2">
        <v>19840</v>
      </c>
      <c r="E10" s="40">
        <v>7270</v>
      </c>
      <c r="F10" s="44">
        <v>2740</v>
      </c>
      <c r="G10" s="2">
        <v>1610</v>
      </c>
      <c r="H10" s="63">
        <v>0.22</v>
      </c>
      <c r="I10" s="3"/>
      <c r="J10" s="68"/>
    </row>
    <row r="11" spans="1:10" x14ac:dyDescent="0.25">
      <c r="A11" s="7">
        <v>2005</v>
      </c>
      <c r="B11" s="2">
        <v>8090</v>
      </c>
      <c r="C11" s="2">
        <v>2960</v>
      </c>
      <c r="D11" s="2">
        <v>11050</v>
      </c>
      <c r="E11" s="40">
        <v>8000</v>
      </c>
      <c r="F11" s="44">
        <v>3050</v>
      </c>
      <c r="G11" s="2">
        <v>1620</v>
      </c>
      <c r="H11" s="63">
        <v>0.2</v>
      </c>
      <c r="I11" s="3"/>
      <c r="J11" s="68"/>
    </row>
    <row r="12" spans="1:10" x14ac:dyDescent="0.25">
      <c r="A12" s="7">
        <v>2006</v>
      </c>
      <c r="B12" s="2">
        <v>9670</v>
      </c>
      <c r="C12" s="2">
        <v>3400</v>
      </c>
      <c r="D12" s="2">
        <v>13070</v>
      </c>
      <c r="E12" s="40">
        <v>9700</v>
      </c>
      <c r="F12" s="44">
        <v>3370</v>
      </c>
      <c r="G12" s="2">
        <v>2050</v>
      </c>
      <c r="H12" s="63">
        <v>0.21</v>
      </c>
      <c r="I12" s="3"/>
      <c r="J12" s="68"/>
    </row>
    <row r="13" spans="1:10" x14ac:dyDescent="0.25">
      <c r="A13" s="7">
        <v>2007</v>
      </c>
      <c r="B13" s="2">
        <v>9540</v>
      </c>
      <c r="C13" s="2">
        <v>3180</v>
      </c>
      <c r="D13" s="2">
        <v>12720</v>
      </c>
      <c r="E13" s="40">
        <v>9030</v>
      </c>
      <c r="F13" s="44">
        <v>3690</v>
      </c>
      <c r="G13" s="2">
        <v>2240</v>
      </c>
      <c r="H13" s="63">
        <v>0.25</v>
      </c>
      <c r="I13" s="3"/>
      <c r="J13" s="68"/>
    </row>
    <row r="14" spans="1:10" x14ac:dyDescent="0.25">
      <c r="A14" s="7">
        <v>2008</v>
      </c>
      <c r="B14" s="2">
        <v>10500</v>
      </c>
      <c r="C14" s="2">
        <v>4430</v>
      </c>
      <c r="D14" s="2">
        <v>14930</v>
      </c>
      <c r="E14" s="40">
        <v>10440</v>
      </c>
      <c r="F14" s="44">
        <v>4490</v>
      </c>
      <c r="G14" s="2">
        <v>2680</v>
      </c>
      <c r="H14" s="63">
        <v>0.26</v>
      </c>
      <c r="I14" s="3"/>
      <c r="J14" s="68"/>
    </row>
    <row r="15" spans="1:10" x14ac:dyDescent="0.25">
      <c r="A15" s="7">
        <v>2009</v>
      </c>
      <c r="B15" s="2">
        <v>8010</v>
      </c>
      <c r="C15" s="2">
        <v>2950</v>
      </c>
      <c r="D15" s="2">
        <v>10960</v>
      </c>
      <c r="E15" s="40">
        <v>9550</v>
      </c>
      <c r="F15" s="44">
        <v>1410</v>
      </c>
      <c r="G15" s="2">
        <v>2350</v>
      </c>
      <c r="H15" s="63">
        <v>0.25</v>
      </c>
      <c r="I15" s="3"/>
      <c r="J15" s="68"/>
    </row>
    <row r="16" spans="1:10" x14ac:dyDescent="0.25">
      <c r="A16" s="7">
        <v>2010</v>
      </c>
      <c r="B16" s="2">
        <v>8580</v>
      </c>
      <c r="C16" s="2">
        <v>4130</v>
      </c>
      <c r="D16" s="2">
        <v>12710</v>
      </c>
      <c r="E16" s="40">
        <v>10340</v>
      </c>
      <c r="F16" s="44">
        <v>2370</v>
      </c>
      <c r="G16" s="2">
        <v>2070</v>
      </c>
      <c r="H16" s="63">
        <v>0.2</v>
      </c>
      <c r="I16" s="3"/>
      <c r="J16" s="68"/>
    </row>
    <row r="17" spans="1:10" x14ac:dyDescent="0.25">
      <c r="A17" s="7">
        <v>2011</v>
      </c>
      <c r="B17" s="2">
        <v>8710</v>
      </c>
      <c r="C17" s="2">
        <v>3340</v>
      </c>
      <c r="D17" s="2">
        <v>12050</v>
      </c>
      <c r="E17" s="40">
        <v>8490</v>
      </c>
      <c r="F17" s="44">
        <v>3560</v>
      </c>
      <c r="G17" s="2">
        <v>1750</v>
      </c>
      <c r="H17" s="63">
        <v>0.21</v>
      </c>
      <c r="I17" s="3"/>
      <c r="J17" s="68"/>
    </row>
    <row r="18" spans="1:10" x14ac:dyDescent="0.25">
      <c r="A18" s="7">
        <v>2012</v>
      </c>
      <c r="B18" s="2">
        <v>8960</v>
      </c>
      <c r="C18" s="2">
        <v>3230</v>
      </c>
      <c r="D18" s="2">
        <v>12190</v>
      </c>
      <c r="E18" s="40">
        <v>9130</v>
      </c>
      <c r="F18" s="44">
        <v>3060</v>
      </c>
      <c r="G18" s="2">
        <v>1810</v>
      </c>
      <c r="H18" s="63">
        <v>0.2</v>
      </c>
      <c r="I18" s="3"/>
      <c r="J18" s="68"/>
    </row>
    <row r="19" spans="1:10" x14ac:dyDescent="0.25">
      <c r="A19" s="7">
        <v>2013</v>
      </c>
      <c r="B19" s="2">
        <v>8100</v>
      </c>
      <c r="C19" s="2">
        <v>3230</v>
      </c>
      <c r="D19" s="2">
        <v>11330</v>
      </c>
      <c r="E19" s="40">
        <v>9650</v>
      </c>
      <c r="F19" s="44">
        <v>1680</v>
      </c>
      <c r="G19" s="2">
        <v>2060</v>
      </c>
      <c r="H19" s="63">
        <v>0.21</v>
      </c>
      <c r="I19" s="3"/>
      <c r="J19" s="68"/>
    </row>
    <row r="20" spans="1:10" x14ac:dyDescent="0.25">
      <c r="A20" s="7">
        <v>2014</v>
      </c>
      <c r="B20" s="2">
        <v>8250</v>
      </c>
      <c r="C20" s="2">
        <v>2980</v>
      </c>
      <c r="D20" s="2">
        <v>11230</v>
      </c>
      <c r="E20" s="40">
        <v>8290</v>
      </c>
      <c r="F20" s="44">
        <v>2940</v>
      </c>
      <c r="G20" s="2">
        <v>1760</v>
      </c>
      <c r="H20" s="63">
        <v>0.21</v>
      </c>
      <c r="I20" s="3"/>
      <c r="J20" s="68"/>
    </row>
    <row r="21" spans="1:10" ht="17.25" x14ac:dyDescent="0.3">
      <c r="A21" s="7">
        <f>annéN</f>
        <v>2015</v>
      </c>
      <c r="B21" s="116">
        <v>7840</v>
      </c>
      <c r="C21" s="116">
        <v>3130</v>
      </c>
      <c r="D21" s="116">
        <v>10970</v>
      </c>
      <c r="E21" s="117">
        <v>9180</v>
      </c>
      <c r="F21" s="118">
        <v>1790</v>
      </c>
      <c r="G21" s="116">
        <v>1520</v>
      </c>
      <c r="H21" s="119">
        <v>0.17</v>
      </c>
      <c r="I21" s="3"/>
      <c r="J21" s="68"/>
    </row>
    <row r="22" spans="1:10" s="38" customFormat="1" ht="17.25" x14ac:dyDescent="0.3">
      <c r="A22" s="113" t="str">
        <f>"Evolution "&amp;annN&amp;" / "&amp;annéN</f>
        <v>Evolution 2014 / 2015</v>
      </c>
      <c r="B22" s="130">
        <v>0.16</v>
      </c>
      <c r="C22" s="130" t="s">
        <v>159</v>
      </c>
      <c r="D22" s="130">
        <v>0.11</v>
      </c>
      <c r="E22" s="130">
        <v>0.11</v>
      </c>
      <c r="F22" s="130" t="s">
        <v>160</v>
      </c>
      <c r="G22" s="130"/>
      <c r="H22" s="120"/>
    </row>
    <row r="23" spans="1:10" x14ac:dyDescent="0.25">
      <c r="A23" s="7"/>
      <c r="B23" s="2"/>
      <c r="C23" s="2"/>
      <c r="D23" s="2"/>
      <c r="E23" s="40"/>
      <c r="F23" s="44"/>
      <c r="G23" s="2"/>
      <c r="H23" s="3"/>
    </row>
    <row r="24" spans="1:10" ht="14.25" customHeight="1" x14ac:dyDescent="0.25">
      <c r="B24" s="53"/>
      <c r="C24" s="114"/>
      <c r="D24" s="72"/>
      <c r="E24" s="72"/>
    </row>
    <row r="25" spans="1:10" x14ac:dyDescent="0.25">
      <c r="B25" s="2"/>
      <c r="C25" s="2"/>
      <c r="E25" s="64"/>
    </row>
    <row r="26" spans="1:10" ht="18.75" x14ac:dyDescent="0.3">
      <c r="A26" s="58" t="str">
        <f>"Prévisions pour "&amp;annéeN1</f>
        <v>Prévisions pour 2017</v>
      </c>
      <c r="B26" s="73"/>
      <c r="C26" s="73"/>
    </row>
    <row r="27" spans="1:10" x14ac:dyDescent="0.25">
      <c r="B27" s="73"/>
      <c r="C27" s="73"/>
    </row>
    <row r="28" spans="1:10" ht="45.75" customHeight="1" x14ac:dyDescent="0.25">
      <c r="A28" s="23"/>
      <c r="B28" s="57" t="s">
        <v>140</v>
      </c>
      <c r="C28" s="57" t="s">
        <v>141</v>
      </c>
      <c r="D28" s="57" t="str">
        <f>"Evolution entre " &amp;annéeN&amp; " et " &amp;annéeN1&amp; "(fourchette basse)"</f>
        <v>Evolution entre 2016 et 2017(fourchette basse)</v>
      </c>
      <c r="E28" s="57" t="str">
        <f>"Evolution entre " &amp;annéeN&amp; " et " &amp;annéeN1&amp; "(fourchette haute)"</f>
        <v>Evolution entre 2016 et 2017(fourchette haute)</v>
      </c>
    </row>
    <row r="29" spans="1:10" x14ac:dyDescent="0.25">
      <c r="A29" s="5" t="s">
        <v>2</v>
      </c>
      <c r="B29" s="10"/>
      <c r="C29" s="10"/>
      <c r="D29" s="100"/>
      <c r="E29" s="100"/>
    </row>
    <row r="30" spans="1:10" x14ac:dyDescent="0.25">
      <c r="A30" s="24" t="s">
        <v>3</v>
      </c>
      <c r="B30" s="10"/>
      <c r="C30" s="10"/>
      <c r="D30" s="100"/>
      <c r="E30" s="100"/>
    </row>
    <row r="31" spans="1:10" x14ac:dyDescent="0.25">
      <c r="A31" s="24" t="s">
        <v>4</v>
      </c>
      <c r="B31" s="10"/>
      <c r="C31" s="10"/>
      <c r="D31" s="128"/>
      <c r="E31" s="128"/>
    </row>
    <row r="32" spans="1:10" x14ac:dyDescent="0.25">
      <c r="A32" s="24"/>
      <c r="B32" s="10"/>
      <c r="C32" s="10"/>
      <c r="D32" s="127"/>
      <c r="E32" s="127"/>
    </row>
    <row r="33" spans="1:23" x14ac:dyDescent="0.25">
      <c r="B33" s="73"/>
      <c r="C33" s="73"/>
      <c r="D33" s="64"/>
      <c r="E33" s="64"/>
    </row>
    <row r="34" spans="1:23" x14ac:dyDescent="0.25">
      <c r="D34" s="64"/>
      <c r="E34" s="64"/>
    </row>
    <row r="35" spans="1:23" ht="18.75" x14ac:dyDescent="0.3">
      <c r="A35" s="58" t="str">
        <f>"Répartition  des recrutements de cadres par niveau d’expérience"</f>
        <v>Répartition  des recrutements de cadres par niveau d’expérience</v>
      </c>
    </row>
    <row r="36" spans="1:23" ht="18.75" x14ac:dyDescent="0.3">
      <c r="A36" s="58"/>
    </row>
    <row r="37" spans="1:23" ht="45" x14ac:dyDescent="0.25">
      <c r="A37" s="23" t="s">
        <v>0</v>
      </c>
      <c r="B37" s="12" t="s">
        <v>5</v>
      </c>
      <c r="C37" s="12" t="s">
        <v>6</v>
      </c>
      <c r="D37" s="12" t="s">
        <v>8</v>
      </c>
      <c r="E37" s="12" t="s">
        <v>9</v>
      </c>
      <c r="F37" s="12" t="s">
        <v>10</v>
      </c>
      <c r="G37" s="12" t="s">
        <v>11</v>
      </c>
      <c r="H37" s="12" t="s">
        <v>7</v>
      </c>
    </row>
    <row r="38" spans="1:23" x14ac:dyDescent="0.25">
      <c r="A38" s="7">
        <v>2002</v>
      </c>
      <c r="B38" s="3">
        <v>0.24</v>
      </c>
      <c r="C38" s="3">
        <v>0.23</v>
      </c>
      <c r="D38" s="79" t="s">
        <v>132</v>
      </c>
      <c r="E38" s="79" t="s">
        <v>132</v>
      </c>
      <c r="F38" s="79" t="s">
        <v>132</v>
      </c>
      <c r="G38" s="79" t="s">
        <v>132</v>
      </c>
      <c r="H38" s="46">
        <v>0.53</v>
      </c>
      <c r="I38" s="63"/>
      <c r="J38" s="78"/>
      <c r="K38" s="78"/>
      <c r="L38" s="78"/>
      <c r="M38" s="78"/>
      <c r="N38" s="78"/>
      <c r="O38" s="78"/>
      <c r="P38" s="78"/>
      <c r="Q38" s="78"/>
      <c r="R38" s="78"/>
      <c r="S38" s="78"/>
      <c r="T38" s="78"/>
      <c r="U38" s="78"/>
      <c r="V38" s="78"/>
      <c r="W38" s="78"/>
    </row>
    <row r="39" spans="1:23" x14ac:dyDescent="0.25">
      <c r="A39" s="7">
        <v>2003</v>
      </c>
      <c r="B39" s="3">
        <v>0.22</v>
      </c>
      <c r="C39" s="3">
        <v>0.28999999999999998</v>
      </c>
      <c r="D39" s="79" t="s">
        <v>132</v>
      </c>
      <c r="E39" s="79" t="s">
        <v>132</v>
      </c>
      <c r="F39" s="79" t="s">
        <v>132</v>
      </c>
      <c r="G39" s="79" t="s">
        <v>132</v>
      </c>
      <c r="H39" s="46">
        <v>0.49</v>
      </c>
      <c r="I39" s="6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1:23" x14ac:dyDescent="0.25">
      <c r="A40" s="7">
        <v>2004</v>
      </c>
      <c r="B40" s="3">
        <v>0.21</v>
      </c>
      <c r="C40" s="3">
        <v>0.28999999999999998</v>
      </c>
      <c r="D40" s="79" t="s">
        <v>132</v>
      </c>
      <c r="E40" s="79" t="s">
        <v>132</v>
      </c>
      <c r="F40" s="79" t="s">
        <v>132</v>
      </c>
      <c r="G40" s="79" t="s">
        <v>132</v>
      </c>
      <c r="H40" s="46">
        <v>0.5</v>
      </c>
      <c r="I40" s="6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  <row r="41" spans="1:23" x14ac:dyDescent="0.25">
      <c r="A41" s="7">
        <v>2005</v>
      </c>
      <c r="B41" s="3">
        <v>0.22</v>
      </c>
      <c r="C41" s="3">
        <v>0.32</v>
      </c>
      <c r="D41" s="79" t="s">
        <v>132</v>
      </c>
      <c r="E41" s="79" t="s">
        <v>132</v>
      </c>
      <c r="F41" s="79" t="s">
        <v>132</v>
      </c>
      <c r="G41" s="79" t="s">
        <v>132</v>
      </c>
      <c r="H41" s="46">
        <v>0.46</v>
      </c>
      <c r="I41" s="6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</row>
    <row r="42" spans="1:23" x14ac:dyDescent="0.25">
      <c r="A42" s="7">
        <v>2006</v>
      </c>
      <c r="B42" s="3">
        <v>0.2</v>
      </c>
      <c r="C42" s="3">
        <v>0.26</v>
      </c>
      <c r="D42" s="79" t="s">
        <v>132</v>
      </c>
      <c r="E42" s="79" t="s">
        <v>132</v>
      </c>
      <c r="F42" s="79" t="s">
        <v>132</v>
      </c>
      <c r="G42" s="79" t="s">
        <v>132</v>
      </c>
      <c r="H42" s="46">
        <v>0.54</v>
      </c>
      <c r="I42" s="6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</row>
    <row r="43" spans="1:23" x14ac:dyDescent="0.25">
      <c r="A43" s="7">
        <v>2007</v>
      </c>
      <c r="B43" s="3">
        <v>0.22</v>
      </c>
      <c r="C43" s="3">
        <v>0.33</v>
      </c>
      <c r="D43" s="79" t="s">
        <v>132</v>
      </c>
      <c r="E43" s="79" t="s">
        <v>132</v>
      </c>
      <c r="F43" s="79" t="s">
        <v>132</v>
      </c>
      <c r="G43" s="79" t="s">
        <v>132</v>
      </c>
      <c r="H43" s="46">
        <v>0.45</v>
      </c>
      <c r="I43" s="6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</row>
    <row r="44" spans="1:23" x14ac:dyDescent="0.25">
      <c r="A44" s="7">
        <v>2008</v>
      </c>
      <c r="B44" s="3">
        <v>0.21</v>
      </c>
      <c r="C44" s="3">
        <v>0.3</v>
      </c>
      <c r="D44" s="79" t="s">
        <v>132</v>
      </c>
      <c r="E44" s="79" t="s">
        <v>132</v>
      </c>
      <c r="F44" s="79" t="s">
        <v>132</v>
      </c>
      <c r="G44" s="79" t="s">
        <v>132</v>
      </c>
      <c r="H44" s="46">
        <v>0.49</v>
      </c>
      <c r="I44" s="6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</row>
    <row r="45" spans="1:23" x14ac:dyDescent="0.25">
      <c r="A45" s="7">
        <v>2009</v>
      </c>
      <c r="B45" s="3">
        <v>0.22</v>
      </c>
      <c r="C45" s="3">
        <v>0.23</v>
      </c>
      <c r="D45" s="79" t="s">
        <v>132</v>
      </c>
      <c r="E45" s="79" t="s">
        <v>132</v>
      </c>
      <c r="F45" s="79" t="s">
        <v>132</v>
      </c>
      <c r="G45" s="79" t="s">
        <v>132</v>
      </c>
      <c r="H45" s="46">
        <v>0.55000000000000004</v>
      </c>
      <c r="I45" s="6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</row>
    <row r="46" spans="1:23" ht="15.6" customHeight="1" x14ac:dyDescent="0.25">
      <c r="A46" s="7">
        <v>2010</v>
      </c>
      <c r="B46" s="3">
        <v>0.13</v>
      </c>
      <c r="C46" s="3">
        <v>0.23</v>
      </c>
      <c r="D46" s="79" t="s">
        <v>132</v>
      </c>
      <c r="E46" s="79" t="s">
        <v>132</v>
      </c>
      <c r="F46" s="79" t="s">
        <v>132</v>
      </c>
      <c r="G46" s="79" t="s">
        <v>132</v>
      </c>
      <c r="H46" s="46">
        <v>0.64</v>
      </c>
      <c r="I46" s="6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</row>
    <row r="47" spans="1:23" ht="15.6" customHeight="1" x14ac:dyDescent="0.25">
      <c r="A47" s="7">
        <v>2011</v>
      </c>
      <c r="B47" s="3">
        <v>0.18</v>
      </c>
      <c r="C47" s="3">
        <v>0.26</v>
      </c>
      <c r="D47" s="3">
        <v>0.26</v>
      </c>
      <c r="E47" s="3">
        <v>0.12</v>
      </c>
      <c r="F47" s="3">
        <v>0.1</v>
      </c>
      <c r="G47" s="3">
        <v>0.08</v>
      </c>
      <c r="H47" s="46">
        <v>0.56000000000000005</v>
      </c>
      <c r="I47" s="6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</row>
    <row r="48" spans="1:23" ht="15.6" customHeight="1" x14ac:dyDescent="0.25">
      <c r="A48" s="7">
        <v>2012</v>
      </c>
      <c r="B48" s="3">
        <v>0.2</v>
      </c>
      <c r="C48" s="3">
        <v>0.26</v>
      </c>
      <c r="D48" s="3">
        <v>0.25</v>
      </c>
      <c r="E48" s="3">
        <v>0.14000000000000001</v>
      </c>
      <c r="F48" s="3">
        <v>7.0000000000000007E-2</v>
      </c>
      <c r="G48" s="3">
        <v>0.08</v>
      </c>
      <c r="H48" s="46">
        <v>0.54</v>
      </c>
      <c r="I48" s="63"/>
    </row>
    <row r="49" spans="1:25" ht="15.6" customHeight="1" x14ac:dyDescent="0.25">
      <c r="A49" s="7">
        <v>2013</v>
      </c>
      <c r="B49" s="3">
        <v>0.17</v>
      </c>
      <c r="C49" s="3">
        <v>0.24</v>
      </c>
      <c r="D49" s="3">
        <v>0.27</v>
      </c>
      <c r="E49" s="3">
        <v>0.18</v>
      </c>
      <c r="F49" s="3">
        <v>0.08</v>
      </c>
      <c r="G49" s="3">
        <v>0.06</v>
      </c>
      <c r="H49" s="46">
        <v>0.59</v>
      </c>
      <c r="I49" s="63"/>
    </row>
    <row r="50" spans="1:25" ht="15.6" customHeight="1" x14ac:dyDescent="0.25">
      <c r="A50" s="7">
        <v>2014</v>
      </c>
      <c r="B50" s="3">
        <v>0.13</v>
      </c>
      <c r="C50" s="3">
        <v>0.22</v>
      </c>
      <c r="D50" s="3">
        <v>0.28999999999999998</v>
      </c>
      <c r="E50" s="3">
        <v>0.17</v>
      </c>
      <c r="F50" s="3">
        <v>0.09</v>
      </c>
      <c r="G50" s="3">
        <v>0.1</v>
      </c>
      <c r="H50" s="46">
        <v>0.64999999999999991</v>
      </c>
      <c r="I50" s="63"/>
    </row>
    <row r="51" spans="1:25" ht="15.6" customHeight="1" x14ac:dyDescent="0.25">
      <c r="A51" s="7">
        <v>2015</v>
      </c>
      <c r="B51" s="3">
        <v>0.16</v>
      </c>
      <c r="C51" s="3">
        <v>0.24</v>
      </c>
      <c r="D51" s="3">
        <v>0.22</v>
      </c>
      <c r="E51" s="3">
        <v>0.17</v>
      </c>
      <c r="F51" s="3">
        <v>0.12</v>
      </c>
      <c r="G51" s="3">
        <v>0.09</v>
      </c>
      <c r="H51" s="46">
        <v>0.6</v>
      </c>
      <c r="I51" s="63"/>
    </row>
    <row r="52" spans="1:25" ht="15.6" customHeight="1" x14ac:dyDescent="0.25">
      <c r="A52" s="7" t="str">
        <f>annéeN&amp;" (prévisions) "</f>
        <v xml:space="preserve">2016 (prévisions) </v>
      </c>
      <c r="B52" s="99"/>
      <c r="C52" s="99"/>
      <c r="D52" s="99"/>
      <c r="E52" s="99"/>
      <c r="F52" s="99"/>
      <c r="G52" s="99"/>
      <c r="H52" s="101"/>
      <c r="I52" s="63"/>
    </row>
    <row r="53" spans="1:25" ht="15.6" customHeight="1" x14ac:dyDescent="0.25">
      <c r="A53" s="7"/>
      <c r="B53" s="11"/>
      <c r="C53" s="11"/>
      <c r="D53" s="11"/>
      <c r="E53" s="11"/>
      <c r="F53" s="11"/>
      <c r="G53" s="11"/>
      <c r="H53" s="13"/>
      <c r="I53" s="63"/>
    </row>
    <row r="54" spans="1:25" ht="15.6" customHeight="1" x14ac:dyDescent="0.25">
      <c r="A54" s="54"/>
      <c r="B54" s="55"/>
      <c r="C54" s="55"/>
      <c r="D54" s="55"/>
      <c r="E54" s="55"/>
      <c r="F54" s="55"/>
      <c r="G54" s="55"/>
      <c r="H54" s="56"/>
      <c r="I54" s="72"/>
      <c r="J54" s="72"/>
    </row>
    <row r="55" spans="1:25" ht="15.6" customHeight="1" x14ac:dyDescent="0.25">
      <c r="A55" s="7"/>
      <c r="B55" s="11"/>
      <c r="C55" s="11"/>
      <c r="D55" s="11"/>
      <c r="E55" s="11"/>
      <c r="F55" s="11"/>
      <c r="G55" s="11"/>
      <c r="H55" s="132"/>
    </row>
    <row r="56" spans="1:25" ht="19.5" customHeight="1" x14ac:dyDescent="0.3">
      <c r="A56" s="58" t="str">
        <f>"Répartition  des recrutements de cadres par fonction"</f>
        <v>Répartition  des recrutements de cadres par fonction</v>
      </c>
    </row>
    <row r="57" spans="1:25" ht="15.6" customHeight="1" x14ac:dyDescent="0.25"/>
    <row r="58" spans="1:25" ht="48" customHeight="1" x14ac:dyDescent="0.25">
      <c r="A58" s="57" t="s">
        <v>0</v>
      </c>
      <c r="B58" s="6" t="s">
        <v>12</v>
      </c>
      <c r="C58" s="6" t="s">
        <v>142</v>
      </c>
      <c r="D58" s="6" t="s">
        <v>144</v>
      </c>
      <c r="E58" s="6" t="s">
        <v>13</v>
      </c>
      <c r="F58" s="6" t="s">
        <v>14</v>
      </c>
      <c r="G58" s="6" t="s">
        <v>15</v>
      </c>
      <c r="H58" s="6" t="s">
        <v>16</v>
      </c>
      <c r="I58" s="57" t="s">
        <v>143</v>
      </c>
      <c r="J58" s="57" t="s">
        <v>68</v>
      </c>
    </row>
    <row r="59" spans="1:25" ht="15.6" customHeight="1" x14ac:dyDescent="0.25">
      <c r="A59" s="7">
        <v>2002</v>
      </c>
      <c r="B59" s="3">
        <v>0.04</v>
      </c>
      <c r="C59" s="3">
        <v>0.09</v>
      </c>
      <c r="D59" s="3">
        <v>0.1</v>
      </c>
      <c r="E59" s="3">
        <v>0.1</v>
      </c>
      <c r="F59" s="3">
        <v>0.2</v>
      </c>
      <c r="G59" s="3">
        <v>7.0000000000000007E-2</v>
      </c>
      <c r="H59" s="3">
        <v>0.08</v>
      </c>
      <c r="I59" s="3">
        <v>0.24</v>
      </c>
      <c r="J59" s="3">
        <v>0.08</v>
      </c>
      <c r="K59" s="3"/>
      <c r="L59" s="49"/>
      <c r="M59" s="48"/>
      <c r="N59" s="49"/>
      <c r="O59" s="48"/>
      <c r="P59" s="49"/>
      <c r="Q59" s="48"/>
      <c r="R59" s="49"/>
      <c r="S59" s="48"/>
      <c r="T59" s="49"/>
      <c r="U59" s="48"/>
      <c r="V59" s="49"/>
      <c r="W59" s="48"/>
      <c r="X59" s="49"/>
      <c r="Y59" s="48"/>
    </row>
    <row r="60" spans="1:25" ht="15.6" customHeight="1" x14ac:dyDescent="0.25">
      <c r="A60" s="7">
        <v>2003</v>
      </c>
      <c r="B60" s="3">
        <v>0.03</v>
      </c>
      <c r="C60" s="3">
        <v>0.08</v>
      </c>
      <c r="D60" s="3">
        <v>0.1</v>
      </c>
      <c r="E60" s="3">
        <v>0.01</v>
      </c>
      <c r="F60" s="3">
        <v>0.18</v>
      </c>
      <c r="G60" s="3">
        <v>0.06</v>
      </c>
      <c r="H60" s="3">
        <v>0.15</v>
      </c>
      <c r="I60" s="3">
        <v>0.26</v>
      </c>
      <c r="J60" s="3">
        <v>0.13</v>
      </c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</row>
    <row r="61" spans="1:25" ht="15.6" customHeight="1" x14ac:dyDescent="0.25">
      <c r="A61" s="7">
        <v>2004</v>
      </c>
      <c r="B61" s="3">
        <v>0.04</v>
      </c>
      <c r="C61" s="3">
        <v>7.0000000000000007E-2</v>
      </c>
      <c r="D61" s="3">
        <v>7.0000000000000007E-2</v>
      </c>
      <c r="E61" s="3">
        <v>0.04</v>
      </c>
      <c r="F61" s="3">
        <v>0.18</v>
      </c>
      <c r="G61" s="3">
        <v>0.09</v>
      </c>
      <c r="H61" s="3">
        <v>0.14000000000000001</v>
      </c>
      <c r="I61" s="3">
        <v>0.28000000000000003</v>
      </c>
      <c r="J61" s="3">
        <v>0.09</v>
      </c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</row>
    <row r="62" spans="1:25" ht="15.6" customHeight="1" x14ac:dyDescent="0.25">
      <c r="A62" s="7">
        <v>2005</v>
      </c>
      <c r="B62" s="3">
        <v>0.01</v>
      </c>
      <c r="C62" s="3">
        <v>0.08</v>
      </c>
      <c r="D62" s="3">
        <v>0.08</v>
      </c>
      <c r="E62" s="3">
        <v>0.05</v>
      </c>
      <c r="F62" s="3">
        <v>0.19</v>
      </c>
      <c r="G62" s="3">
        <v>7.0000000000000007E-2</v>
      </c>
      <c r="H62" s="3">
        <v>0.12</v>
      </c>
      <c r="I62" s="3">
        <v>0.24</v>
      </c>
      <c r="J62" s="3">
        <v>0.16</v>
      </c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</row>
    <row r="63" spans="1:25" ht="15.6" customHeight="1" x14ac:dyDescent="0.25">
      <c r="A63" s="7">
        <v>2006</v>
      </c>
      <c r="B63" s="3">
        <v>0.01</v>
      </c>
      <c r="C63" s="3">
        <v>0.06</v>
      </c>
      <c r="D63" s="3">
        <v>0.09</v>
      </c>
      <c r="E63" s="3">
        <v>0.08</v>
      </c>
      <c r="F63" s="3">
        <v>0.17</v>
      </c>
      <c r="G63" s="3">
        <v>7.0000000000000007E-2</v>
      </c>
      <c r="H63" s="3">
        <v>0.11</v>
      </c>
      <c r="I63" s="3">
        <v>0.25</v>
      </c>
      <c r="J63" s="3">
        <v>0.16</v>
      </c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</row>
    <row r="64" spans="1:25" ht="15.6" customHeight="1" x14ac:dyDescent="0.25">
      <c r="A64" s="7">
        <v>2007</v>
      </c>
      <c r="B64" s="3">
        <v>0.02</v>
      </c>
      <c r="C64" s="3">
        <v>0.08</v>
      </c>
      <c r="D64" s="3">
        <v>0.1</v>
      </c>
      <c r="E64" s="3">
        <v>0.14000000000000001</v>
      </c>
      <c r="F64" s="3">
        <v>0.15</v>
      </c>
      <c r="G64" s="3">
        <v>7.0000000000000007E-2</v>
      </c>
      <c r="H64" s="3">
        <v>0.11</v>
      </c>
      <c r="I64" s="3">
        <v>0.23</v>
      </c>
      <c r="J64" s="3">
        <v>0.1</v>
      </c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</row>
    <row r="65" spans="1:25" ht="15.6" customHeight="1" x14ac:dyDescent="0.25">
      <c r="A65" s="7">
        <v>2008</v>
      </c>
      <c r="B65" s="3">
        <v>0.02</v>
      </c>
      <c r="C65" s="3">
        <v>0.05</v>
      </c>
      <c r="D65" s="3">
        <v>0.11</v>
      </c>
      <c r="E65" s="3">
        <v>0.14000000000000001</v>
      </c>
      <c r="F65" s="3">
        <v>0.13</v>
      </c>
      <c r="G65" s="3">
        <v>0.06</v>
      </c>
      <c r="H65" s="3">
        <v>0.13</v>
      </c>
      <c r="I65" s="3">
        <v>0.26</v>
      </c>
      <c r="J65" s="3">
        <v>0.1</v>
      </c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</row>
    <row r="66" spans="1:25" ht="15.6" customHeight="1" x14ac:dyDescent="0.25">
      <c r="A66" s="7">
        <v>2009</v>
      </c>
      <c r="B66" s="3">
        <v>0.02</v>
      </c>
      <c r="C66" s="3">
        <v>0.06</v>
      </c>
      <c r="D66" s="3">
        <v>0.1</v>
      </c>
      <c r="E66" s="3">
        <v>0.26</v>
      </c>
      <c r="F66" s="3">
        <v>0.09</v>
      </c>
      <c r="G66" s="3">
        <v>7.0000000000000007E-2</v>
      </c>
      <c r="H66" s="3">
        <v>0.12</v>
      </c>
      <c r="I66" s="3">
        <v>0.23</v>
      </c>
      <c r="J66" s="3">
        <v>0.05</v>
      </c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</row>
    <row r="67" spans="1:25" ht="15.6" customHeight="1" x14ac:dyDescent="0.25">
      <c r="A67" s="7">
        <v>2010</v>
      </c>
      <c r="B67" s="3">
        <v>0.02</v>
      </c>
      <c r="C67" s="3">
        <v>0.09</v>
      </c>
      <c r="D67" s="3">
        <v>0.08</v>
      </c>
      <c r="E67" s="3">
        <v>0.14000000000000001</v>
      </c>
      <c r="F67" s="3">
        <v>0.08</v>
      </c>
      <c r="G67" s="3">
        <v>0.08</v>
      </c>
      <c r="H67" s="3">
        <v>0.12</v>
      </c>
      <c r="I67" s="3">
        <v>0.24</v>
      </c>
      <c r="J67" s="3">
        <v>0.15</v>
      </c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</row>
    <row r="68" spans="1:25" ht="15.6" customHeight="1" x14ac:dyDescent="0.25">
      <c r="A68" s="7">
        <v>2011</v>
      </c>
      <c r="B68" s="3">
        <v>0.02</v>
      </c>
      <c r="C68" s="3">
        <v>0.09</v>
      </c>
      <c r="D68" s="3">
        <v>7.0000000000000007E-2</v>
      </c>
      <c r="E68" s="3">
        <v>0.14000000000000001</v>
      </c>
      <c r="F68" s="3">
        <v>0.16</v>
      </c>
      <c r="G68" s="3">
        <v>0.09</v>
      </c>
      <c r="H68" s="3">
        <v>0.11</v>
      </c>
      <c r="I68" s="3">
        <v>0.21</v>
      </c>
      <c r="J68" s="3">
        <v>0.11</v>
      </c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</row>
    <row r="69" spans="1:25" ht="15.6" customHeight="1" x14ac:dyDescent="0.25">
      <c r="A69" s="7">
        <v>2012</v>
      </c>
      <c r="B69" s="3">
        <v>0.03</v>
      </c>
      <c r="C69" s="3">
        <v>0.06</v>
      </c>
      <c r="D69" s="3">
        <v>0.09</v>
      </c>
      <c r="E69" s="3">
        <v>0.15</v>
      </c>
      <c r="F69" s="3">
        <v>0.11</v>
      </c>
      <c r="G69" s="3">
        <v>0.1</v>
      </c>
      <c r="H69" s="3">
        <v>0.09</v>
      </c>
      <c r="I69" s="3">
        <v>0.2</v>
      </c>
      <c r="J69" s="3">
        <v>0.17</v>
      </c>
      <c r="K69" s="3"/>
    </row>
    <row r="70" spans="1:25" ht="15.6" customHeight="1" x14ac:dyDescent="0.25">
      <c r="A70" s="7">
        <v>2013</v>
      </c>
      <c r="B70" s="3">
        <v>0.03</v>
      </c>
      <c r="C70" s="3">
        <v>0.05</v>
      </c>
      <c r="D70" s="3">
        <v>0.08</v>
      </c>
      <c r="E70" s="3">
        <v>0.18</v>
      </c>
      <c r="F70" s="3">
        <v>0.11</v>
      </c>
      <c r="G70" s="3">
        <v>0.1</v>
      </c>
      <c r="H70" s="3">
        <v>0.11</v>
      </c>
      <c r="I70" s="3">
        <v>0.22</v>
      </c>
      <c r="J70" s="3">
        <v>0.12</v>
      </c>
      <c r="K70" s="3"/>
    </row>
    <row r="71" spans="1:25" ht="15.6" customHeight="1" x14ac:dyDescent="0.25">
      <c r="A71" s="7">
        <v>2014</v>
      </c>
      <c r="B71" s="3">
        <v>0.04</v>
      </c>
      <c r="C71" s="3">
        <v>0.05</v>
      </c>
      <c r="D71" s="3">
        <v>0.08</v>
      </c>
      <c r="E71" s="3">
        <v>0.13</v>
      </c>
      <c r="F71" s="3">
        <v>0.16</v>
      </c>
      <c r="G71" s="3">
        <v>0.08</v>
      </c>
      <c r="H71" s="3">
        <v>0.14000000000000001</v>
      </c>
      <c r="I71" s="3">
        <v>0.21</v>
      </c>
      <c r="J71" s="3">
        <v>0.12</v>
      </c>
      <c r="K71" s="3"/>
    </row>
    <row r="72" spans="1:25" ht="15.6" customHeight="1" x14ac:dyDescent="0.25">
      <c r="A72" s="7">
        <v>2015</v>
      </c>
      <c r="B72" s="3">
        <v>0.02</v>
      </c>
      <c r="C72" s="3">
        <v>7.0000000000000007E-2</v>
      </c>
      <c r="D72" s="3">
        <v>0.09</v>
      </c>
      <c r="E72" s="3">
        <v>0.11</v>
      </c>
      <c r="F72" s="3">
        <v>0.12</v>
      </c>
      <c r="G72" s="3">
        <v>7.0000000000000007E-2</v>
      </c>
      <c r="H72" s="3">
        <v>0.13</v>
      </c>
      <c r="I72" s="3">
        <v>0.27</v>
      </c>
      <c r="J72" s="3">
        <v>0.12</v>
      </c>
      <c r="K72" s="3"/>
    </row>
    <row r="73" spans="1:25" ht="15.6" customHeight="1" x14ac:dyDescent="0.25">
      <c r="A73" s="7" t="str">
        <f>annéeN&amp;" (prévisions) "</f>
        <v xml:space="preserve">2016 (prévisions) </v>
      </c>
      <c r="B73" s="98"/>
      <c r="C73" s="98"/>
      <c r="D73" s="98"/>
      <c r="E73" s="98"/>
      <c r="F73" s="98"/>
      <c r="G73" s="98"/>
      <c r="H73" s="98"/>
      <c r="I73" s="98"/>
      <c r="J73" s="104"/>
    </row>
    <row r="74" spans="1:25" ht="15.6" customHeight="1" x14ac:dyDescent="0.25">
      <c r="A74" s="7"/>
      <c r="B74" s="11"/>
      <c r="C74" s="11"/>
      <c r="D74" s="11"/>
      <c r="E74" s="11"/>
      <c r="F74" s="11"/>
      <c r="G74" s="11"/>
      <c r="H74" s="11"/>
      <c r="I74" s="11"/>
    </row>
    <row r="75" spans="1:25" ht="15.6" customHeight="1" x14ac:dyDescent="0.25">
      <c r="A75" s="7"/>
      <c r="B75" s="11"/>
      <c r="C75" s="11"/>
      <c r="D75" s="11"/>
      <c r="E75" s="11"/>
      <c r="F75" s="11"/>
      <c r="G75" s="11"/>
      <c r="H75" s="11"/>
      <c r="I75" s="11"/>
    </row>
    <row r="76" spans="1:25" ht="15.6" customHeight="1" x14ac:dyDescent="0.25">
      <c r="A76" s="7"/>
    </row>
    <row r="77" spans="1:25" ht="18.75" customHeight="1" x14ac:dyDescent="0.3">
      <c r="A77" s="58" t="str">
        <f>"Répartition des recrutements de cadres par grands secteurs d'activité"</f>
        <v>Répartition des recrutements de cadres par grands secteurs d'activité</v>
      </c>
    </row>
    <row r="78" spans="1:25" ht="15.6" customHeight="1" x14ac:dyDescent="0.25"/>
    <row r="79" spans="1:25" ht="27.75" customHeight="1" x14ac:dyDescent="0.25">
      <c r="A79" s="23" t="s">
        <v>0</v>
      </c>
      <c r="B79" s="12" t="s">
        <v>18</v>
      </c>
      <c r="C79" s="12" t="s">
        <v>19</v>
      </c>
      <c r="D79" s="12" t="s">
        <v>20</v>
      </c>
      <c r="E79" s="12" t="s">
        <v>21</v>
      </c>
    </row>
    <row r="80" spans="1:25" x14ac:dyDescent="0.25">
      <c r="A80" s="7">
        <v>2002</v>
      </c>
      <c r="B80" s="3">
        <v>0.3</v>
      </c>
      <c r="C80" s="3">
        <v>0.09</v>
      </c>
      <c r="D80" s="3">
        <v>0.15</v>
      </c>
      <c r="E80" s="3">
        <v>0.46</v>
      </c>
      <c r="F80" s="11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</row>
    <row r="81" spans="1:21" x14ac:dyDescent="0.25">
      <c r="A81" s="7">
        <v>2003</v>
      </c>
      <c r="B81" s="3">
        <v>0.28000000000000003</v>
      </c>
      <c r="C81" s="3">
        <v>7.0000000000000007E-2</v>
      </c>
      <c r="D81" s="3">
        <v>0.13</v>
      </c>
      <c r="E81" s="3">
        <v>0.52</v>
      </c>
      <c r="F81" s="11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</row>
    <row r="82" spans="1:21" x14ac:dyDescent="0.25">
      <c r="A82" s="7">
        <v>2004</v>
      </c>
      <c r="B82" s="3">
        <v>0.26</v>
      </c>
      <c r="C82" s="3">
        <v>0.08</v>
      </c>
      <c r="D82" s="3">
        <v>0.15</v>
      </c>
      <c r="E82" s="3">
        <v>0.51</v>
      </c>
      <c r="F82" s="11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</row>
    <row r="83" spans="1:21" x14ac:dyDescent="0.25">
      <c r="A83" s="7">
        <v>2005</v>
      </c>
      <c r="B83" s="3">
        <v>0.24</v>
      </c>
      <c r="C83" s="3">
        <v>0.11</v>
      </c>
      <c r="D83" s="3">
        <v>0.12</v>
      </c>
      <c r="E83" s="3">
        <v>0.53</v>
      </c>
      <c r="F83" s="11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</row>
    <row r="84" spans="1:21" x14ac:dyDescent="0.25">
      <c r="A84" s="7">
        <v>2006</v>
      </c>
      <c r="B84" s="3">
        <v>0.23</v>
      </c>
      <c r="C84" s="3">
        <v>0.06</v>
      </c>
      <c r="D84" s="3">
        <v>0.15</v>
      </c>
      <c r="E84" s="3">
        <v>0.56000000000000005</v>
      </c>
    </row>
    <row r="85" spans="1:21" x14ac:dyDescent="0.25">
      <c r="A85" s="7">
        <v>2007</v>
      </c>
      <c r="B85" s="3">
        <v>0.19</v>
      </c>
      <c r="C85" s="3">
        <v>0.08</v>
      </c>
      <c r="D85" s="3">
        <v>0.15</v>
      </c>
      <c r="E85" s="3">
        <v>0.57999999999999996</v>
      </c>
    </row>
    <row r="86" spans="1:21" x14ac:dyDescent="0.25">
      <c r="A86" s="7">
        <v>2008</v>
      </c>
      <c r="B86" s="3">
        <v>0.22</v>
      </c>
      <c r="C86" s="3">
        <v>0.08</v>
      </c>
      <c r="D86" s="3">
        <v>0.13</v>
      </c>
      <c r="E86" s="3">
        <v>0.56999999999999995</v>
      </c>
    </row>
    <row r="87" spans="1:21" x14ac:dyDescent="0.25">
      <c r="A87" s="7">
        <v>2009</v>
      </c>
      <c r="B87" s="3">
        <v>0.18</v>
      </c>
      <c r="C87" s="3">
        <v>0.06</v>
      </c>
      <c r="D87" s="3">
        <v>0.09</v>
      </c>
      <c r="E87" s="3">
        <v>0.67</v>
      </c>
    </row>
    <row r="88" spans="1:21" x14ac:dyDescent="0.25">
      <c r="A88" s="7">
        <v>2010</v>
      </c>
      <c r="B88" s="3">
        <v>0.2</v>
      </c>
      <c r="C88" s="3">
        <v>7.0000000000000007E-2</v>
      </c>
      <c r="D88" s="3">
        <v>0.14000000000000001</v>
      </c>
      <c r="E88" s="3">
        <v>0.59</v>
      </c>
    </row>
    <row r="89" spans="1:21" x14ac:dyDescent="0.25">
      <c r="A89" s="7">
        <v>2011</v>
      </c>
      <c r="B89" s="3">
        <v>0.23</v>
      </c>
      <c r="C89" s="3">
        <v>0.11</v>
      </c>
      <c r="D89" s="3">
        <v>0.12</v>
      </c>
      <c r="E89" s="3">
        <v>0.54</v>
      </c>
    </row>
    <row r="90" spans="1:21" x14ac:dyDescent="0.25">
      <c r="A90" s="7">
        <v>2012</v>
      </c>
      <c r="B90" s="3">
        <v>0.23</v>
      </c>
      <c r="C90" s="3">
        <v>7.0000000000000007E-2</v>
      </c>
      <c r="D90" s="3">
        <v>0.17</v>
      </c>
      <c r="E90" s="3">
        <v>0.53</v>
      </c>
    </row>
    <row r="91" spans="1:21" x14ac:dyDescent="0.25">
      <c r="A91" s="7">
        <v>2013</v>
      </c>
      <c r="B91" s="3">
        <v>0.23</v>
      </c>
      <c r="C91" s="3">
        <v>7.0000000000000007E-2</v>
      </c>
      <c r="D91" s="3">
        <v>0.18</v>
      </c>
      <c r="E91" s="3">
        <v>0.52</v>
      </c>
    </row>
    <row r="92" spans="1:21" x14ac:dyDescent="0.25">
      <c r="A92" s="7">
        <v>2014</v>
      </c>
      <c r="B92" s="3">
        <v>0.22</v>
      </c>
      <c r="C92" s="3">
        <v>0.09</v>
      </c>
      <c r="D92" s="3">
        <v>0.11</v>
      </c>
      <c r="E92" s="3">
        <v>0.57999999999999996</v>
      </c>
    </row>
    <row r="93" spans="1:21" x14ac:dyDescent="0.25">
      <c r="A93" s="7">
        <v>2015</v>
      </c>
      <c r="B93" s="11">
        <v>0.26</v>
      </c>
      <c r="C93" s="11">
        <v>7.0000000000000007E-2</v>
      </c>
      <c r="D93" s="11">
        <v>0.14000000000000001</v>
      </c>
      <c r="E93" s="11">
        <v>0.53</v>
      </c>
    </row>
    <row r="94" spans="1:21" ht="15.75" x14ac:dyDescent="0.25">
      <c r="A94" s="7" t="str">
        <f>annéeN&amp;" (prévisions) "</f>
        <v xml:space="preserve">2016 (prévisions) </v>
      </c>
      <c r="B94" s="135"/>
      <c r="C94" s="135"/>
      <c r="D94" s="135"/>
      <c r="E94" s="135"/>
    </row>
    <row r="95" spans="1:21" x14ac:dyDescent="0.25">
      <c r="B95" s="71"/>
      <c r="C95" s="71"/>
      <c r="D95" s="71"/>
      <c r="E95" s="71"/>
    </row>
    <row r="96" spans="1:21" ht="20.25" x14ac:dyDescent="0.3">
      <c r="A96" s="65"/>
      <c r="B96" s="71"/>
      <c r="C96" s="71"/>
      <c r="D96" s="71"/>
      <c r="E96" s="71"/>
    </row>
    <row r="97" spans="1:7" ht="20.25" x14ac:dyDescent="0.3">
      <c r="A97" s="65"/>
      <c r="B97" s="71"/>
      <c r="C97" s="71"/>
      <c r="D97" s="71"/>
      <c r="E97" s="71"/>
    </row>
    <row r="98" spans="1:7" ht="18.75" x14ac:dyDescent="0.3">
      <c r="A98" s="58" t="str">
        <f>"Perspectives d'évolution des effectifs cadres et salariés pour "&amp;annéeN1&amp; " par région"</f>
        <v>Perspectives d'évolution des effectifs cadres et salariés pour 2017 par région</v>
      </c>
    </row>
    <row r="99" spans="1:7" ht="18.75" x14ac:dyDescent="0.3">
      <c r="A99" s="58"/>
    </row>
    <row r="100" spans="1:7" ht="30" x14ac:dyDescent="0.25">
      <c r="A100" s="57" t="s">
        <v>42</v>
      </c>
      <c r="B100" s="6" t="s">
        <v>40</v>
      </c>
      <c r="C100" s="6" t="s">
        <v>41</v>
      </c>
      <c r="E100" s="57" t="s">
        <v>42</v>
      </c>
      <c r="F100" s="6" t="s">
        <v>58</v>
      </c>
      <c r="G100" s="6" t="s">
        <v>59</v>
      </c>
    </row>
    <row r="101" spans="1:7" ht="27" customHeight="1" x14ac:dyDescent="0.25">
      <c r="A101" s="81" t="s">
        <v>28</v>
      </c>
      <c r="B101" s="16"/>
      <c r="C101" s="16"/>
      <c r="E101" s="15" t="s">
        <v>28</v>
      </c>
      <c r="F101" s="27"/>
      <c r="G101" s="27"/>
    </row>
    <row r="102" spans="1:7" ht="26.25" customHeight="1" x14ac:dyDescent="0.25">
      <c r="A102" s="81" t="s">
        <v>29</v>
      </c>
      <c r="B102" s="17"/>
      <c r="C102" s="17"/>
      <c r="E102" s="15" t="s">
        <v>29</v>
      </c>
      <c r="F102" s="28"/>
      <c r="G102" s="28"/>
    </row>
    <row r="103" spans="1:7" ht="18" customHeight="1" x14ac:dyDescent="0.25">
      <c r="A103" s="81" t="s">
        <v>30</v>
      </c>
      <c r="B103" s="17"/>
      <c r="C103" s="17"/>
      <c r="E103" s="15" t="s">
        <v>30</v>
      </c>
      <c r="F103" s="28"/>
      <c r="G103" s="28"/>
    </row>
    <row r="104" spans="1:7" ht="27.75" customHeight="1" x14ac:dyDescent="0.25">
      <c r="A104" s="81" t="s">
        <v>31</v>
      </c>
      <c r="B104" s="17"/>
      <c r="C104" s="17"/>
      <c r="E104" s="15" t="s">
        <v>31</v>
      </c>
      <c r="F104" s="28"/>
      <c r="G104" s="28"/>
    </row>
    <row r="105" spans="1:7" x14ac:dyDescent="0.25">
      <c r="A105" s="82" t="s">
        <v>32</v>
      </c>
      <c r="B105" s="17"/>
      <c r="C105" s="17"/>
      <c r="E105" s="18" t="s">
        <v>32</v>
      </c>
      <c r="F105" s="28"/>
      <c r="G105" s="28"/>
    </row>
    <row r="106" spans="1:7" x14ac:dyDescent="0.25">
      <c r="A106" s="81" t="s">
        <v>33</v>
      </c>
      <c r="B106" s="17"/>
      <c r="C106" s="17"/>
      <c r="E106" s="15" t="s">
        <v>33</v>
      </c>
      <c r="F106" s="28"/>
      <c r="G106" s="28"/>
    </row>
    <row r="107" spans="1:7" x14ac:dyDescent="0.25">
      <c r="A107" s="81" t="s">
        <v>34</v>
      </c>
      <c r="B107" s="17"/>
      <c r="C107" s="17"/>
      <c r="E107" s="15" t="s">
        <v>34</v>
      </c>
      <c r="F107" s="28"/>
      <c r="G107" s="28"/>
    </row>
    <row r="108" spans="1:7" x14ac:dyDescent="0.25">
      <c r="A108" s="81" t="s">
        <v>35</v>
      </c>
      <c r="B108" s="17"/>
      <c r="C108" s="17"/>
      <c r="E108" s="15" t="s">
        <v>35</v>
      </c>
      <c r="F108" s="28"/>
      <c r="G108" s="28"/>
    </row>
    <row r="109" spans="1:7" x14ac:dyDescent="0.25">
      <c r="A109" s="81" t="s">
        <v>36</v>
      </c>
      <c r="B109" s="17"/>
      <c r="C109" s="17"/>
      <c r="E109" s="15" t="s">
        <v>36</v>
      </c>
      <c r="F109" s="28"/>
      <c r="G109" s="28"/>
    </row>
    <row r="110" spans="1:7" x14ac:dyDescent="0.25">
      <c r="A110" s="81" t="s">
        <v>37</v>
      </c>
      <c r="B110" s="17"/>
      <c r="C110" s="17"/>
      <c r="E110" s="15" t="s">
        <v>37</v>
      </c>
      <c r="F110" s="28"/>
      <c r="G110" s="28"/>
    </row>
    <row r="111" spans="1:7" x14ac:dyDescent="0.25">
      <c r="A111" s="81" t="s">
        <v>38</v>
      </c>
      <c r="B111" s="17"/>
      <c r="C111" s="17"/>
      <c r="E111" s="15" t="s">
        <v>38</v>
      </c>
      <c r="F111" s="28"/>
      <c r="G111" s="28"/>
    </row>
    <row r="112" spans="1:7" ht="26.25" customHeight="1" x14ac:dyDescent="0.25">
      <c r="A112" s="81" t="s">
        <v>39</v>
      </c>
      <c r="B112" s="17"/>
      <c r="C112" s="17"/>
      <c r="E112" s="15" t="s">
        <v>39</v>
      </c>
      <c r="F112" s="28"/>
      <c r="G112" s="28"/>
    </row>
    <row r="113" spans="1:7" ht="28.5" customHeight="1" x14ac:dyDescent="0.25">
      <c r="A113" s="81" t="s">
        <v>145</v>
      </c>
      <c r="B113" s="17"/>
      <c r="C113" s="17"/>
      <c r="E113" s="15" t="s">
        <v>145</v>
      </c>
    </row>
    <row r="114" spans="1:7" x14ac:dyDescent="0.25">
      <c r="A114" s="15"/>
      <c r="B114" s="17"/>
      <c r="C114" s="17"/>
    </row>
    <row r="115" spans="1:7" x14ac:dyDescent="0.25">
      <c r="A115" s="19"/>
      <c r="B115" s="17"/>
      <c r="C115" s="17"/>
    </row>
    <row r="116" spans="1:7" ht="18.75" x14ac:dyDescent="0.3">
      <c r="A116" s="58" t="str">
        <f>"Historique des perspectives d'évolution des effectifs cadres et salariés dans la région"</f>
        <v>Historique des perspectives d'évolution des effectifs cadres et salariés dans la région</v>
      </c>
      <c r="B116" s="17"/>
      <c r="C116" s="17"/>
    </row>
    <row r="118" spans="1:7" ht="30" x14ac:dyDescent="0.25">
      <c r="A118" s="57" t="s">
        <v>0</v>
      </c>
      <c r="B118" s="6" t="s">
        <v>40</v>
      </c>
      <c r="C118" s="6" t="s">
        <v>41</v>
      </c>
      <c r="D118" s="66"/>
      <c r="E118" s="57" t="s">
        <v>0</v>
      </c>
      <c r="F118" s="6" t="s">
        <v>58</v>
      </c>
      <c r="G118" s="6" t="s">
        <v>59</v>
      </c>
    </row>
    <row r="119" spans="1:7" x14ac:dyDescent="0.25">
      <c r="A119" s="5">
        <v>2011</v>
      </c>
      <c r="B119" s="11">
        <v>0.08</v>
      </c>
      <c r="C119" s="11">
        <v>0.05</v>
      </c>
      <c r="E119" s="5">
        <v>2011</v>
      </c>
      <c r="F119" s="11">
        <v>0.18</v>
      </c>
      <c r="G119" s="11">
        <v>0.11</v>
      </c>
    </row>
    <row r="120" spans="1:7" x14ac:dyDescent="0.25">
      <c r="A120" s="5">
        <v>2012</v>
      </c>
      <c r="B120" s="11">
        <v>0.08</v>
      </c>
      <c r="C120" s="11">
        <v>0.05</v>
      </c>
      <c r="E120" s="5">
        <v>2012</v>
      </c>
      <c r="F120" s="11">
        <v>0.15</v>
      </c>
      <c r="G120" s="11">
        <v>0.1</v>
      </c>
    </row>
    <row r="121" spans="1:7" x14ac:dyDescent="0.25">
      <c r="A121" s="5">
        <v>2013</v>
      </c>
      <c r="B121" s="11">
        <v>0.08</v>
      </c>
      <c r="C121" s="11">
        <v>0.05</v>
      </c>
      <c r="E121" s="5">
        <v>2013</v>
      </c>
      <c r="F121" s="11">
        <v>0.11</v>
      </c>
      <c r="G121" s="11">
        <v>0.13</v>
      </c>
    </row>
    <row r="122" spans="1:7" x14ac:dyDescent="0.25">
      <c r="A122" s="5">
        <v>2014</v>
      </c>
      <c r="B122" s="11">
        <v>7.0000000000000007E-2</v>
      </c>
      <c r="C122" s="11">
        <v>0.05</v>
      </c>
      <c r="E122" s="5">
        <v>2014</v>
      </c>
      <c r="F122" s="11">
        <v>0.14000000000000001</v>
      </c>
      <c r="G122" s="11">
        <v>0.11</v>
      </c>
    </row>
    <row r="123" spans="1:7" x14ac:dyDescent="0.25">
      <c r="A123" s="5">
        <v>2015</v>
      </c>
      <c r="B123" s="11">
        <v>7.0000000000000007E-2</v>
      </c>
      <c r="C123" s="11">
        <v>0.04</v>
      </c>
      <c r="E123" s="5">
        <v>2015</v>
      </c>
      <c r="F123" s="11">
        <v>0.14000000000000001</v>
      </c>
      <c r="G123" s="11">
        <v>0.11</v>
      </c>
    </row>
    <row r="124" spans="1:7" s="105" customFormat="1" ht="17.25" x14ac:dyDescent="0.3">
      <c r="A124" s="5">
        <v>2016</v>
      </c>
      <c r="B124" s="94">
        <v>0.1</v>
      </c>
      <c r="C124" s="94">
        <v>0.06</v>
      </c>
      <c r="D124" s="24"/>
      <c r="E124" s="5">
        <v>2016</v>
      </c>
      <c r="F124" s="98">
        <v>0.16</v>
      </c>
      <c r="G124" s="98">
        <v>0.11</v>
      </c>
    </row>
    <row r="125" spans="1:7" x14ac:dyDescent="0.25">
      <c r="A125" s="5"/>
      <c r="B125" s="11"/>
      <c r="C125" s="11"/>
      <c r="E125" s="3"/>
      <c r="F125" s="3"/>
    </row>
    <row r="126" spans="1:7" x14ac:dyDescent="0.25">
      <c r="A126" s="5"/>
      <c r="B126" s="11"/>
      <c r="C126" s="11"/>
      <c r="E126" s="3"/>
      <c r="F126" s="3"/>
    </row>
    <row r="127" spans="1:7" x14ac:dyDescent="0.25">
      <c r="A127" s="5"/>
      <c r="B127" s="11"/>
      <c r="C127" s="11"/>
      <c r="E127" s="3"/>
      <c r="F127" s="3"/>
    </row>
    <row r="128" spans="1:7" x14ac:dyDescent="0.25">
      <c r="A128" s="5"/>
      <c r="B128" s="11"/>
      <c r="C128" s="11"/>
      <c r="E128" s="3"/>
      <c r="F128" s="3"/>
    </row>
    <row r="129" spans="1:7" ht="19.5" customHeight="1" x14ac:dyDescent="0.3">
      <c r="A129" s="58" t="str">
        <f>"Perspectives d'évolution des effectifs cadres et salariés par taille d'établissement pour "&amp;annéeN1</f>
        <v>Perspectives d'évolution des effectifs cadres et salariés par taille d'établissement pour 2017</v>
      </c>
      <c r="E129" s="3"/>
      <c r="F129" s="3"/>
    </row>
    <row r="130" spans="1:7" ht="18.75" x14ac:dyDescent="0.3">
      <c r="A130" s="58"/>
    </row>
    <row r="131" spans="1:7" ht="30" x14ac:dyDescent="0.25">
      <c r="A131" s="57" t="s">
        <v>48</v>
      </c>
      <c r="B131" s="6" t="s">
        <v>40</v>
      </c>
      <c r="C131" s="6" t="s">
        <v>41</v>
      </c>
      <c r="E131" s="57" t="s">
        <v>48</v>
      </c>
      <c r="F131" s="6" t="s">
        <v>58</v>
      </c>
      <c r="G131" s="6" t="s">
        <v>59</v>
      </c>
    </row>
    <row r="132" spans="1:7" x14ac:dyDescent="0.25">
      <c r="A132" s="7" t="s">
        <v>43</v>
      </c>
      <c r="B132" s="11"/>
      <c r="C132" s="11"/>
      <c r="E132" s="7" t="s">
        <v>43</v>
      </c>
      <c r="F132" s="11"/>
      <c r="G132" s="11"/>
    </row>
    <row r="133" spans="1:7" x14ac:dyDescent="0.25">
      <c r="A133" s="7" t="s">
        <v>69</v>
      </c>
      <c r="B133" s="11"/>
      <c r="C133" s="11"/>
      <c r="E133" s="7" t="s">
        <v>69</v>
      </c>
      <c r="F133" s="11"/>
      <c r="G133" s="11"/>
    </row>
    <row r="134" spans="1:7" x14ac:dyDescent="0.25">
      <c r="A134" s="7" t="s">
        <v>70</v>
      </c>
      <c r="B134" s="11"/>
      <c r="C134" s="11"/>
      <c r="E134" s="7" t="s">
        <v>70</v>
      </c>
      <c r="F134" s="11"/>
      <c r="G134" s="11"/>
    </row>
    <row r="135" spans="1:7" x14ac:dyDescent="0.25">
      <c r="A135" s="7"/>
      <c r="B135" s="11"/>
      <c r="C135" s="11"/>
    </row>
    <row r="136" spans="1:7" x14ac:dyDescent="0.25">
      <c r="A136" s="7"/>
      <c r="B136" s="11"/>
      <c r="C136" s="11"/>
    </row>
    <row r="137" spans="1:7" x14ac:dyDescent="0.25">
      <c r="A137" s="7"/>
      <c r="B137" s="11"/>
      <c r="C137" s="11"/>
    </row>
    <row r="138" spans="1:7" x14ac:dyDescent="0.25">
      <c r="A138" s="7"/>
      <c r="B138" s="11"/>
      <c r="C138" s="11"/>
    </row>
    <row r="140" spans="1:7" ht="18.75" x14ac:dyDescent="0.3">
      <c r="A140" s="58" t="str">
        <f>"Perspectives d'évolution des effectifs cadres et salariés par département pour "&amp;annéeN1</f>
        <v>Perspectives d'évolution des effectifs cadres et salariés par département pour 2017</v>
      </c>
    </row>
    <row r="142" spans="1:7" ht="30" x14ac:dyDescent="0.25">
      <c r="A142" s="57" t="s">
        <v>56</v>
      </c>
      <c r="B142" s="6" t="s">
        <v>40</v>
      </c>
      <c r="C142" s="6" t="s">
        <v>41</v>
      </c>
      <c r="E142" s="57" t="s">
        <v>56</v>
      </c>
      <c r="F142" s="6" t="s">
        <v>58</v>
      </c>
      <c r="G142" s="6" t="s">
        <v>59</v>
      </c>
    </row>
    <row r="143" spans="1:7" ht="32.25" customHeight="1" x14ac:dyDescent="0.25">
      <c r="A143" s="7" t="s">
        <v>114</v>
      </c>
      <c r="B143" s="22"/>
      <c r="C143" s="22"/>
      <c r="E143" s="7" t="s">
        <v>114</v>
      </c>
      <c r="F143" s="22"/>
      <c r="G143" s="22"/>
    </row>
    <row r="144" spans="1:7" ht="27.75" customHeight="1" x14ac:dyDescent="0.25">
      <c r="A144" s="7" t="s">
        <v>115</v>
      </c>
      <c r="B144" s="22"/>
      <c r="C144" s="22"/>
      <c r="E144" s="7" t="s">
        <v>115</v>
      </c>
      <c r="F144" s="22"/>
      <c r="G144" s="22"/>
    </row>
    <row r="145" spans="1:7" ht="30.75" customHeight="1" x14ac:dyDescent="0.25">
      <c r="A145" s="7" t="s">
        <v>116</v>
      </c>
      <c r="B145" s="22"/>
      <c r="C145" s="22"/>
      <c r="E145" s="7" t="s">
        <v>116</v>
      </c>
      <c r="F145" s="22"/>
      <c r="G145" s="22"/>
    </row>
    <row r="146" spans="1:7" x14ac:dyDescent="0.25">
      <c r="A146" s="7" t="s">
        <v>117</v>
      </c>
      <c r="B146" s="22"/>
      <c r="C146" s="22"/>
      <c r="E146" s="7" t="s">
        <v>117</v>
      </c>
      <c r="F146" s="22"/>
      <c r="G146" s="22"/>
    </row>
    <row r="147" spans="1:7" x14ac:dyDescent="0.25">
      <c r="A147" s="7" t="s">
        <v>118</v>
      </c>
      <c r="B147" s="22"/>
      <c r="C147" s="22"/>
      <c r="E147" s="7" t="s">
        <v>118</v>
      </c>
      <c r="F147" s="22"/>
      <c r="G147" s="22"/>
    </row>
    <row r="148" spans="1:7" x14ac:dyDescent="0.25">
      <c r="A148" s="7" t="s">
        <v>119</v>
      </c>
      <c r="B148" s="22"/>
      <c r="C148" s="22"/>
      <c r="E148" s="7" t="s">
        <v>119</v>
      </c>
      <c r="F148" s="22"/>
      <c r="G148" s="22"/>
    </row>
    <row r="149" spans="1:7" x14ac:dyDescent="0.25">
      <c r="A149" s="7" t="s">
        <v>120</v>
      </c>
      <c r="B149" s="22"/>
      <c r="C149" s="22"/>
      <c r="E149" s="7" t="s">
        <v>120</v>
      </c>
      <c r="F149" s="22"/>
      <c r="G149" s="22"/>
    </row>
    <row r="150" spans="1:7" x14ac:dyDescent="0.25">
      <c r="A150" s="7" t="s">
        <v>121</v>
      </c>
      <c r="B150" s="22"/>
      <c r="C150" s="22"/>
      <c r="E150" s="7" t="s">
        <v>121</v>
      </c>
      <c r="F150" s="22"/>
      <c r="G150" s="22"/>
    </row>
    <row r="151" spans="1:7" x14ac:dyDescent="0.25">
      <c r="A151" s="21"/>
      <c r="B151" s="22"/>
      <c r="C151" s="22"/>
    </row>
    <row r="152" spans="1:7" x14ac:dyDescent="0.25">
      <c r="A152" s="21"/>
      <c r="B152" s="22"/>
      <c r="C152" s="22"/>
    </row>
    <row r="154" spans="1:7" ht="18.75" x14ac:dyDescent="0.3">
      <c r="A154" s="58" t="str">
        <f>"Perspectives d'évolution des effectifs cadres et salariés par grands secteurs d'activité pour "&amp;annéeN1</f>
        <v>Perspectives d'évolution des effectifs cadres et salariés par grands secteurs d'activité pour 2017</v>
      </c>
    </row>
    <row r="156" spans="1:7" ht="30" x14ac:dyDescent="0.25">
      <c r="A156" s="57" t="s">
        <v>146</v>
      </c>
      <c r="B156" s="6" t="s">
        <v>40</v>
      </c>
      <c r="C156" s="6" t="s">
        <v>41</v>
      </c>
      <c r="E156" s="57" t="s">
        <v>146</v>
      </c>
      <c r="F156" s="6" t="s">
        <v>58</v>
      </c>
      <c r="G156" s="6" t="s">
        <v>59</v>
      </c>
    </row>
    <row r="157" spans="1:7" x14ac:dyDescent="0.25">
      <c r="A157" s="24" t="s">
        <v>18</v>
      </c>
      <c r="B157" s="25"/>
      <c r="C157" s="25"/>
      <c r="E157" s="24" t="s">
        <v>18</v>
      </c>
      <c r="F157" s="25"/>
      <c r="G157" s="25"/>
    </row>
    <row r="158" spans="1:7" x14ac:dyDescent="0.25">
      <c r="A158" s="24" t="s">
        <v>19</v>
      </c>
      <c r="B158" s="25"/>
      <c r="C158" s="25"/>
      <c r="E158" s="24" t="s">
        <v>19</v>
      </c>
      <c r="F158" s="25"/>
      <c r="G158" s="25"/>
    </row>
    <row r="159" spans="1:7" x14ac:dyDescent="0.25">
      <c r="A159" s="26" t="s">
        <v>20</v>
      </c>
      <c r="B159" s="25"/>
      <c r="C159" s="25"/>
      <c r="E159" s="26" t="s">
        <v>20</v>
      </c>
      <c r="F159" s="25"/>
      <c r="G159" s="25"/>
    </row>
    <row r="160" spans="1:7" x14ac:dyDescent="0.25">
      <c r="A160" s="26" t="s">
        <v>17</v>
      </c>
      <c r="B160" s="25"/>
      <c r="C160" s="25"/>
      <c r="E160" s="26" t="s">
        <v>17</v>
      </c>
      <c r="F160" s="25"/>
      <c r="G160" s="25"/>
    </row>
    <row r="161" spans="1:13" x14ac:dyDescent="0.25">
      <c r="A161" s="26"/>
      <c r="B161" s="25"/>
      <c r="C161" s="25"/>
      <c r="E161" s="26"/>
      <c r="F161" s="25"/>
      <c r="G161" s="25"/>
    </row>
    <row r="162" spans="1:13" x14ac:dyDescent="0.25">
      <c r="A162" s="26"/>
      <c r="B162" s="25"/>
      <c r="C162" s="25"/>
      <c r="E162" s="26"/>
      <c r="F162" s="25"/>
      <c r="G162" s="25"/>
    </row>
    <row r="163" spans="1:13" x14ac:dyDescent="0.25">
      <c r="A163" s="26"/>
      <c r="B163" s="25"/>
      <c r="C163" s="25"/>
      <c r="E163" s="26"/>
      <c r="F163" s="25"/>
      <c r="G163" s="25"/>
    </row>
    <row r="164" spans="1:13" x14ac:dyDescent="0.25">
      <c r="A164" s="26"/>
      <c r="B164" s="25"/>
      <c r="C164" s="25"/>
    </row>
    <row r="165" spans="1:13" ht="18.75" x14ac:dyDescent="0.3">
      <c r="A165" s="29" t="str">
        <f xml:space="preserve"> "Les informations clés de la région  "</f>
        <v xml:space="preserve">Les informations clés de la région  </v>
      </c>
    </row>
    <row r="166" spans="1:13" x14ac:dyDescent="0.25">
      <c r="B166" s="42"/>
      <c r="C166" s="42"/>
      <c r="D166" s="42"/>
      <c r="E166" s="42"/>
      <c r="F166" s="42"/>
      <c r="G166" s="42"/>
      <c r="H166" s="42"/>
      <c r="I166" s="42"/>
      <c r="J166" s="42"/>
      <c r="K166" s="42"/>
      <c r="L166" s="42"/>
      <c r="M166" s="42"/>
    </row>
    <row r="167" spans="1:13" ht="30" x14ac:dyDescent="0.25">
      <c r="A167" s="6" t="s">
        <v>0</v>
      </c>
      <c r="B167" s="6" t="s">
        <v>60</v>
      </c>
      <c r="C167" s="6" t="s">
        <v>61</v>
      </c>
      <c r="D167" s="6" t="s">
        <v>62</v>
      </c>
      <c r="E167" s="6" t="s">
        <v>63</v>
      </c>
      <c r="F167" s="6" t="s">
        <v>64</v>
      </c>
      <c r="G167" s="6" t="s">
        <v>65</v>
      </c>
    </row>
    <row r="168" spans="1:13" x14ac:dyDescent="0.25">
      <c r="A168" s="7">
        <v>2004</v>
      </c>
      <c r="B168" s="2">
        <v>159340.46568367456</v>
      </c>
      <c r="C168" s="2">
        <v>1214559</v>
      </c>
      <c r="D168" s="3">
        <v>0.13220740728016003</v>
      </c>
      <c r="E168" s="2">
        <v>137653</v>
      </c>
      <c r="F168" s="2">
        <v>22807</v>
      </c>
      <c r="G168" s="42">
        <v>0.16568472899246656</v>
      </c>
    </row>
    <row r="169" spans="1:13" x14ac:dyDescent="0.25">
      <c r="A169" s="7">
        <v>2005</v>
      </c>
      <c r="B169" s="2">
        <v>162390.46568367456</v>
      </c>
      <c r="C169" s="2">
        <v>1228555</v>
      </c>
      <c r="D169" s="3">
        <v>0.13370323358821973</v>
      </c>
      <c r="E169" s="2">
        <v>139704</v>
      </c>
      <c r="F169" s="2">
        <v>23155</v>
      </c>
      <c r="G169" s="42">
        <v>0.16574328580427189</v>
      </c>
    </row>
    <row r="170" spans="1:13" x14ac:dyDescent="0.25">
      <c r="A170" s="7">
        <v>2006</v>
      </c>
      <c r="B170" s="2">
        <v>165760.46568367456</v>
      </c>
      <c r="C170" s="2">
        <v>1257950</v>
      </c>
      <c r="D170" s="3">
        <v>0.134923113481834</v>
      </c>
      <c r="E170" s="2">
        <v>142337</v>
      </c>
      <c r="F170" s="2">
        <v>23751</v>
      </c>
      <c r="G170" s="42">
        <v>0.16686455384053339</v>
      </c>
    </row>
    <row r="171" spans="1:13" x14ac:dyDescent="0.25">
      <c r="A171" s="7">
        <v>2007</v>
      </c>
      <c r="B171" s="2">
        <v>169450.46568367456</v>
      </c>
      <c r="C171" s="2">
        <v>1289114</v>
      </c>
      <c r="D171" s="3">
        <v>0.13470365728659689</v>
      </c>
      <c r="E171" s="2">
        <v>146316</v>
      </c>
      <c r="F171" s="2">
        <v>24416</v>
      </c>
      <c r="G171" s="42">
        <v>0.16687170234287432</v>
      </c>
    </row>
    <row r="172" spans="1:13" x14ac:dyDescent="0.25">
      <c r="A172" s="7">
        <v>2008</v>
      </c>
      <c r="B172" s="2">
        <v>173940.46568367456</v>
      </c>
      <c r="C172" s="2">
        <v>1280463.9999999991</v>
      </c>
      <c r="D172" s="3">
        <v>0.1349302433172509</v>
      </c>
      <c r="E172" s="2">
        <v>146953.99999999994</v>
      </c>
      <c r="F172" s="2">
        <v>24594.000000000007</v>
      </c>
      <c r="G172" s="42">
        <v>0.16735849313390597</v>
      </c>
    </row>
    <row r="173" spans="1:13" x14ac:dyDescent="0.25">
      <c r="A173" s="7">
        <v>2009</v>
      </c>
      <c r="B173" s="2">
        <v>175350.46568367456</v>
      </c>
      <c r="C173" s="2">
        <v>1248460.0000000009</v>
      </c>
      <c r="D173" s="3">
        <v>0.13694290951067323</v>
      </c>
      <c r="E173" s="2">
        <v>145200.00000000012</v>
      </c>
      <c r="F173" s="2">
        <v>23989.000000000007</v>
      </c>
      <c r="G173" s="42">
        <v>0.16521349862258944</v>
      </c>
    </row>
    <row r="174" spans="1:13" x14ac:dyDescent="0.25">
      <c r="A174" s="7">
        <v>2010</v>
      </c>
      <c r="B174" s="2">
        <v>177720.46568367456</v>
      </c>
      <c r="C174" s="2">
        <v>1260991</v>
      </c>
      <c r="D174" s="3">
        <v>0.14235174990281982</v>
      </c>
      <c r="E174" s="2">
        <v>144627</v>
      </c>
      <c r="F174" s="2">
        <v>24119</v>
      </c>
      <c r="G174" s="42">
        <v>0.1667669245714839</v>
      </c>
    </row>
    <row r="175" spans="1:13" x14ac:dyDescent="0.25">
      <c r="A175" s="7">
        <v>2011</v>
      </c>
      <c r="B175" s="2">
        <v>181280</v>
      </c>
      <c r="C175" s="79" t="s">
        <v>132</v>
      </c>
      <c r="D175" s="3">
        <v>0.14375994753332894</v>
      </c>
      <c r="E175" s="79" t="s">
        <v>132</v>
      </c>
      <c r="F175" s="79" t="s">
        <v>132</v>
      </c>
      <c r="G175" s="79" t="s">
        <v>132</v>
      </c>
    </row>
    <row r="176" spans="1:13" x14ac:dyDescent="0.25">
      <c r="A176" s="7">
        <v>2012</v>
      </c>
      <c r="B176" s="2">
        <v>184340</v>
      </c>
      <c r="C176" s="79" t="s">
        <v>132</v>
      </c>
      <c r="D176" s="3">
        <v>0.14618661037231828</v>
      </c>
      <c r="E176" s="79" t="s">
        <v>132</v>
      </c>
      <c r="F176" s="79" t="s">
        <v>132</v>
      </c>
      <c r="G176" s="79" t="s">
        <v>132</v>
      </c>
    </row>
    <row r="177" spans="1:7" x14ac:dyDescent="0.25">
      <c r="A177" s="7">
        <v>2013</v>
      </c>
      <c r="B177" s="2">
        <v>186020</v>
      </c>
      <c r="C177" s="2">
        <v>1244145.2539710472</v>
      </c>
      <c r="D177" s="3">
        <v>0.14951630398963761</v>
      </c>
      <c r="E177" s="2">
        <v>148170</v>
      </c>
      <c r="F177" s="2">
        <v>25350</v>
      </c>
      <c r="G177" s="42">
        <v>0.17108726462846729</v>
      </c>
    </row>
    <row r="178" spans="1:7" x14ac:dyDescent="0.25">
      <c r="A178" s="7">
        <v>2014</v>
      </c>
      <c r="B178" s="2">
        <v>188960</v>
      </c>
      <c r="C178" s="2">
        <v>1239912</v>
      </c>
      <c r="D178" s="3">
        <v>0.15187937212064254</v>
      </c>
      <c r="E178" s="2">
        <v>138985</v>
      </c>
      <c r="F178" s="2">
        <v>23910</v>
      </c>
      <c r="G178" s="42">
        <v>0.17203295319638809</v>
      </c>
    </row>
    <row r="179" spans="1:7" x14ac:dyDescent="0.25">
      <c r="A179" s="7">
        <v>2015</v>
      </c>
      <c r="B179" s="93">
        <v>190750</v>
      </c>
      <c r="C179" s="2"/>
      <c r="D179" s="45">
        <v>0.1538415629496287</v>
      </c>
      <c r="E179" s="2"/>
      <c r="F179" s="2"/>
      <c r="G179" s="42"/>
    </row>
    <row r="183" spans="1:7" ht="18.75" x14ac:dyDescent="0.3">
      <c r="A183" s="8" t="s">
        <v>66</v>
      </c>
    </row>
    <row r="184" spans="1:7" ht="18.75" x14ac:dyDescent="0.3">
      <c r="A184" s="8"/>
    </row>
    <row r="185" spans="1:7" x14ac:dyDescent="0.25">
      <c r="A185" s="24" t="s">
        <v>147</v>
      </c>
    </row>
    <row r="186" spans="1:7" x14ac:dyDescent="0.25">
      <c r="A186" s="24" t="s">
        <v>148</v>
      </c>
    </row>
    <row r="187" spans="1:7" x14ac:dyDescent="0.25">
      <c r="A187" s="26" t="s">
        <v>60</v>
      </c>
    </row>
  </sheetData>
  <sortState columnSort="1" ref="H79:U83">
    <sortCondition ref="H79:U79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Z187"/>
  <sheetViews>
    <sheetView topLeftCell="A43" workbookViewId="0">
      <selection activeCell="A23" sqref="A23"/>
    </sheetView>
  </sheetViews>
  <sheetFormatPr baseColWidth="10" defaultColWidth="11.42578125" defaultRowHeight="15" x14ac:dyDescent="0.25"/>
  <cols>
    <col min="1" max="1" width="20.7109375" style="20" customWidth="1"/>
    <col min="2" max="2" width="23.5703125" style="20" customWidth="1"/>
    <col min="3" max="3" width="22.5703125" style="20" customWidth="1"/>
    <col min="4" max="4" width="21.85546875" style="20" customWidth="1"/>
    <col min="5" max="5" width="22.85546875" style="20" customWidth="1"/>
    <col min="6" max="6" width="32" style="20" customWidth="1"/>
    <col min="7" max="7" width="22.5703125" style="20" customWidth="1"/>
    <col min="8" max="8" width="23.140625" style="20" customWidth="1"/>
    <col min="9" max="9" width="13.140625" style="20" customWidth="1"/>
    <col min="10" max="10" width="16.28515625" style="20" customWidth="1"/>
    <col min="11" max="16384" width="11.42578125" style="20"/>
  </cols>
  <sheetData>
    <row r="1" spans="1:10" ht="23.25" x14ac:dyDescent="0.35">
      <c r="A1" s="61" t="s">
        <v>122</v>
      </c>
    </row>
    <row r="3" spans="1:10" ht="18.75" x14ac:dyDescent="0.3">
      <c r="A3" s="62" t="str">
        <f>"Bilan des mouvements de l’année "&amp;annéeN</f>
        <v>Bilan des mouvements de l’année 2016</v>
      </c>
    </row>
    <row r="5" spans="1:10" ht="30" x14ac:dyDescent="0.25">
      <c r="A5" s="57" t="s">
        <v>0</v>
      </c>
      <c r="B5" s="57" t="s">
        <v>22</v>
      </c>
      <c r="C5" s="57" t="s">
        <v>23</v>
      </c>
      <c r="D5" s="57" t="s">
        <v>24</v>
      </c>
      <c r="E5" s="57" t="s">
        <v>25</v>
      </c>
      <c r="F5" s="57" t="s">
        <v>26</v>
      </c>
      <c r="G5" s="57" t="s">
        <v>139</v>
      </c>
      <c r="H5" s="57" t="s">
        <v>27</v>
      </c>
    </row>
    <row r="6" spans="1:10" x14ac:dyDescent="0.25">
      <c r="A6" s="7">
        <v>2000</v>
      </c>
      <c r="B6" s="2">
        <v>10470</v>
      </c>
      <c r="C6" s="2">
        <v>3830</v>
      </c>
      <c r="D6" s="2">
        <v>14300</v>
      </c>
      <c r="E6" s="1">
        <v>7880</v>
      </c>
      <c r="F6" s="44">
        <v>6420</v>
      </c>
      <c r="G6" s="2">
        <v>1173</v>
      </c>
      <c r="H6" s="63">
        <v>0.15</v>
      </c>
      <c r="I6" s="3"/>
      <c r="J6" s="63"/>
    </row>
    <row r="7" spans="1:10" x14ac:dyDescent="0.25">
      <c r="A7" s="7">
        <v>2001</v>
      </c>
      <c r="B7" s="2">
        <v>10175</v>
      </c>
      <c r="C7" s="2">
        <v>4490</v>
      </c>
      <c r="D7" s="2">
        <v>14665</v>
      </c>
      <c r="E7" s="1">
        <v>10650</v>
      </c>
      <c r="F7" s="44">
        <v>4015</v>
      </c>
      <c r="G7" s="2">
        <v>1410</v>
      </c>
      <c r="H7" s="63">
        <v>0.13</v>
      </c>
      <c r="I7" s="3"/>
      <c r="J7" s="63"/>
    </row>
    <row r="8" spans="1:10" x14ac:dyDescent="0.25">
      <c r="A8" s="7">
        <v>2002</v>
      </c>
      <c r="B8" s="2">
        <v>8800</v>
      </c>
      <c r="C8" s="2">
        <v>4260</v>
      </c>
      <c r="D8" s="2">
        <v>13060</v>
      </c>
      <c r="E8" s="1">
        <v>10210</v>
      </c>
      <c r="F8" s="44">
        <v>2850</v>
      </c>
      <c r="G8" s="2">
        <v>1413</v>
      </c>
      <c r="H8" s="63">
        <v>0.14000000000000001</v>
      </c>
      <c r="I8" s="3"/>
      <c r="J8" s="63"/>
    </row>
    <row r="9" spans="1:10" x14ac:dyDescent="0.25">
      <c r="A9" s="7">
        <v>2003</v>
      </c>
      <c r="B9" s="2">
        <v>9180</v>
      </c>
      <c r="C9" s="2">
        <v>3600</v>
      </c>
      <c r="D9" s="2">
        <v>12780</v>
      </c>
      <c r="E9" s="1">
        <v>9800</v>
      </c>
      <c r="F9" s="44">
        <v>2980</v>
      </c>
      <c r="G9" s="2">
        <v>1295</v>
      </c>
      <c r="H9" s="63">
        <v>0.13</v>
      </c>
      <c r="I9" s="3"/>
      <c r="J9" s="63"/>
    </row>
    <row r="10" spans="1:10" x14ac:dyDescent="0.25">
      <c r="A10" s="7">
        <v>2004</v>
      </c>
      <c r="B10" s="2">
        <v>9750</v>
      </c>
      <c r="C10" s="2">
        <v>2640</v>
      </c>
      <c r="D10" s="2">
        <v>19840</v>
      </c>
      <c r="E10" s="1">
        <v>9640</v>
      </c>
      <c r="F10" s="44">
        <v>2750</v>
      </c>
      <c r="G10" s="2">
        <v>1620</v>
      </c>
      <c r="H10" s="63">
        <v>0.17</v>
      </c>
      <c r="I10" s="3"/>
      <c r="J10" s="63"/>
    </row>
    <row r="11" spans="1:10" x14ac:dyDescent="0.25">
      <c r="A11" s="7">
        <v>2005</v>
      </c>
      <c r="B11" s="2">
        <v>9460</v>
      </c>
      <c r="C11" s="2">
        <v>3150</v>
      </c>
      <c r="D11" s="2">
        <v>12610</v>
      </c>
      <c r="E11" s="1">
        <v>8200</v>
      </c>
      <c r="F11" s="44">
        <v>4410</v>
      </c>
      <c r="G11" s="2">
        <v>1520</v>
      </c>
      <c r="H11" s="63">
        <v>0.19</v>
      </c>
      <c r="I11" s="3"/>
      <c r="J11" s="63"/>
    </row>
    <row r="12" spans="1:10" x14ac:dyDescent="0.25">
      <c r="A12" s="7">
        <v>2006</v>
      </c>
      <c r="B12" s="2">
        <v>11840</v>
      </c>
      <c r="C12" s="2">
        <v>2840</v>
      </c>
      <c r="D12" s="2">
        <v>14680</v>
      </c>
      <c r="E12" s="1">
        <v>10860</v>
      </c>
      <c r="F12" s="44">
        <v>3820</v>
      </c>
      <c r="G12" s="2">
        <v>1670</v>
      </c>
      <c r="H12" s="63">
        <v>0.15</v>
      </c>
      <c r="I12" s="3"/>
      <c r="J12" s="63"/>
    </row>
    <row r="13" spans="1:10" x14ac:dyDescent="0.25">
      <c r="A13" s="7">
        <v>2007</v>
      </c>
      <c r="B13" s="2">
        <v>14000</v>
      </c>
      <c r="C13" s="2">
        <v>3550</v>
      </c>
      <c r="D13" s="2">
        <v>17550</v>
      </c>
      <c r="E13" s="1">
        <v>11520</v>
      </c>
      <c r="F13" s="44">
        <v>6030</v>
      </c>
      <c r="G13" s="2">
        <v>1980</v>
      </c>
      <c r="H13" s="63">
        <v>0.17</v>
      </c>
      <c r="I13" s="3"/>
      <c r="J13" s="63"/>
    </row>
    <row r="14" spans="1:10" x14ac:dyDescent="0.25">
      <c r="A14" s="7">
        <v>2008</v>
      </c>
      <c r="B14" s="2">
        <v>11790</v>
      </c>
      <c r="C14" s="2">
        <v>3910</v>
      </c>
      <c r="D14" s="2">
        <v>15700</v>
      </c>
      <c r="E14" s="1">
        <v>10530</v>
      </c>
      <c r="F14" s="44">
        <v>5170</v>
      </c>
      <c r="G14" s="2">
        <v>2300</v>
      </c>
      <c r="H14" s="63">
        <v>0.22</v>
      </c>
      <c r="I14" s="3"/>
      <c r="J14" s="63"/>
    </row>
    <row r="15" spans="1:10" x14ac:dyDescent="0.25">
      <c r="A15" s="7">
        <v>2009</v>
      </c>
      <c r="B15" s="2">
        <v>7540</v>
      </c>
      <c r="C15" s="2">
        <v>3690</v>
      </c>
      <c r="D15" s="2">
        <v>11230</v>
      </c>
      <c r="E15" s="1">
        <v>10580</v>
      </c>
      <c r="F15" s="44">
        <v>650</v>
      </c>
      <c r="G15" s="2">
        <v>2100</v>
      </c>
      <c r="H15" s="63">
        <v>0.2</v>
      </c>
      <c r="I15" s="3"/>
      <c r="J15" s="63"/>
    </row>
    <row r="16" spans="1:10" x14ac:dyDescent="0.25">
      <c r="A16" s="7">
        <v>2010</v>
      </c>
      <c r="B16" s="2">
        <v>8300</v>
      </c>
      <c r="C16" s="2">
        <v>3040</v>
      </c>
      <c r="D16" s="2">
        <v>11340</v>
      </c>
      <c r="E16" s="1">
        <v>9360</v>
      </c>
      <c r="F16" s="44">
        <v>1980</v>
      </c>
      <c r="G16" s="2">
        <v>1580</v>
      </c>
      <c r="H16" s="63">
        <v>0.17</v>
      </c>
      <c r="I16" s="3"/>
      <c r="J16" s="63"/>
    </row>
    <row r="17" spans="1:10" x14ac:dyDescent="0.25">
      <c r="A17" s="7">
        <v>2011</v>
      </c>
      <c r="B17" s="2">
        <v>11490</v>
      </c>
      <c r="C17" s="2">
        <v>3240</v>
      </c>
      <c r="D17" s="2">
        <v>14730</v>
      </c>
      <c r="E17" s="1">
        <v>12720</v>
      </c>
      <c r="F17" s="44">
        <v>2010</v>
      </c>
      <c r="G17" s="2">
        <v>1520</v>
      </c>
      <c r="H17" s="63">
        <v>0.12</v>
      </c>
      <c r="I17" s="3"/>
      <c r="J17" s="63"/>
    </row>
    <row r="18" spans="1:10" x14ac:dyDescent="0.25">
      <c r="A18" s="7">
        <v>2012</v>
      </c>
      <c r="B18" s="2">
        <v>10470</v>
      </c>
      <c r="C18" s="2">
        <v>3400</v>
      </c>
      <c r="D18" s="2">
        <v>13870</v>
      </c>
      <c r="E18" s="1">
        <v>12040</v>
      </c>
      <c r="F18" s="44">
        <v>1830</v>
      </c>
      <c r="G18" s="2">
        <v>1420</v>
      </c>
      <c r="H18" s="63">
        <v>0.12</v>
      </c>
      <c r="I18" s="3"/>
      <c r="J18" s="63"/>
    </row>
    <row r="19" spans="1:10" x14ac:dyDescent="0.25">
      <c r="A19" s="7">
        <v>2013</v>
      </c>
      <c r="B19" s="2">
        <v>9780</v>
      </c>
      <c r="C19" s="2">
        <v>3200</v>
      </c>
      <c r="D19" s="2">
        <v>12980</v>
      </c>
      <c r="E19" s="1">
        <v>12170</v>
      </c>
      <c r="F19" s="44">
        <v>810</v>
      </c>
      <c r="G19" s="2">
        <v>2120</v>
      </c>
      <c r="H19" s="63">
        <v>0.17</v>
      </c>
      <c r="I19" s="3"/>
      <c r="J19" s="63"/>
    </row>
    <row r="20" spans="1:10" x14ac:dyDescent="0.25">
      <c r="A20" s="7">
        <v>2014</v>
      </c>
      <c r="B20" s="2">
        <v>9040</v>
      </c>
      <c r="C20" s="2">
        <v>2150</v>
      </c>
      <c r="D20" s="2">
        <v>11190</v>
      </c>
      <c r="E20" s="1">
        <v>10140</v>
      </c>
      <c r="F20" s="44">
        <v>1050</v>
      </c>
      <c r="G20" s="2">
        <v>2050</v>
      </c>
      <c r="H20" s="63">
        <v>0.2</v>
      </c>
      <c r="I20" s="3"/>
      <c r="J20" s="63"/>
    </row>
    <row r="21" spans="1:10" ht="17.25" x14ac:dyDescent="0.3">
      <c r="A21" s="7">
        <f>annéN</f>
        <v>2015</v>
      </c>
      <c r="B21" s="116">
        <v>9010</v>
      </c>
      <c r="C21" s="116">
        <v>2860</v>
      </c>
      <c r="D21" s="116">
        <v>11870</v>
      </c>
      <c r="E21" s="121">
        <v>10500</v>
      </c>
      <c r="F21" s="118">
        <v>1370</v>
      </c>
      <c r="G21" s="116">
        <v>1820</v>
      </c>
      <c r="H21" s="119">
        <v>0.17</v>
      </c>
      <c r="I21" s="3"/>
      <c r="J21" s="63"/>
    </row>
    <row r="22" spans="1:10" s="38" customFormat="1" ht="17.25" x14ac:dyDescent="0.3">
      <c r="A22" s="113" t="str">
        <f>"Evolution "&amp;annN&amp;" / "&amp;annéN</f>
        <v>Evolution 2014 / 2015</v>
      </c>
      <c r="B22" s="130">
        <v>0.28999999999999998</v>
      </c>
      <c r="C22" s="130">
        <v>0.09</v>
      </c>
      <c r="D22" s="130">
        <v>0.24</v>
      </c>
      <c r="E22" s="130">
        <v>0.06</v>
      </c>
      <c r="F22" s="130" t="s">
        <v>160</v>
      </c>
      <c r="G22" s="130"/>
      <c r="H22" s="120"/>
    </row>
    <row r="23" spans="1:10" x14ac:dyDescent="0.25">
      <c r="A23" s="7"/>
      <c r="B23" s="2"/>
      <c r="C23" s="2"/>
      <c r="D23" s="2"/>
      <c r="E23" s="1"/>
      <c r="F23" s="44"/>
      <c r="G23" s="2"/>
      <c r="H23" s="3"/>
    </row>
    <row r="24" spans="1:10" ht="16.5" customHeight="1" x14ac:dyDescent="0.25">
      <c r="B24" s="67"/>
      <c r="C24" s="67"/>
      <c r="D24" s="72"/>
      <c r="E24" s="72"/>
    </row>
    <row r="25" spans="1:10" x14ac:dyDescent="0.25">
      <c r="B25" s="73"/>
      <c r="C25" s="73"/>
      <c r="E25" s="64"/>
    </row>
    <row r="26" spans="1:10" ht="18.75" x14ac:dyDescent="0.3">
      <c r="A26" s="58" t="str">
        <f>"Prévisions pour "&amp;annéeN1</f>
        <v>Prévisions pour 2017</v>
      </c>
      <c r="B26" s="73"/>
      <c r="C26" s="73"/>
    </row>
    <row r="27" spans="1:10" x14ac:dyDescent="0.25">
      <c r="B27" s="73"/>
      <c r="C27" s="73"/>
    </row>
    <row r="28" spans="1:10" ht="75" customHeight="1" x14ac:dyDescent="0.25">
      <c r="A28" s="23"/>
      <c r="B28" s="57" t="s">
        <v>140</v>
      </c>
      <c r="C28" s="57" t="s">
        <v>141</v>
      </c>
      <c r="D28" s="57" t="str">
        <f>"Evolution entre " &amp;annéeN&amp; " et " &amp;annéeN1&amp; "(fourchette basse)"</f>
        <v>Evolution entre 2016 et 2017(fourchette basse)</v>
      </c>
      <c r="E28" s="57" t="str">
        <f>"Evolution entre " &amp;annéeN&amp; " et " &amp;annéeN1&amp; "(fourchette haute)"</f>
        <v>Evolution entre 2016 et 2017(fourchette haute)</v>
      </c>
    </row>
    <row r="29" spans="1:10" x14ac:dyDescent="0.25">
      <c r="A29" s="5" t="s">
        <v>2</v>
      </c>
      <c r="B29" s="10"/>
      <c r="C29" s="10"/>
      <c r="D29" s="100"/>
      <c r="E29" s="100"/>
    </row>
    <row r="30" spans="1:10" x14ac:dyDescent="0.25">
      <c r="A30" s="24" t="s">
        <v>3</v>
      </c>
      <c r="B30" s="10"/>
      <c r="C30" s="10"/>
      <c r="D30" s="100"/>
      <c r="E30" s="100"/>
    </row>
    <row r="31" spans="1:10" x14ac:dyDescent="0.25">
      <c r="A31" s="24" t="s">
        <v>4</v>
      </c>
      <c r="B31" s="10"/>
      <c r="C31" s="10"/>
      <c r="D31" s="128"/>
      <c r="E31" s="128"/>
    </row>
    <row r="32" spans="1:10" x14ac:dyDescent="0.25">
      <c r="A32" s="24"/>
      <c r="B32" s="10"/>
      <c r="C32" s="10"/>
      <c r="D32" s="127"/>
      <c r="E32" s="127"/>
    </row>
    <row r="33" spans="1:23" x14ac:dyDescent="0.25">
      <c r="B33" s="73"/>
      <c r="C33" s="73"/>
      <c r="D33" s="64"/>
      <c r="E33" s="64"/>
    </row>
    <row r="34" spans="1:23" x14ac:dyDescent="0.25">
      <c r="D34" s="64"/>
      <c r="E34" s="64"/>
    </row>
    <row r="35" spans="1:23" ht="18.75" x14ac:dyDescent="0.3">
      <c r="A35" s="58" t="str">
        <f>"Répartition  des recrutements de cadres par niveau d’expérience"</f>
        <v>Répartition  des recrutements de cadres par niveau d’expérience</v>
      </c>
    </row>
    <row r="36" spans="1:23" ht="18.75" x14ac:dyDescent="0.3">
      <c r="A36" s="58"/>
    </row>
    <row r="37" spans="1:23" ht="45" x14ac:dyDescent="0.25">
      <c r="A37" s="23" t="s">
        <v>0</v>
      </c>
      <c r="B37" s="12" t="s">
        <v>5</v>
      </c>
      <c r="C37" s="12" t="s">
        <v>6</v>
      </c>
      <c r="D37" s="12" t="s">
        <v>8</v>
      </c>
      <c r="E37" s="12" t="s">
        <v>9</v>
      </c>
      <c r="F37" s="12" t="s">
        <v>10</v>
      </c>
      <c r="G37" s="12" t="s">
        <v>11</v>
      </c>
      <c r="H37" s="12" t="s">
        <v>7</v>
      </c>
    </row>
    <row r="38" spans="1:23" x14ac:dyDescent="0.25">
      <c r="A38" s="7">
        <v>2002</v>
      </c>
      <c r="B38" s="3">
        <v>0.24</v>
      </c>
      <c r="C38" s="3">
        <v>0.32</v>
      </c>
      <c r="D38" s="79" t="s">
        <v>132</v>
      </c>
      <c r="E38" s="79" t="s">
        <v>132</v>
      </c>
      <c r="F38" s="79" t="s">
        <v>132</v>
      </c>
      <c r="G38" s="79" t="s">
        <v>132</v>
      </c>
      <c r="H38" s="46">
        <v>0.44</v>
      </c>
    </row>
    <row r="39" spans="1:23" x14ac:dyDescent="0.25">
      <c r="A39" s="7">
        <v>2003</v>
      </c>
      <c r="B39" s="3">
        <v>0.22</v>
      </c>
      <c r="C39" s="3">
        <v>0.27</v>
      </c>
      <c r="D39" s="79" t="s">
        <v>132</v>
      </c>
      <c r="E39" s="79" t="s">
        <v>132</v>
      </c>
      <c r="F39" s="79" t="s">
        <v>132</v>
      </c>
      <c r="G39" s="79" t="s">
        <v>132</v>
      </c>
      <c r="H39" s="46">
        <v>0.51</v>
      </c>
    </row>
    <row r="40" spans="1:23" x14ac:dyDescent="0.25">
      <c r="A40" s="7">
        <v>2004</v>
      </c>
      <c r="B40" s="3">
        <v>0.28000000000000003</v>
      </c>
      <c r="C40" s="3">
        <v>0.31</v>
      </c>
      <c r="D40" s="79" t="s">
        <v>132</v>
      </c>
      <c r="E40" s="79" t="s">
        <v>132</v>
      </c>
      <c r="F40" s="79" t="s">
        <v>132</v>
      </c>
      <c r="G40" s="79" t="s">
        <v>132</v>
      </c>
      <c r="H40" s="46">
        <v>0.41</v>
      </c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  <row r="41" spans="1:23" x14ac:dyDescent="0.25">
      <c r="A41" s="7">
        <v>2005</v>
      </c>
      <c r="B41" s="3">
        <v>0.23</v>
      </c>
      <c r="C41" s="3">
        <v>0.31</v>
      </c>
      <c r="D41" s="79" t="s">
        <v>132</v>
      </c>
      <c r="E41" s="79" t="s">
        <v>132</v>
      </c>
      <c r="F41" s="79" t="s">
        <v>132</v>
      </c>
      <c r="G41" s="79" t="s">
        <v>132</v>
      </c>
      <c r="H41" s="46">
        <v>0.46</v>
      </c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</row>
    <row r="42" spans="1:23" x14ac:dyDescent="0.25">
      <c r="A42" s="7">
        <v>2006</v>
      </c>
      <c r="B42" s="3">
        <v>0.23</v>
      </c>
      <c r="C42" s="3">
        <v>0.35</v>
      </c>
      <c r="D42" s="79" t="s">
        <v>132</v>
      </c>
      <c r="E42" s="79" t="s">
        <v>132</v>
      </c>
      <c r="F42" s="79" t="s">
        <v>132</v>
      </c>
      <c r="G42" s="79" t="s">
        <v>132</v>
      </c>
      <c r="H42" s="46">
        <v>0.42</v>
      </c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</row>
    <row r="43" spans="1:23" x14ac:dyDescent="0.25">
      <c r="A43" s="7">
        <v>2007</v>
      </c>
      <c r="B43" s="3">
        <v>0.28999999999999998</v>
      </c>
      <c r="C43" s="3">
        <v>0.28000000000000003</v>
      </c>
      <c r="D43" s="79" t="s">
        <v>132</v>
      </c>
      <c r="E43" s="79" t="s">
        <v>132</v>
      </c>
      <c r="F43" s="79" t="s">
        <v>132</v>
      </c>
      <c r="G43" s="79" t="s">
        <v>132</v>
      </c>
      <c r="H43" s="46">
        <v>0.43</v>
      </c>
      <c r="I43" s="4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</row>
    <row r="44" spans="1:23" x14ac:dyDescent="0.25">
      <c r="A44" s="7">
        <v>2008</v>
      </c>
      <c r="B44" s="3">
        <v>0.24</v>
      </c>
      <c r="C44" s="3">
        <v>0.35</v>
      </c>
      <c r="D44" s="79" t="s">
        <v>132</v>
      </c>
      <c r="E44" s="79" t="s">
        <v>132</v>
      </c>
      <c r="F44" s="79" t="s">
        <v>132</v>
      </c>
      <c r="G44" s="79" t="s">
        <v>132</v>
      </c>
      <c r="H44" s="46">
        <v>0.41</v>
      </c>
      <c r="I44" s="14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</row>
    <row r="45" spans="1:23" x14ac:dyDescent="0.25">
      <c r="A45" s="7">
        <v>2009</v>
      </c>
      <c r="B45" s="3">
        <v>0.2</v>
      </c>
      <c r="C45" s="3">
        <v>0.25</v>
      </c>
      <c r="D45" s="79" t="s">
        <v>132</v>
      </c>
      <c r="E45" s="79" t="s">
        <v>132</v>
      </c>
      <c r="F45" s="79" t="s">
        <v>132</v>
      </c>
      <c r="G45" s="79" t="s">
        <v>132</v>
      </c>
      <c r="H45" s="46">
        <v>0.55000000000000004</v>
      </c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</row>
    <row r="46" spans="1:23" x14ac:dyDescent="0.25">
      <c r="A46" s="7">
        <v>2010</v>
      </c>
      <c r="B46" s="3">
        <v>0.19</v>
      </c>
      <c r="C46" s="3">
        <v>0.31</v>
      </c>
      <c r="D46" s="79" t="s">
        <v>132</v>
      </c>
      <c r="E46" s="79" t="s">
        <v>132</v>
      </c>
      <c r="F46" s="79" t="s">
        <v>132</v>
      </c>
      <c r="G46" s="79" t="s">
        <v>132</v>
      </c>
      <c r="H46" s="46">
        <v>0.5</v>
      </c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</row>
    <row r="47" spans="1:23" x14ac:dyDescent="0.25">
      <c r="A47" s="7">
        <v>2011</v>
      </c>
      <c r="B47" s="3">
        <v>0.28000000000000003</v>
      </c>
      <c r="C47" s="3">
        <v>0.31</v>
      </c>
      <c r="D47" s="3">
        <v>0.2</v>
      </c>
      <c r="E47" s="3">
        <v>0.1</v>
      </c>
      <c r="F47" s="3">
        <v>0.04</v>
      </c>
      <c r="G47" s="3">
        <v>0.06</v>
      </c>
      <c r="H47" s="46">
        <v>0.41</v>
      </c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</row>
    <row r="48" spans="1:23" x14ac:dyDescent="0.25">
      <c r="A48" s="7">
        <v>2012</v>
      </c>
      <c r="B48" s="3">
        <v>0.23</v>
      </c>
      <c r="C48" s="3">
        <v>0.31</v>
      </c>
      <c r="D48" s="3">
        <v>0.22</v>
      </c>
      <c r="E48" s="3">
        <v>0.11</v>
      </c>
      <c r="F48" s="3">
        <v>0.06</v>
      </c>
      <c r="G48" s="3">
        <v>0.08</v>
      </c>
      <c r="H48" s="46">
        <v>0.46</v>
      </c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</row>
    <row r="49" spans="1:26" x14ac:dyDescent="0.25">
      <c r="A49" s="7">
        <v>2013</v>
      </c>
      <c r="B49" s="3">
        <v>0.21</v>
      </c>
      <c r="C49" s="3">
        <v>0.26</v>
      </c>
      <c r="D49" s="3">
        <v>0.26</v>
      </c>
      <c r="E49" s="3">
        <v>0.13</v>
      </c>
      <c r="F49" s="3">
        <v>0.06</v>
      </c>
      <c r="G49" s="3">
        <v>0.08</v>
      </c>
      <c r="H49" s="46">
        <v>0.53</v>
      </c>
    </row>
    <row r="50" spans="1:26" ht="15.6" customHeight="1" x14ac:dyDescent="0.25">
      <c r="A50" s="7">
        <v>2014</v>
      </c>
      <c r="B50" s="3">
        <v>0.18</v>
      </c>
      <c r="C50" s="3">
        <v>0.28999999999999998</v>
      </c>
      <c r="D50" s="3">
        <v>0.27</v>
      </c>
      <c r="E50" s="3">
        <v>0.11</v>
      </c>
      <c r="F50" s="3">
        <v>0.08</v>
      </c>
      <c r="G50" s="3">
        <v>7.0000000000000007E-2</v>
      </c>
      <c r="H50" s="46">
        <v>0.53</v>
      </c>
    </row>
    <row r="51" spans="1:26" ht="15.6" customHeight="1" x14ac:dyDescent="0.25">
      <c r="A51" s="7">
        <v>2015</v>
      </c>
      <c r="B51" s="3">
        <v>0.18</v>
      </c>
      <c r="C51" s="3">
        <v>0.31</v>
      </c>
      <c r="D51" s="3">
        <v>0.3</v>
      </c>
      <c r="E51" s="3">
        <v>0.11</v>
      </c>
      <c r="F51" s="3">
        <v>0.06</v>
      </c>
      <c r="G51" s="3">
        <v>0.04</v>
      </c>
      <c r="H51" s="46">
        <v>0.51</v>
      </c>
    </row>
    <row r="52" spans="1:26" ht="15.6" customHeight="1" x14ac:dyDescent="0.25">
      <c r="A52" s="7" t="str">
        <f>annéeN&amp;" (prévisions) "</f>
        <v xml:space="preserve">2016 (prévisions) </v>
      </c>
      <c r="B52" s="99"/>
      <c r="C52" s="99"/>
      <c r="D52" s="99"/>
      <c r="E52" s="99"/>
      <c r="F52" s="99"/>
      <c r="G52" s="99"/>
      <c r="H52" s="101"/>
    </row>
    <row r="53" spans="1:26" ht="15.6" customHeight="1" x14ac:dyDescent="0.25">
      <c r="A53" s="7"/>
      <c r="B53" s="11"/>
      <c r="C53" s="11"/>
      <c r="D53" s="11"/>
      <c r="E53" s="11"/>
      <c r="F53" s="11"/>
      <c r="G53" s="11"/>
      <c r="H53" s="13"/>
    </row>
    <row r="54" spans="1:26" ht="15.6" customHeight="1" x14ac:dyDescent="0.25">
      <c r="A54" s="54"/>
      <c r="B54" s="55"/>
      <c r="C54" s="55"/>
      <c r="D54" s="55"/>
      <c r="E54" s="55"/>
      <c r="F54" s="55"/>
      <c r="G54" s="55"/>
      <c r="H54" s="56"/>
      <c r="I54" s="72"/>
      <c r="J54" s="72"/>
    </row>
    <row r="55" spans="1:26" x14ac:dyDescent="0.25">
      <c r="H55" s="131"/>
    </row>
    <row r="56" spans="1:26" ht="19.5" customHeight="1" x14ac:dyDescent="0.3">
      <c r="A56" s="58" t="str">
        <f>"Répartition  des recrutements de cadres par fonction"</f>
        <v>Répartition  des recrutements de cadres par fonction</v>
      </c>
    </row>
    <row r="57" spans="1:26" ht="15.6" customHeight="1" x14ac:dyDescent="0.25"/>
    <row r="58" spans="1:26" ht="51.75" customHeight="1" x14ac:dyDescent="0.25">
      <c r="A58" s="57" t="s">
        <v>0</v>
      </c>
      <c r="B58" s="6" t="s">
        <v>12</v>
      </c>
      <c r="C58" s="6" t="s">
        <v>142</v>
      </c>
      <c r="D58" s="6" t="s">
        <v>144</v>
      </c>
      <c r="E58" s="6" t="s">
        <v>13</v>
      </c>
      <c r="F58" s="6" t="s">
        <v>14</v>
      </c>
      <c r="G58" s="6" t="s">
        <v>15</v>
      </c>
      <c r="H58" s="6" t="s">
        <v>16</v>
      </c>
      <c r="I58" s="57" t="s">
        <v>143</v>
      </c>
      <c r="J58" s="57" t="s">
        <v>68</v>
      </c>
    </row>
    <row r="59" spans="1:26" ht="15.6" customHeight="1" x14ac:dyDescent="0.25">
      <c r="A59" s="7">
        <v>2002</v>
      </c>
      <c r="B59" s="3">
        <v>0.04</v>
      </c>
      <c r="C59" s="3">
        <v>0.08</v>
      </c>
      <c r="D59" s="3">
        <v>0.1</v>
      </c>
      <c r="E59" s="3">
        <v>0.14000000000000001</v>
      </c>
      <c r="F59" s="3">
        <v>0.19</v>
      </c>
      <c r="G59" s="3">
        <v>0.04</v>
      </c>
      <c r="H59" s="3">
        <v>0.14000000000000001</v>
      </c>
      <c r="I59" s="3">
        <v>0.15</v>
      </c>
      <c r="J59" s="3">
        <v>0.12</v>
      </c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</row>
    <row r="60" spans="1:26" ht="15.6" customHeight="1" x14ac:dyDescent="0.25">
      <c r="A60" s="7">
        <v>2003</v>
      </c>
      <c r="B60" s="3">
        <v>0.02</v>
      </c>
      <c r="C60" s="3">
        <v>0.03</v>
      </c>
      <c r="D60" s="3">
        <v>0.11</v>
      </c>
      <c r="E60" s="3">
        <v>0.03</v>
      </c>
      <c r="F60" s="3">
        <v>0.15</v>
      </c>
      <c r="G60" s="3">
        <v>0.05</v>
      </c>
      <c r="H60" s="3">
        <v>0.13</v>
      </c>
      <c r="I60" s="3">
        <v>0.32</v>
      </c>
      <c r="J60" s="3">
        <v>0.16</v>
      </c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</row>
    <row r="61" spans="1:26" ht="15.6" customHeight="1" x14ac:dyDescent="0.25">
      <c r="A61" s="7">
        <v>2004</v>
      </c>
      <c r="B61" s="3">
        <v>0.02</v>
      </c>
      <c r="C61" s="3">
        <v>0.03</v>
      </c>
      <c r="D61" s="3">
        <v>0.04</v>
      </c>
      <c r="E61" s="3">
        <v>7.0000000000000007E-2</v>
      </c>
      <c r="F61" s="3">
        <v>0.15</v>
      </c>
      <c r="G61" s="3">
        <v>0.06</v>
      </c>
      <c r="H61" s="3">
        <v>0.18</v>
      </c>
      <c r="I61" s="3">
        <v>0.23</v>
      </c>
      <c r="J61" s="3">
        <v>0.22</v>
      </c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</row>
    <row r="62" spans="1:26" ht="15.6" customHeight="1" x14ac:dyDescent="0.25">
      <c r="A62" s="7">
        <v>2005</v>
      </c>
      <c r="B62" s="3">
        <v>0.01</v>
      </c>
      <c r="C62" s="3">
        <v>0.04</v>
      </c>
      <c r="D62" s="3">
        <v>0.09</v>
      </c>
      <c r="E62" s="3">
        <v>0.11</v>
      </c>
      <c r="F62" s="3">
        <v>0.16</v>
      </c>
      <c r="G62" s="3">
        <v>0.08</v>
      </c>
      <c r="H62" s="3">
        <v>0.1</v>
      </c>
      <c r="I62" s="3">
        <v>0.19</v>
      </c>
      <c r="J62" s="3">
        <v>0.22</v>
      </c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</row>
    <row r="63" spans="1:26" ht="15.6" customHeight="1" x14ac:dyDescent="0.25">
      <c r="A63" s="7">
        <v>2006</v>
      </c>
      <c r="B63" s="3">
        <v>0.01</v>
      </c>
      <c r="C63" s="3">
        <v>0.05</v>
      </c>
      <c r="D63" s="3">
        <v>0.1</v>
      </c>
      <c r="E63" s="3">
        <v>0.1</v>
      </c>
      <c r="F63" s="3">
        <v>0.15</v>
      </c>
      <c r="G63" s="3">
        <v>7.0000000000000007E-2</v>
      </c>
      <c r="H63" s="3">
        <v>0.14000000000000001</v>
      </c>
      <c r="I63" s="3">
        <v>0.18</v>
      </c>
      <c r="J63" s="3">
        <v>0.2</v>
      </c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</row>
    <row r="64" spans="1:26" ht="15.6" customHeight="1" x14ac:dyDescent="0.25">
      <c r="A64" s="7">
        <v>2007</v>
      </c>
      <c r="B64" s="3">
        <v>0.01</v>
      </c>
      <c r="C64" s="3">
        <v>0.05</v>
      </c>
      <c r="D64" s="3">
        <v>7.0000000000000007E-2</v>
      </c>
      <c r="E64" s="3">
        <v>0.17</v>
      </c>
      <c r="F64" s="3">
        <v>0.12</v>
      </c>
      <c r="G64" s="3">
        <v>7.0000000000000007E-2</v>
      </c>
      <c r="H64" s="3">
        <v>0.09</v>
      </c>
      <c r="I64" s="3">
        <v>0.18</v>
      </c>
      <c r="J64" s="3">
        <v>0.24</v>
      </c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</row>
    <row r="65" spans="1:26" ht="15.6" customHeight="1" x14ac:dyDescent="0.25">
      <c r="A65" s="7">
        <v>2008</v>
      </c>
      <c r="B65" s="3">
        <v>0.01</v>
      </c>
      <c r="C65" s="3">
        <v>0.06</v>
      </c>
      <c r="D65" s="3">
        <v>0.12</v>
      </c>
      <c r="E65" s="3">
        <v>0.25</v>
      </c>
      <c r="F65" s="3">
        <v>0.14000000000000001</v>
      </c>
      <c r="G65" s="3">
        <v>7.0000000000000007E-2</v>
      </c>
      <c r="H65" s="3">
        <v>0.13</v>
      </c>
      <c r="I65" s="3">
        <v>0.13</v>
      </c>
      <c r="J65" s="3">
        <v>0.09</v>
      </c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</row>
    <row r="66" spans="1:26" ht="15.6" customHeight="1" x14ac:dyDescent="0.25">
      <c r="A66" s="7">
        <v>2009</v>
      </c>
      <c r="B66" s="3">
        <v>0.02</v>
      </c>
      <c r="C66" s="3">
        <v>0.05</v>
      </c>
      <c r="D66" s="3">
        <v>0.09</v>
      </c>
      <c r="E66" s="3">
        <v>0.3</v>
      </c>
      <c r="F66" s="3">
        <v>0.06</v>
      </c>
      <c r="G66" s="3">
        <v>0.06</v>
      </c>
      <c r="H66" s="3">
        <v>0.16</v>
      </c>
      <c r="I66" s="3">
        <v>0.17</v>
      </c>
      <c r="J66" s="3">
        <v>0.09</v>
      </c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</row>
    <row r="67" spans="1:26" ht="15.6" customHeight="1" x14ac:dyDescent="0.25">
      <c r="A67" s="7">
        <v>2010</v>
      </c>
      <c r="B67" s="3">
        <v>0.02</v>
      </c>
      <c r="C67" s="3">
        <v>0.05</v>
      </c>
      <c r="D67" s="3">
        <v>0.08</v>
      </c>
      <c r="E67" s="3">
        <v>0.22</v>
      </c>
      <c r="F67" s="3">
        <v>0.12</v>
      </c>
      <c r="G67" s="3">
        <v>0.06</v>
      </c>
      <c r="H67" s="3">
        <v>0.14000000000000001</v>
      </c>
      <c r="I67" s="3">
        <v>0.2</v>
      </c>
      <c r="J67" s="3">
        <v>0.11</v>
      </c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</row>
    <row r="68" spans="1:26" ht="15.6" customHeight="1" x14ac:dyDescent="0.25">
      <c r="A68" s="7">
        <v>2011</v>
      </c>
      <c r="B68" s="3">
        <v>0.01</v>
      </c>
      <c r="C68" s="3">
        <v>0.05</v>
      </c>
      <c r="D68" s="3">
        <v>0.05</v>
      </c>
      <c r="E68" s="3">
        <v>0.32</v>
      </c>
      <c r="F68" s="3">
        <v>0.09</v>
      </c>
      <c r="G68" s="3">
        <v>7.0000000000000007E-2</v>
      </c>
      <c r="H68" s="3">
        <v>0.08</v>
      </c>
      <c r="I68" s="3">
        <v>0.15</v>
      </c>
      <c r="J68" s="3">
        <v>0.18</v>
      </c>
    </row>
    <row r="69" spans="1:26" ht="15.6" customHeight="1" x14ac:dyDescent="0.25">
      <c r="A69" s="7">
        <v>2012</v>
      </c>
      <c r="B69" s="3">
        <v>0.01</v>
      </c>
      <c r="C69" s="3">
        <v>0.04</v>
      </c>
      <c r="D69" s="3">
        <v>0.06</v>
      </c>
      <c r="E69" s="3">
        <v>0.2</v>
      </c>
      <c r="F69" s="3">
        <v>0.09</v>
      </c>
      <c r="G69" s="3">
        <v>0.09</v>
      </c>
      <c r="H69" s="3">
        <v>0.14000000000000001</v>
      </c>
      <c r="I69" s="3">
        <v>0.16</v>
      </c>
      <c r="J69" s="3">
        <v>0.21</v>
      </c>
    </row>
    <row r="70" spans="1:26" ht="15.6" customHeight="1" x14ac:dyDescent="0.25">
      <c r="A70" s="7">
        <v>2013</v>
      </c>
      <c r="B70" s="3">
        <v>0.03</v>
      </c>
      <c r="C70" s="3">
        <v>0.03</v>
      </c>
      <c r="D70" s="3">
        <v>0.09</v>
      </c>
      <c r="E70" s="3">
        <v>0.15</v>
      </c>
      <c r="F70" s="3">
        <v>0.14000000000000001</v>
      </c>
      <c r="G70" s="3">
        <v>7.0000000000000007E-2</v>
      </c>
      <c r="H70" s="3">
        <v>0.14000000000000001</v>
      </c>
      <c r="I70" s="3">
        <v>0.16</v>
      </c>
      <c r="J70" s="3">
        <v>0.19</v>
      </c>
    </row>
    <row r="71" spans="1:26" ht="15.6" customHeight="1" x14ac:dyDescent="0.25">
      <c r="A71" s="7">
        <v>2014</v>
      </c>
      <c r="B71" s="3">
        <v>0.03</v>
      </c>
      <c r="C71" s="3">
        <v>7.0000000000000007E-2</v>
      </c>
      <c r="D71" s="3">
        <v>0.06</v>
      </c>
      <c r="E71" s="3">
        <v>0.17</v>
      </c>
      <c r="F71" s="3">
        <v>0.09</v>
      </c>
      <c r="G71" s="3">
        <v>0.08</v>
      </c>
      <c r="H71" s="3">
        <v>0.15</v>
      </c>
      <c r="I71" s="3">
        <v>0.16</v>
      </c>
      <c r="J71" s="3">
        <v>0.19</v>
      </c>
    </row>
    <row r="72" spans="1:26" ht="15.6" customHeight="1" x14ac:dyDescent="0.25">
      <c r="A72" s="7">
        <v>2015</v>
      </c>
      <c r="B72" s="3">
        <v>0.03</v>
      </c>
      <c r="C72" s="3">
        <v>0.05</v>
      </c>
      <c r="D72" s="3">
        <v>0.06</v>
      </c>
      <c r="E72" s="3">
        <v>0.26</v>
      </c>
      <c r="F72" s="3">
        <v>7.0000000000000007E-2</v>
      </c>
      <c r="G72" s="3">
        <v>0.1</v>
      </c>
      <c r="H72" s="3">
        <v>0.13</v>
      </c>
      <c r="I72" s="3">
        <v>0.14000000000000001</v>
      </c>
      <c r="J72" s="3">
        <v>0.16</v>
      </c>
    </row>
    <row r="73" spans="1:26" ht="15.6" customHeight="1" x14ac:dyDescent="0.25">
      <c r="A73" s="7" t="str">
        <f>annéeN&amp;" (prévisions) "</f>
        <v xml:space="preserve">2016 (prévisions) </v>
      </c>
      <c r="B73" s="98"/>
      <c r="C73" s="98"/>
      <c r="D73" s="98"/>
      <c r="E73" s="98"/>
      <c r="F73" s="98"/>
      <c r="G73" s="98"/>
      <c r="H73" s="98"/>
      <c r="I73" s="98"/>
      <c r="J73" s="104"/>
    </row>
    <row r="74" spans="1:26" ht="15.6" customHeight="1" x14ac:dyDescent="0.25">
      <c r="A74" s="7"/>
      <c r="B74" s="11"/>
      <c r="C74" s="11"/>
      <c r="D74" s="11"/>
      <c r="E74" s="11"/>
      <c r="F74" s="11"/>
      <c r="G74" s="11"/>
      <c r="H74" s="11"/>
      <c r="I74" s="11"/>
    </row>
    <row r="75" spans="1:26" ht="15.6" customHeight="1" x14ac:dyDescent="0.25">
      <c r="A75" s="7"/>
      <c r="B75" s="11"/>
      <c r="C75" s="11"/>
      <c r="D75" s="11"/>
      <c r="E75" s="11"/>
      <c r="F75" s="11"/>
      <c r="G75" s="11"/>
      <c r="H75" s="11"/>
      <c r="I75" s="11"/>
    </row>
    <row r="76" spans="1:26" ht="15.6" customHeight="1" x14ac:dyDescent="0.25">
      <c r="A76" s="7"/>
      <c r="B76" s="11"/>
      <c r="C76" s="11"/>
      <c r="D76" s="11"/>
      <c r="E76" s="11"/>
      <c r="F76" s="11"/>
      <c r="G76" s="11"/>
      <c r="H76" s="11"/>
      <c r="I76" s="11"/>
    </row>
    <row r="77" spans="1:26" ht="18.75" customHeight="1" x14ac:dyDescent="0.3">
      <c r="A77" s="58" t="str">
        <f>"Répartition des recrutements de cadres par grands secteurs d'activité"</f>
        <v>Répartition des recrutements de cadres par grands secteurs d'activité</v>
      </c>
    </row>
    <row r="78" spans="1:26" ht="15.6" customHeight="1" x14ac:dyDescent="0.25"/>
    <row r="79" spans="1:26" ht="27.75" customHeight="1" x14ac:dyDescent="0.25">
      <c r="A79" s="23" t="s">
        <v>0</v>
      </c>
      <c r="B79" s="12" t="s">
        <v>18</v>
      </c>
      <c r="C79" s="12" t="s">
        <v>19</v>
      </c>
      <c r="D79" s="12" t="s">
        <v>20</v>
      </c>
      <c r="E79" s="12" t="s">
        <v>21</v>
      </c>
    </row>
    <row r="80" spans="1:26" x14ac:dyDescent="0.25">
      <c r="A80" s="7">
        <v>2002</v>
      </c>
      <c r="B80" s="3">
        <v>0.21</v>
      </c>
      <c r="C80" s="3">
        <v>0.06</v>
      </c>
      <c r="D80" s="3">
        <v>0.14000000000000001</v>
      </c>
      <c r="E80" s="3">
        <v>0.59</v>
      </c>
      <c r="F80" s="11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</row>
    <row r="81" spans="1:21" x14ac:dyDescent="0.25">
      <c r="A81" s="7">
        <v>2003</v>
      </c>
      <c r="B81" s="3">
        <v>0.24</v>
      </c>
      <c r="C81" s="3">
        <v>0.03</v>
      </c>
      <c r="D81" s="3">
        <v>0.11</v>
      </c>
      <c r="E81" s="3">
        <v>0.62</v>
      </c>
      <c r="F81" s="11"/>
      <c r="G81" s="3"/>
      <c r="H81" s="48"/>
      <c r="I81" s="48"/>
      <c r="J81" s="48"/>
      <c r="K81" s="48"/>
      <c r="L81" s="48"/>
      <c r="M81" s="48"/>
      <c r="N81" s="48"/>
      <c r="O81" s="48"/>
      <c r="P81" s="48"/>
      <c r="Q81" s="48"/>
      <c r="R81" s="48"/>
      <c r="S81" s="48"/>
      <c r="T81" s="48"/>
      <c r="U81" s="48"/>
    </row>
    <row r="82" spans="1:21" x14ac:dyDescent="0.25">
      <c r="A82" s="7">
        <v>2004</v>
      </c>
      <c r="B82" s="3">
        <v>0.19</v>
      </c>
      <c r="C82" s="3">
        <v>0.06</v>
      </c>
      <c r="D82" s="3">
        <v>0.13</v>
      </c>
      <c r="E82" s="3">
        <v>0.62</v>
      </c>
      <c r="F82" s="11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</row>
    <row r="83" spans="1:21" x14ac:dyDescent="0.25">
      <c r="A83" s="7">
        <v>2005</v>
      </c>
      <c r="B83" s="3">
        <v>0.22</v>
      </c>
      <c r="C83" s="3">
        <v>0.06</v>
      </c>
      <c r="D83" s="3">
        <v>0.1</v>
      </c>
      <c r="E83" s="3">
        <v>0.62</v>
      </c>
      <c r="F83" s="11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</row>
    <row r="84" spans="1:21" x14ac:dyDescent="0.25">
      <c r="A84" s="7">
        <v>2006</v>
      </c>
      <c r="B84" s="3">
        <v>0.17</v>
      </c>
      <c r="C84" s="3">
        <v>0.06</v>
      </c>
      <c r="D84" s="3">
        <v>0.13</v>
      </c>
      <c r="E84" s="3">
        <v>0.64</v>
      </c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</row>
    <row r="85" spans="1:21" x14ac:dyDescent="0.25">
      <c r="A85" s="7">
        <v>2007</v>
      </c>
      <c r="B85" s="3">
        <v>0.16</v>
      </c>
      <c r="C85" s="3">
        <v>0.05</v>
      </c>
      <c r="D85" s="3">
        <v>0.09</v>
      </c>
      <c r="E85" s="3">
        <v>0.7</v>
      </c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</row>
    <row r="86" spans="1:21" x14ac:dyDescent="0.25">
      <c r="A86" s="7">
        <v>2008</v>
      </c>
      <c r="B86" s="3">
        <v>0.18</v>
      </c>
      <c r="C86" s="3">
        <v>0.09</v>
      </c>
      <c r="D86" s="3">
        <v>0.08</v>
      </c>
      <c r="E86" s="3">
        <v>0.65</v>
      </c>
    </row>
    <row r="87" spans="1:21" x14ac:dyDescent="0.25">
      <c r="A87" s="7">
        <v>2009</v>
      </c>
      <c r="B87" s="3">
        <v>0.18</v>
      </c>
      <c r="C87" s="3">
        <v>0.08</v>
      </c>
      <c r="D87" s="3">
        <v>0.09</v>
      </c>
      <c r="E87" s="3">
        <v>0.65</v>
      </c>
    </row>
    <row r="88" spans="1:21" x14ac:dyDescent="0.25">
      <c r="A88" s="7">
        <v>2010</v>
      </c>
      <c r="B88" s="3">
        <v>0.17</v>
      </c>
      <c r="C88" s="3">
        <v>0.08</v>
      </c>
      <c r="D88" s="3">
        <v>0.11</v>
      </c>
      <c r="E88" s="3">
        <v>0.64</v>
      </c>
    </row>
    <row r="89" spans="1:21" x14ac:dyDescent="0.25">
      <c r="A89" s="7">
        <v>2011</v>
      </c>
      <c r="B89" s="3">
        <v>0.18</v>
      </c>
      <c r="C89" s="3">
        <v>7.0000000000000007E-2</v>
      </c>
      <c r="D89" s="3">
        <v>0.09</v>
      </c>
      <c r="E89" s="3">
        <v>0.66</v>
      </c>
    </row>
    <row r="90" spans="1:21" x14ac:dyDescent="0.25">
      <c r="A90" s="7">
        <v>2012</v>
      </c>
      <c r="B90" s="3">
        <v>0.2</v>
      </c>
      <c r="C90" s="3">
        <v>0.08</v>
      </c>
      <c r="D90" s="3">
        <v>0.09</v>
      </c>
      <c r="E90" s="3">
        <v>0.63</v>
      </c>
    </row>
    <row r="91" spans="1:21" x14ac:dyDescent="0.25">
      <c r="A91" s="7">
        <v>2013</v>
      </c>
      <c r="B91" s="3">
        <v>0.22</v>
      </c>
      <c r="C91" s="3">
        <v>0.09</v>
      </c>
      <c r="D91" s="3">
        <v>0.09</v>
      </c>
      <c r="E91" s="3">
        <v>0.6</v>
      </c>
    </row>
    <row r="92" spans="1:21" x14ac:dyDescent="0.25">
      <c r="A92" s="7">
        <v>2014</v>
      </c>
      <c r="B92" s="3">
        <v>0.18</v>
      </c>
      <c r="C92" s="3">
        <v>0.05</v>
      </c>
      <c r="D92" s="3">
        <v>0.09</v>
      </c>
      <c r="E92" s="3">
        <v>0.68</v>
      </c>
    </row>
    <row r="93" spans="1:21" x14ac:dyDescent="0.25">
      <c r="A93" s="7">
        <v>2015</v>
      </c>
      <c r="B93" s="11">
        <v>0.23</v>
      </c>
      <c r="C93" s="11">
        <v>0.08</v>
      </c>
      <c r="D93" s="11">
        <v>0.08</v>
      </c>
      <c r="E93" s="11">
        <v>0.61</v>
      </c>
    </row>
    <row r="94" spans="1:21" ht="15.75" x14ac:dyDescent="0.25">
      <c r="A94" s="7" t="str">
        <f>annéeN&amp;" (prévisions) "</f>
        <v xml:space="preserve">2016 (prévisions) </v>
      </c>
      <c r="B94" s="135"/>
      <c r="C94" s="135"/>
      <c r="D94" s="135"/>
      <c r="E94" s="135"/>
    </row>
    <row r="95" spans="1:21" x14ac:dyDescent="0.25">
      <c r="B95" s="71"/>
      <c r="C95" s="71"/>
      <c r="D95" s="71"/>
      <c r="E95" s="71"/>
    </row>
    <row r="96" spans="1:21" ht="20.25" x14ac:dyDescent="0.3">
      <c r="A96" s="65"/>
      <c r="B96" s="71"/>
      <c r="C96" s="71"/>
      <c r="D96" s="71"/>
      <c r="E96" s="71"/>
    </row>
    <row r="97" spans="1:7" ht="20.25" x14ac:dyDescent="0.3">
      <c r="A97" s="65"/>
      <c r="B97" s="71"/>
      <c r="C97" s="71"/>
      <c r="D97" s="71"/>
      <c r="E97" s="71"/>
    </row>
    <row r="98" spans="1:7" ht="18.75" x14ac:dyDescent="0.3">
      <c r="A98" s="58" t="str">
        <f>"Perspectives d'évolution des effectifs cadres et salariés pour "&amp;annéeN1&amp; " par région"</f>
        <v>Perspectives d'évolution des effectifs cadres et salariés pour 2017 par région</v>
      </c>
    </row>
    <row r="99" spans="1:7" ht="18.75" x14ac:dyDescent="0.3">
      <c r="A99" s="58"/>
    </row>
    <row r="100" spans="1:7" ht="30" x14ac:dyDescent="0.25">
      <c r="A100" s="57" t="s">
        <v>42</v>
      </c>
      <c r="B100" s="6" t="s">
        <v>40</v>
      </c>
      <c r="C100" s="6" t="s">
        <v>41</v>
      </c>
      <c r="E100" s="57" t="s">
        <v>42</v>
      </c>
      <c r="F100" s="6" t="s">
        <v>58</v>
      </c>
      <c r="G100" s="6" t="s">
        <v>59</v>
      </c>
    </row>
    <row r="101" spans="1:7" ht="27" customHeight="1" x14ac:dyDescent="0.25">
      <c r="A101" s="81" t="s">
        <v>28</v>
      </c>
      <c r="B101" s="16"/>
      <c r="C101" s="16"/>
      <c r="E101" s="15" t="s">
        <v>28</v>
      </c>
      <c r="F101" s="27"/>
      <c r="G101" s="27"/>
    </row>
    <row r="102" spans="1:7" ht="26.25" customHeight="1" x14ac:dyDescent="0.25">
      <c r="A102" s="81" t="s">
        <v>29</v>
      </c>
      <c r="B102" s="17"/>
      <c r="C102" s="17"/>
      <c r="E102" s="15" t="s">
        <v>29</v>
      </c>
      <c r="F102" s="28"/>
      <c r="G102" s="28"/>
    </row>
    <row r="103" spans="1:7" ht="18" customHeight="1" x14ac:dyDescent="0.25">
      <c r="A103" s="81" t="s">
        <v>30</v>
      </c>
      <c r="B103" s="17"/>
      <c r="C103" s="17"/>
      <c r="E103" s="15" t="s">
        <v>30</v>
      </c>
      <c r="F103" s="28"/>
      <c r="G103" s="28"/>
    </row>
    <row r="104" spans="1:7" ht="27.75" customHeight="1" x14ac:dyDescent="0.25">
      <c r="A104" s="81" t="s">
        <v>31</v>
      </c>
      <c r="B104" s="17"/>
      <c r="C104" s="17"/>
      <c r="E104" s="15" t="s">
        <v>31</v>
      </c>
      <c r="F104" s="28"/>
      <c r="G104" s="28"/>
    </row>
    <row r="105" spans="1:7" x14ac:dyDescent="0.25">
      <c r="A105" s="82" t="s">
        <v>32</v>
      </c>
      <c r="B105" s="17"/>
      <c r="C105" s="17"/>
      <c r="E105" s="18" t="s">
        <v>32</v>
      </c>
      <c r="F105" s="28"/>
      <c r="G105" s="28"/>
    </row>
    <row r="106" spans="1:7" x14ac:dyDescent="0.25">
      <c r="A106" s="81" t="s">
        <v>33</v>
      </c>
      <c r="B106" s="17"/>
      <c r="C106" s="17"/>
      <c r="E106" s="15" t="s">
        <v>33</v>
      </c>
      <c r="F106" s="28"/>
      <c r="G106" s="28"/>
    </row>
    <row r="107" spans="1:7" x14ac:dyDescent="0.25">
      <c r="A107" s="81" t="s">
        <v>34</v>
      </c>
      <c r="B107" s="17"/>
      <c r="C107" s="17"/>
      <c r="E107" s="15" t="s">
        <v>34</v>
      </c>
      <c r="F107" s="28"/>
      <c r="G107" s="28"/>
    </row>
    <row r="108" spans="1:7" x14ac:dyDescent="0.25">
      <c r="A108" s="81" t="s">
        <v>35</v>
      </c>
      <c r="B108" s="17"/>
      <c r="C108" s="17"/>
      <c r="E108" s="15" t="s">
        <v>35</v>
      </c>
      <c r="F108" s="28"/>
      <c r="G108" s="28"/>
    </row>
    <row r="109" spans="1:7" x14ac:dyDescent="0.25">
      <c r="A109" s="81" t="s">
        <v>36</v>
      </c>
      <c r="B109" s="17"/>
      <c r="C109" s="17"/>
      <c r="E109" s="15" t="s">
        <v>36</v>
      </c>
      <c r="F109" s="28"/>
      <c r="G109" s="28"/>
    </row>
    <row r="110" spans="1:7" x14ac:dyDescent="0.25">
      <c r="A110" s="81" t="s">
        <v>37</v>
      </c>
      <c r="B110" s="17"/>
      <c r="C110" s="17"/>
      <c r="E110" s="15" t="s">
        <v>37</v>
      </c>
      <c r="F110" s="28"/>
      <c r="G110" s="28"/>
    </row>
    <row r="111" spans="1:7" x14ac:dyDescent="0.25">
      <c r="A111" s="81" t="s">
        <v>38</v>
      </c>
      <c r="B111" s="17"/>
      <c r="C111" s="17"/>
      <c r="E111" s="15" t="s">
        <v>38</v>
      </c>
      <c r="F111" s="28"/>
      <c r="G111" s="28"/>
    </row>
    <row r="112" spans="1:7" ht="26.25" customHeight="1" x14ac:dyDescent="0.25">
      <c r="A112" s="81" t="s">
        <v>39</v>
      </c>
      <c r="B112" s="17"/>
      <c r="C112" s="17"/>
      <c r="E112" s="15" t="s">
        <v>39</v>
      </c>
      <c r="F112" s="28"/>
      <c r="G112" s="28"/>
    </row>
    <row r="113" spans="1:7" ht="28.5" customHeight="1" x14ac:dyDescent="0.25">
      <c r="A113" s="81" t="s">
        <v>145</v>
      </c>
      <c r="B113" s="17"/>
      <c r="C113" s="17"/>
      <c r="E113" s="15" t="s">
        <v>145</v>
      </c>
    </row>
    <row r="114" spans="1:7" x14ac:dyDescent="0.25">
      <c r="A114" s="15"/>
      <c r="B114" s="17"/>
      <c r="C114" s="17"/>
    </row>
    <row r="115" spans="1:7" x14ac:dyDescent="0.25">
      <c r="A115" s="19"/>
      <c r="B115" s="17"/>
      <c r="C115" s="17"/>
    </row>
    <row r="116" spans="1:7" ht="18.75" x14ac:dyDescent="0.3">
      <c r="A116" s="58" t="str">
        <f>"Historique des perspectives d'évolution des effectifs cadres et salariés dans la région"</f>
        <v>Historique des perspectives d'évolution des effectifs cadres et salariés dans la région</v>
      </c>
      <c r="B116" s="17"/>
      <c r="C116" s="17"/>
    </row>
    <row r="118" spans="1:7" ht="30" x14ac:dyDescent="0.25">
      <c r="A118" s="57" t="s">
        <v>0</v>
      </c>
      <c r="B118" s="6" t="s">
        <v>40</v>
      </c>
      <c r="C118" s="6" t="s">
        <v>41</v>
      </c>
      <c r="D118" s="66"/>
      <c r="E118" s="57" t="s">
        <v>0</v>
      </c>
      <c r="F118" s="6" t="s">
        <v>58</v>
      </c>
      <c r="G118" s="6" t="s">
        <v>59</v>
      </c>
    </row>
    <row r="119" spans="1:7" x14ac:dyDescent="0.25">
      <c r="A119" s="5">
        <v>2011</v>
      </c>
      <c r="B119" s="11">
        <v>0.1</v>
      </c>
      <c r="C119" s="11">
        <v>0.04</v>
      </c>
      <c r="D119" s="3"/>
      <c r="E119" s="5">
        <v>2011</v>
      </c>
      <c r="F119" s="11">
        <v>0.17</v>
      </c>
      <c r="G119" s="11">
        <v>0.1</v>
      </c>
    </row>
    <row r="120" spans="1:7" x14ac:dyDescent="0.25">
      <c r="A120" s="5">
        <v>2012</v>
      </c>
      <c r="B120" s="11">
        <v>0.11</v>
      </c>
      <c r="C120" s="11">
        <v>0.04</v>
      </c>
      <c r="D120" s="3"/>
      <c r="E120" s="5">
        <v>2012</v>
      </c>
      <c r="F120" s="11">
        <v>0.18</v>
      </c>
      <c r="G120" s="11">
        <v>0.1</v>
      </c>
    </row>
    <row r="121" spans="1:7" x14ac:dyDescent="0.25">
      <c r="A121" s="5">
        <v>2013</v>
      </c>
      <c r="B121" s="11">
        <v>0.09</v>
      </c>
      <c r="C121" s="11">
        <v>0.06</v>
      </c>
      <c r="D121" s="3"/>
      <c r="E121" s="5">
        <v>2013</v>
      </c>
      <c r="F121" s="11">
        <v>0.13</v>
      </c>
      <c r="G121" s="11">
        <v>0.11</v>
      </c>
    </row>
    <row r="122" spans="1:7" x14ac:dyDescent="0.25">
      <c r="A122" s="5">
        <v>2014</v>
      </c>
      <c r="B122" s="11">
        <v>7.0000000000000007E-2</v>
      </c>
      <c r="C122" s="11">
        <v>0.05</v>
      </c>
      <c r="D122" s="3"/>
      <c r="E122" s="5">
        <v>2014</v>
      </c>
      <c r="F122" s="11">
        <v>0.11</v>
      </c>
      <c r="G122" s="11">
        <v>0.1</v>
      </c>
    </row>
    <row r="123" spans="1:7" x14ac:dyDescent="0.25">
      <c r="A123" s="5">
        <v>2015</v>
      </c>
      <c r="B123" s="11">
        <v>7.0000000000000007E-2</v>
      </c>
      <c r="C123" s="11">
        <v>0.05</v>
      </c>
      <c r="D123" s="3"/>
      <c r="E123" s="5">
        <v>2015</v>
      </c>
      <c r="F123" s="11">
        <v>0.13</v>
      </c>
      <c r="G123" s="11">
        <v>0.1</v>
      </c>
    </row>
    <row r="124" spans="1:7" s="105" customFormat="1" ht="17.25" x14ac:dyDescent="0.3">
      <c r="A124" s="5">
        <v>2016</v>
      </c>
      <c r="B124" s="94">
        <v>0.06</v>
      </c>
      <c r="C124" s="94">
        <v>0.05</v>
      </c>
      <c r="D124" s="106"/>
      <c r="E124" s="5">
        <v>2016</v>
      </c>
      <c r="F124" s="98">
        <v>0.15</v>
      </c>
      <c r="G124" s="98">
        <v>0.1</v>
      </c>
    </row>
    <row r="125" spans="1:7" x14ac:dyDescent="0.25">
      <c r="A125" s="5"/>
      <c r="B125" s="11"/>
      <c r="C125" s="11"/>
      <c r="E125" s="3"/>
      <c r="F125" s="3"/>
    </row>
    <row r="126" spans="1:7" x14ac:dyDescent="0.25">
      <c r="A126" s="5"/>
      <c r="B126" s="11"/>
      <c r="C126" s="11"/>
    </row>
    <row r="127" spans="1:7" x14ac:dyDescent="0.25">
      <c r="A127" s="5"/>
      <c r="B127" s="11"/>
      <c r="C127" s="11"/>
    </row>
    <row r="128" spans="1:7" x14ac:dyDescent="0.25">
      <c r="A128" s="5"/>
      <c r="B128" s="11"/>
      <c r="C128" s="11"/>
    </row>
    <row r="129" spans="1:7" ht="19.5" customHeight="1" x14ac:dyDescent="0.3">
      <c r="A129" s="58" t="str">
        <f>"Perspectives d'évolution des effectifs cadres et salariés par taille d'établissement pour "&amp;annéeN1</f>
        <v>Perspectives d'évolution des effectifs cadres et salariés par taille d'établissement pour 2017</v>
      </c>
    </row>
    <row r="130" spans="1:7" ht="18.75" x14ac:dyDescent="0.3">
      <c r="A130" s="58"/>
    </row>
    <row r="131" spans="1:7" ht="30" x14ac:dyDescent="0.25">
      <c r="A131" s="57" t="s">
        <v>48</v>
      </c>
      <c r="B131" s="6" t="s">
        <v>40</v>
      </c>
      <c r="C131" s="6" t="s">
        <v>41</v>
      </c>
      <c r="E131" s="57" t="s">
        <v>48</v>
      </c>
      <c r="F131" s="6" t="s">
        <v>58</v>
      </c>
      <c r="G131" s="6" t="s">
        <v>59</v>
      </c>
    </row>
    <row r="132" spans="1:7" x14ac:dyDescent="0.25">
      <c r="A132" s="7" t="s">
        <v>43</v>
      </c>
      <c r="B132" s="11"/>
      <c r="C132" s="11"/>
      <c r="E132" s="7" t="s">
        <v>43</v>
      </c>
      <c r="F132" s="11"/>
      <c r="G132" s="11"/>
    </row>
    <row r="133" spans="1:7" x14ac:dyDescent="0.25">
      <c r="A133" s="7" t="s">
        <v>44</v>
      </c>
      <c r="B133" s="11"/>
      <c r="C133" s="11"/>
      <c r="E133" s="7" t="s">
        <v>44</v>
      </c>
      <c r="F133" s="11"/>
      <c r="G133" s="11"/>
    </row>
    <row r="134" spans="1:7" x14ac:dyDescent="0.25">
      <c r="A134" s="7" t="s">
        <v>45</v>
      </c>
      <c r="B134" s="11"/>
      <c r="C134" s="11"/>
      <c r="E134" s="7" t="s">
        <v>45</v>
      </c>
      <c r="F134" s="11"/>
      <c r="G134" s="11"/>
    </row>
    <row r="135" spans="1:7" x14ac:dyDescent="0.25">
      <c r="A135" s="7" t="s">
        <v>70</v>
      </c>
      <c r="B135" s="11"/>
      <c r="C135" s="11"/>
      <c r="E135" s="7" t="s">
        <v>70</v>
      </c>
      <c r="F135" s="11"/>
      <c r="G135" s="11"/>
    </row>
    <row r="136" spans="1:7" x14ac:dyDescent="0.25">
      <c r="A136" s="7"/>
      <c r="B136" s="11"/>
      <c r="C136" s="11"/>
    </row>
    <row r="137" spans="1:7" x14ac:dyDescent="0.25">
      <c r="A137" s="7"/>
      <c r="B137" s="11"/>
      <c r="C137" s="11"/>
    </row>
    <row r="138" spans="1:7" x14ac:dyDescent="0.25">
      <c r="A138" s="7"/>
      <c r="B138" s="11"/>
      <c r="C138" s="11"/>
    </row>
    <row r="140" spans="1:7" ht="18.75" x14ac:dyDescent="0.3">
      <c r="A140" s="58" t="str">
        <f>"Perspectives d'évolution des effectifs cadres et salariés par département pour "&amp;annéeN1</f>
        <v>Perspectives d'évolution des effectifs cadres et salariés par département pour 2017</v>
      </c>
    </row>
    <row r="142" spans="1:7" ht="30" x14ac:dyDescent="0.25">
      <c r="A142" s="57" t="s">
        <v>56</v>
      </c>
      <c r="B142" s="6" t="s">
        <v>40</v>
      </c>
      <c r="C142" s="6" t="s">
        <v>41</v>
      </c>
      <c r="E142" s="57" t="s">
        <v>56</v>
      </c>
      <c r="F142" s="6" t="s">
        <v>58</v>
      </c>
      <c r="G142" s="6" t="s">
        <v>59</v>
      </c>
    </row>
    <row r="143" spans="1:7" ht="32.25" customHeight="1" x14ac:dyDescent="0.25">
      <c r="A143" s="21" t="s">
        <v>123</v>
      </c>
      <c r="B143" s="22"/>
      <c r="C143" s="22"/>
      <c r="E143" s="21" t="s">
        <v>123</v>
      </c>
      <c r="F143" s="22"/>
      <c r="G143" s="22"/>
    </row>
    <row r="144" spans="1:7" ht="27.75" customHeight="1" x14ac:dyDescent="0.25">
      <c r="A144" s="21" t="s">
        <v>124</v>
      </c>
      <c r="B144" s="22"/>
      <c r="C144" s="22"/>
      <c r="E144" s="21" t="s">
        <v>124</v>
      </c>
      <c r="F144" s="22"/>
      <c r="G144" s="22"/>
    </row>
    <row r="145" spans="1:7" ht="30.75" customHeight="1" x14ac:dyDescent="0.25">
      <c r="A145" s="21" t="s">
        <v>125</v>
      </c>
      <c r="B145" s="22"/>
      <c r="C145" s="22"/>
      <c r="E145" s="21" t="s">
        <v>125</v>
      </c>
      <c r="F145" s="22"/>
      <c r="G145" s="22"/>
    </row>
    <row r="146" spans="1:7" x14ac:dyDescent="0.25">
      <c r="A146" s="21" t="s">
        <v>126</v>
      </c>
      <c r="B146" s="22"/>
      <c r="C146" s="22"/>
      <c r="E146" s="21" t="s">
        <v>126</v>
      </c>
      <c r="F146" s="22"/>
      <c r="G146" s="22"/>
    </row>
    <row r="154" spans="1:7" ht="18.75" x14ac:dyDescent="0.3">
      <c r="A154" s="58" t="str">
        <f>"Perspectives d'évolution des effectifs cadres et salariés par grands secteurs d'activité pour "&amp;annéeN1</f>
        <v>Perspectives d'évolution des effectifs cadres et salariés par grands secteurs d'activité pour 2017</v>
      </c>
    </row>
    <row r="156" spans="1:7" ht="30" x14ac:dyDescent="0.25">
      <c r="A156" s="57" t="s">
        <v>146</v>
      </c>
      <c r="B156" s="6" t="s">
        <v>40</v>
      </c>
      <c r="C156" s="6" t="s">
        <v>41</v>
      </c>
      <c r="E156" s="57" t="s">
        <v>146</v>
      </c>
      <c r="F156" s="6" t="s">
        <v>58</v>
      </c>
      <c r="G156" s="6" t="s">
        <v>59</v>
      </c>
    </row>
    <row r="157" spans="1:7" x14ac:dyDescent="0.25">
      <c r="A157" s="24" t="s">
        <v>18</v>
      </c>
      <c r="B157" s="25"/>
      <c r="C157" s="25"/>
      <c r="E157" s="24" t="s">
        <v>18</v>
      </c>
      <c r="F157" s="25"/>
      <c r="G157" s="25"/>
    </row>
    <row r="158" spans="1:7" x14ac:dyDescent="0.25">
      <c r="A158" s="24" t="s">
        <v>19</v>
      </c>
      <c r="B158" s="25"/>
      <c r="C158" s="25"/>
      <c r="E158" s="24" t="s">
        <v>19</v>
      </c>
      <c r="F158" s="25"/>
      <c r="G158" s="25"/>
    </row>
    <row r="159" spans="1:7" x14ac:dyDescent="0.25">
      <c r="A159" s="26" t="s">
        <v>20</v>
      </c>
      <c r="B159" s="25"/>
      <c r="C159" s="25"/>
      <c r="E159" s="26" t="s">
        <v>20</v>
      </c>
      <c r="F159" s="25"/>
      <c r="G159" s="25"/>
    </row>
    <row r="160" spans="1:7" x14ac:dyDescent="0.25">
      <c r="A160" s="26" t="s">
        <v>17</v>
      </c>
      <c r="B160" s="25"/>
      <c r="C160" s="25"/>
      <c r="E160" s="26" t="s">
        <v>17</v>
      </c>
      <c r="F160" s="25"/>
      <c r="G160" s="25"/>
    </row>
    <row r="161" spans="1:16" x14ac:dyDescent="0.25">
      <c r="A161" s="26"/>
      <c r="B161" s="25"/>
      <c r="C161" s="25"/>
    </row>
    <row r="162" spans="1:16" x14ac:dyDescent="0.25">
      <c r="A162" s="26"/>
      <c r="B162" s="25"/>
      <c r="C162" s="25"/>
    </row>
    <row r="165" spans="1:16" ht="18.75" x14ac:dyDescent="0.3">
      <c r="A165" s="29" t="str">
        <f xml:space="preserve"> "Les informations clés de la région  "</f>
        <v xml:space="preserve">Les informations clés de la région  </v>
      </c>
    </row>
    <row r="166" spans="1:16" x14ac:dyDescent="0.25">
      <c r="A166" s="5"/>
      <c r="B166" s="41"/>
      <c r="C166" s="41"/>
      <c r="D166" s="42"/>
      <c r="E166" s="42"/>
      <c r="F166" s="42"/>
      <c r="G166" s="42"/>
      <c r="H166" s="42"/>
      <c r="I166" s="42"/>
      <c r="J166" s="42"/>
      <c r="K166" s="42"/>
      <c r="L166" s="42"/>
      <c r="M166" s="42"/>
      <c r="N166" s="42"/>
      <c r="O166" s="42"/>
      <c r="P166" s="42"/>
    </row>
    <row r="167" spans="1:16" ht="30" x14ac:dyDescent="0.25">
      <c r="A167" s="6" t="s">
        <v>0</v>
      </c>
      <c r="B167" s="6" t="s">
        <v>60</v>
      </c>
      <c r="C167" s="6" t="s">
        <v>61</v>
      </c>
      <c r="D167" s="6" t="s">
        <v>62</v>
      </c>
      <c r="E167" s="6" t="s">
        <v>63</v>
      </c>
      <c r="F167" s="6" t="s">
        <v>64</v>
      </c>
      <c r="G167" s="6" t="s">
        <v>65</v>
      </c>
    </row>
    <row r="168" spans="1:16" x14ac:dyDescent="0.25">
      <c r="A168" s="7">
        <v>2004</v>
      </c>
      <c r="B168" s="2">
        <v>178770</v>
      </c>
      <c r="C168" s="2">
        <v>1115776</v>
      </c>
      <c r="D168" s="3">
        <v>0.16334515378310738</v>
      </c>
      <c r="E168" s="2">
        <v>135975</v>
      </c>
      <c r="F168" s="2">
        <v>20593</v>
      </c>
      <c r="G168" s="42">
        <v>0.15144695716124287</v>
      </c>
    </row>
    <row r="169" spans="1:16" x14ac:dyDescent="0.25">
      <c r="A169" s="7">
        <v>2005</v>
      </c>
      <c r="B169" s="2">
        <v>183180</v>
      </c>
      <c r="C169" s="2">
        <v>1138217</v>
      </c>
      <c r="D169" s="3">
        <v>0.16417273718022254</v>
      </c>
      <c r="E169" s="2">
        <v>138854</v>
      </c>
      <c r="F169" s="2">
        <v>21059</v>
      </c>
      <c r="G169" s="42">
        <v>0.15166289771990724</v>
      </c>
    </row>
    <row r="170" spans="1:16" x14ac:dyDescent="0.25">
      <c r="A170" s="7">
        <v>2006</v>
      </c>
      <c r="B170" s="2">
        <v>187000</v>
      </c>
      <c r="C170" s="2">
        <v>1167911</v>
      </c>
      <c r="D170" s="3">
        <v>0.16429204624425747</v>
      </c>
      <c r="E170" s="2">
        <v>140850</v>
      </c>
      <c r="F170" s="2">
        <v>21658</v>
      </c>
      <c r="G170" s="42">
        <v>0.15376641817536385</v>
      </c>
    </row>
    <row r="171" spans="1:16" x14ac:dyDescent="0.25">
      <c r="A171" s="7">
        <v>2007</v>
      </c>
      <c r="B171" s="2">
        <v>193030</v>
      </c>
      <c r="C171" s="2">
        <v>1200597</v>
      </c>
      <c r="D171" s="3">
        <v>0.16527800491647052</v>
      </c>
      <c r="E171" s="2">
        <v>144891</v>
      </c>
      <c r="F171" s="2">
        <v>22320</v>
      </c>
      <c r="G171" s="42">
        <v>0.15404683520715573</v>
      </c>
    </row>
    <row r="172" spans="1:16" x14ac:dyDescent="0.25">
      <c r="A172" s="7">
        <v>2008</v>
      </c>
      <c r="B172" s="2">
        <v>198200</v>
      </c>
      <c r="C172" s="2">
        <v>1202227.9999999991</v>
      </c>
      <c r="D172" s="3">
        <v>0.16508453710945473</v>
      </c>
      <c r="E172" s="2">
        <v>145171.00000000012</v>
      </c>
      <c r="F172" s="2">
        <v>22509</v>
      </c>
      <c r="G172" s="42">
        <v>0.15505162876883111</v>
      </c>
    </row>
    <row r="173" spans="1:16" x14ac:dyDescent="0.25">
      <c r="A173" s="7">
        <v>2009</v>
      </c>
      <c r="B173" s="2">
        <v>198850</v>
      </c>
      <c r="C173" s="2">
        <v>1181711.0000000009</v>
      </c>
      <c r="D173" s="3">
        <v>0.16540123836743126</v>
      </c>
      <c r="E173" s="2">
        <v>145173.00000000006</v>
      </c>
      <c r="F173" s="2">
        <v>22095</v>
      </c>
      <c r="G173" s="42">
        <v>0.15219772271703411</v>
      </c>
    </row>
    <row r="174" spans="1:16" x14ac:dyDescent="0.25">
      <c r="A174" s="7">
        <v>2010</v>
      </c>
      <c r="B174" s="2">
        <v>200830</v>
      </c>
      <c r="C174" s="2">
        <v>1194183.9999999995</v>
      </c>
      <c r="D174" s="3">
        <v>0.16994848994381861</v>
      </c>
      <c r="E174" s="2">
        <v>144435.99999999994</v>
      </c>
      <c r="F174" s="2">
        <v>22428</v>
      </c>
      <c r="G174" s="42">
        <v>0.15527984712952456</v>
      </c>
    </row>
    <row r="175" spans="1:16" x14ac:dyDescent="0.25">
      <c r="A175" s="7">
        <v>2011</v>
      </c>
      <c r="B175" s="2">
        <v>202840</v>
      </c>
      <c r="C175" s="79" t="s">
        <v>132</v>
      </c>
      <c r="D175" s="3">
        <v>0.16985657151661726</v>
      </c>
      <c r="E175" s="79" t="s">
        <v>132</v>
      </c>
      <c r="F175" s="79" t="s">
        <v>132</v>
      </c>
      <c r="G175" s="79" t="s">
        <v>132</v>
      </c>
    </row>
    <row r="176" spans="1:16" x14ac:dyDescent="0.25">
      <c r="A176" s="7">
        <v>2012</v>
      </c>
      <c r="B176" s="2">
        <v>204670</v>
      </c>
      <c r="C176" s="79" t="s">
        <v>132</v>
      </c>
      <c r="D176" s="3">
        <v>0.17138899868027044</v>
      </c>
      <c r="E176" s="79" t="s">
        <v>132</v>
      </c>
      <c r="F176" s="79" t="s">
        <v>132</v>
      </c>
      <c r="G176" s="79" t="s">
        <v>132</v>
      </c>
    </row>
    <row r="177" spans="1:7" x14ac:dyDescent="0.25">
      <c r="A177" s="7">
        <v>2013</v>
      </c>
      <c r="B177" s="2">
        <v>205480</v>
      </c>
      <c r="C177" s="2">
        <v>1182646.8470873958</v>
      </c>
      <c r="D177" s="3">
        <v>0.17374586547628562</v>
      </c>
      <c r="E177" s="2">
        <v>148655</v>
      </c>
      <c r="F177" s="2">
        <v>23584</v>
      </c>
      <c r="G177" s="42">
        <v>0.15864922135145135</v>
      </c>
    </row>
    <row r="178" spans="1:7" x14ac:dyDescent="0.25">
      <c r="A178" s="7">
        <v>2014</v>
      </c>
      <c r="B178" s="2">
        <v>206530</v>
      </c>
      <c r="C178" s="2">
        <v>1183385</v>
      </c>
      <c r="D178" s="3">
        <v>0.17463370448129875</v>
      </c>
      <c r="E178" s="2">
        <v>139413</v>
      </c>
      <c r="F178" s="2">
        <v>22227</v>
      </c>
      <c r="G178" s="42">
        <v>0.15943276451980806</v>
      </c>
    </row>
    <row r="179" spans="1:7" x14ac:dyDescent="0.25">
      <c r="A179" s="7">
        <v>2015</v>
      </c>
      <c r="B179" s="93">
        <v>207900</v>
      </c>
      <c r="C179" s="2"/>
      <c r="D179" s="45">
        <v>0.17568247020200525</v>
      </c>
      <c r="E179" s="2"/>
      <c r="F179" s="2"/>
      <c r="G179" s="42"/>
    </row>
    <row r="181" spans="1:7" x14ac:dyDescent="0.25">
      <c r="E181" s="2"/>
    </row>
    <row r="183" spans="1:7" ht="18.75" x14ac:dyDescent="0.3">
      <c r="A183" s="8" t="s">
        <v>66</v>
      </c>
      <c r="B183" s="9"/>
    </row>
    <row r="184" spans="1:7" ht="18.75" x14ac:dyDescent="0.3">
      <c r="A184" s="8"/>
      <c r="B184" s="9"/>
    </row>
    <row r="185" spans="1:7" x14ac:dyDescent="0.25">
      <c r="A185" s="24" t="s">
        <v>147</v>
      </c>
      <c r="B185" s="80"/>
    </row>
    <row r="186" spans="1:7" x14ac:dyDescent="0.25">
      <c r="A186" s="24" t="s">
        <v>148</v>
      </c>
      <c r="B186" s="80"/>
    </row>
    <row r="187" spans="1:7" x14ac:dyDescent="0.25">
      <c r="A187" s="26" t="s">
        <v>60</v>
      </c>
      <c r="B187" s="80"/>
    </row>
  </sheetData>
  <sortState columnSort="1" ref="H81:U85">
    <sortCondition ref="H81:U81"/>
  </sortState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Z187"/>
  <sheetViews>
    <sheetView topLeftCell="A37" workbookViewId="0">
      <selection activeCell="A23" sqref="A23"/>
    </sheetView>
  </sheetViews>
  <sheetFormatPr baseColWidth="10" defaultColWidth="11.42578125" defaultRowHeight="15" x14ac:dyDescent="0.25"/>
  <cols>
    <col min="1" max="1" width="20.7109375" style="20" customWidth="1"/>
    <col min="2" max="2" width="23.5703125" style="20" customWidth="1"/>
    <col min="3" max="3" width="22.5703125" style="20" customWidth="1"/>
    <col min="4" max="4" width="21.85546875" style="20" customWidth="1"/>
    <col min="5" max="5" width="22.85546875" style="20" customWidth="1"/>
    <col min="6" max="6" width="32" style="20" customWidth="1"/>
    <col min="7" max="7" width="22.5703125" style="20" customWidth="1"/>
    <col min="8" max="8" width="23.140625" style="20" customWidth="1"/>
    <col min="9" max="9" width="13.140625" style="20" customWidth="1"/>
    <col min="10" max="10" width="16.28515625" style="20" customWidth="1"/>
    <col min="11" max="16384" width="11.42578125" style="20"/>
  </cols>
  <sheetData>
    <row r="1" spans="1:9" ht="23.25" x14ac:dyDescent="0.35">
      <c r="A1" s="61" t="s">
        <v>127</v>
      </c>
    </row>
    <row r="3" spans="1:9" ht="18.75" x14ac:dyDescent="0.3">
      <c r="A3" s="62" t="str">
        <f>"Bilan des mouvements de l’année "&amp;annéeN</f>
        <v>Bilan des mouvements de l’année 2016</v>
      </c>
    </row>
    <row r="5" spans="1:9" ht="30" x14ac:dyDescent="0.25">
      <c r="A5" s="57" t="s">
        <v>0</v>
      </c>
      <c r="B5" s="57" t="s">
        <v>22</v>
      </c>
      <c r="C5" s="57" t="s">
        <v>23</v>
      </c>
      <c r="D5" s="57" t="s">
        <v>24</v>
      </c>
      <c r="E5" s="57" t="s">
        <v>25</v>
      </c>
      <c r="F5" s="57" t="s">
        <v>26</v>
      </c>
      <c r="G5" s="57" t="s">
        <v>139</v>
      </c>
      <c r="H5" s="57" t="s">
        <v>27</v>
      </c>
    </row>
    <row r="6" spans="1:9" x14ac:dyDescent="0.25">
      <c r="A6" s="7">
        <v>2000</v>
      </c>
      <c r="B6" s="2">
        <v>6190</v>
      </c>
      <c r="C6" s="2">
        <v>3210</v>
      </c>
      <c r="D6" s="2">
        <v>9400</v>
      </c>
      <c r="E6" s="40">
        <v>5040</v>
      </c>
      <c r="F6" s="44">
        <v>4360</v>
      </c>
      <c r="G6" s="2">
        <v>1109</v>
      </c>
      <c r="H6" s="63">
        <v>0.22</v>
      </c>
      <c r="I6" s="3"/>
    </row>
    <row r="7" spans="1:9" x14ac:dyDescent="0.25">
      <c r="A7" s="7">
        <v>2001</v>
      </c>
      <c r="B7" s="2">
        <v>6850</v>
      </c>
      <c r="C7" s="2">
        <v>3180</v>
      </c>
      <c r="D7" s="2">
        <v>10030</v>
      </c>
      <c r="E7" s="40">
        <v>6600</v>
      </c>
      <c r="F7" s="44">
        <v>3430</v>
      </c>
      <c r="G7" s="2">
        <v>800</v>
      </c>
      <c r="H7" s="63">
        <v>0.12</v>
      </c>
      <c r="I7" s="3"/>
    </row>
    <row r="8" spans="1:9" x14ac:dyDescent="0.25">
      <c r="A8" s="7">
        <v>2002</v>
      </c>
      <c r="B8" s="2">
        <v>6000</v>
      </c>
      <c r="C8" s="2">
        <v>3245</v>
      </c>
      <c r="D8" s="2">
        <v>9245</v>
      </c>
      <c r="E8" s="40">
        <v>6515</v>
      </c>
      <c r="F8" s="44">
        <v>2730</v>
      </c>
      <c r="G8" s="2">
        <v>1010</v>
      </c>
      <c r="H8" s="63">
        <v>0.16</v>
      </c>
      <c r="I8" s="3"/>
    </row>
    <row r="9" spans="1:9" x14ac:dyDescent="0.25">
      <c r="A9" s="7">
        <v>2003</v>
      </c>
      <c r="B9" s="2">
        <v>5450</v>
      </c>
      <c r="C9" s="2">
        <v>2770</v>
      </c>
      <c r="D9" s="2">
        <v>8220</v>
      </c>
      <c r="E9" s="40">
        <v>5530</v>
      </c>
      <c r="F9" s="44">
        <v>2690</v>
      </c>
      <c r="G9" s="2">
        <v>990</v>
      </c>
      <c r="H9" s="63">
        <v>0.18</v>
      </c>
      <c r="I9" s="3"/>
    </row>
    <row r="10" spans="1:9" x14ac:dyDescent="0.25">
      <c r="A10" s="7">
        <v>2004</v>
      </c>
      <c r="B10" s="2">
        <v>5700</v>
      </c>
      <c r="C10" s="2">
        <v>2440</v>
      </c>
      <c r="D10" s="2">
        <v>19840</v>
      </c>
      <c r="E10" s="40">
        <v>6810</v>
      </c>
      <c r="F10" s="44">
        <v>1330</v>
      </c>
      <c r="G10" s="2">
        <v>1430</v>
      </c>
      <c r="H10" s="63">
        <v>0.21</v>
      </c>
      <c r="I10" s="3"/>
    </row>
    <row r="11" spans="1:9" x14ac:dyDescent="0.25">
      <c r="A11" s="7">
        <v>2005</v>
      </c>
      <c r="B11" s="2">
        <v>6220</v>
      </c>
      <c r="C11" s="2">
        <v>2520</v>
      </c>
      <c r="D11" s="2">
        <v>8740</v>
      </c>
      <c r="E11" s="40">
        <v>6760</v>
      </c>
      <c r="F11" s="44">
        <v>1980</v>
      </c>
      <c r="G11" s="2">
        <v>1480</v>
      </c>
      <c r="H11" s="63">
        <v>0.22</v>
      </c>
      <c r="I11" s="3"/>
    </row>
    <row r="12" spans="1:9" x14ac:dyDescent="0.25">
      <c r="A12" s="7">
        <v>2006</v>
      </c>
      <c r="B12" s="2">
        <v>7820</v>
      </c>
      <c r="C12" s="2">
        <v>2900</v>
      </c>
      <c r="D12" s="2">
        <v>10720</v>
      </c>
      <c r="E12" s="40">
        <v>7380</v>
      </c>
      <c r="F12" s="44">
        <v>3340</v>
      </c>
      <c r="G12" s="2">
        <v>1800</v>
      </c>
      <c r="H12" s="63">
        <v>0.24</v>
      </c>
      <c r="I12" s="3"/>
    </row>
    <row r="13" spans="1:9" x14ac:dyDescent="0.25">
      <c r="A13" s="7">
        <v>2007</v>
      </c>
      <c r="B13" s="2">
        <v>7380</v>
      </c>
      <c r="C13" s="2">
        <v>2860</v>
      </c>
      <c r="D13" s="2">
        <v>10240</v>
      </c>
      <c r="E13" s="40">
        <v>7540</v>
      </c>
      <c r="F13" s="44">
        <v>2700</v>
      </c>
      <c r="G13" s="2">
        <v>1950</v>
      </c>
      <c r="H13" s="63">
        <v>0.26</v>
      </c>
      <c r="I13" s="3"/>
    </row>
    <row r="14" spans="1:9" x14ac:dyDescent="0.25">
      <c r="A14" s="7">
        <v>2008</v>
      </c>
      <c r="B14" s="2">
        <v>8510</v>
      </c>
      <c r="C14" s="2">
        <v>3200</v>
      </c>
      <c r="D14" s="2">
        <v>11710</v>
      </c>
      <c r="E14" s="40">
        <v>8360</v>
      </c>
      <c r="F14" s="44">
        <v>3350</v>
      </c>
      <c r="G14" s="2">
        <v>2420</v>
      </c>
      <c r="H14" s="63">
        <v>0.28999999999999998</v>
      </c>
      <c r="I14" s="3"/>
    </row>
    <row r="15" spans="1:9" x14ac:dyDescent="0.25">
      <c r="A15" s="7">
        <v>2009</v>
      </c>
      <c r="B15" s="2">
        <v>5850</v>
      </c>
      <c r="C15" s="2">
        <v>2410</v>
      </c>
      <c r="D15" s="2">
        <v>8260</v>
      </c>
      <c r="E15" s="40">
        <v>6730</v>
      </c>
      <c r="F15" s="44">
        <v>1530</v>
      </c>
      <c r="G15" s="2">
        <v>1500</v>
      </c>
      <c r="H15" s="63">
        <v>0.22</v>
      </c>
      <c r="I15" s="3"/>
    </row>
    <row r="16" spans="1:9" x14ac:dyDescent="0.25">
      <c r="A16" s="7">
        <v>2010</v>
      </c>
      <c r="B16" s="2">
        <v>7600</v>
      </c>
      <c r="C16" s="2">
        <v>2370</v>
      </c>
      <c r="D16" s="2">
        <v>9970</v>
      </c>
      <c r="E16" s="40">
        <v>9200</v>
      </c>
      <c r="F16" s="44">
        <v>770</v>
      </c>
      <c r="G16" s="2">
        <v>1570</v>
      </c>
      <c r="H16" s="63">
        <v>0.17</v>
      </c>
      <c r="I16" s="3"/>
    </row>
    <row r="17" spans="1:9" x14ac:dyDescent="0.25">
      <c r="A17" s="7">
        <v>2011</v>
      </c>
      <c r="B17" s="2">
        <v>7030</v>
      </c>
      <c r="C17" s="2">
        <v>2530</v>
      </c>
      <c r="D17" s="2">
        <v>9560</v>
      </c>
      <c r="E17" s="40">
        <v>8240</v>
      </c>
      <c r="F17" s="44">
        <v>1320</v>
      </c>
      <c r="G17" s="2">
        <v>1290</v>
      </c>
      <c r="H17" s="63">
        <v>0.16</v>
      </c>
      <c r="I17" s="3"/>
    </row>
    <row r="18" spans="1:9" x14ac:dyDescent="0.25">
      <c r="A18" s="7">
        <v>2012</v>
      </c>
      <c r="B18" s="2">
        <v>6920</v>
      </c>
      <c r="C18" s="2">
        <v>2490</v>
      </c>
      <c r="D18" s="2">
        <v>9410</v>
      </c>
      <c r="E18" s="40">
        <v>7730</v>
      </c>
      <c r="F18" s="44">
        <v>1680</v>
      </c>
      <c r="G18" s="2">
        <v>1350</v>
      </c>
      <c r="H18" s="63">
        <v>0.17</v>
      </c>
      <c r="I18" s="3"/>
    </row>
    <row r="19" spans="1:9" x14ac:dyDescent="0.25">
      <c r="A19" s="7">
        <v>2013</v>
      </c>
      <c r="B19" s="2">
        <v>5550</v>
      </c>
      <c r="C19" s="2">
        <v>1920</v>
      </c>
      <c r="D19" s="2">
        <v>7470</v>
      </c>
      <c r="E19" s="40">
        <v>7410</v>
      </c>
      <c r="F19" s="44">
        <v>60</v>
      </c>
      <c r="G19" s="2">
        <v>1590</v>
      </c>
      <c r="H19" s="63">
        <v>0.21</v>
      </c>
      <c r="I19" s="3"/>
    </row>
    <row r="20" spans="1:9" x14ac:dyDescent="0.25">
      <c r="A20" s="7">
        <v>2014</v>
      </c>
      <c r="B20" s="2">
        <v>6860</v>
      </c>
      <c r="C20" s="2">
        <v>2360</v>
      </c>
      <c r="D20" s="2">
        <v>9220</v>
      </c>
      <c r="E20" s="40">
        <v>8280</v>
      </c>
      <c r="F20" s="44">
        <v>940</v>
      </c>
      <c r="G20" s="2">
        <v>1750</v>
      </c>
      <c r="H20" s="63">
        <v>0.21</v>
      </c>
      <c r="I20" s="3"/>
    </row>
    <row r="21" spans="1:9" ht="17.25" x14ac:dyDescent="0.3">
      <c r="A21" s="7">
        <f>annéN</f>
        <v>2015</v>
      </c>
      <c r="B21" s="116">
        <v>7640</v>
      </c>
      <c r="C21" s="116">
        <v>2520</v>
      </c>
      <c r="D21" s="116">
        <v>10160</v>
      </c>
      <c r="E21" s="117">
        <v>8690</v>
      </c>
      <c r="F21" s="118">
        <v>1470</v>
      </c>
      <c r="G21" s="116">
        <v>1700</v>
      </c>
      <c r="H21" s="119">
        <v>0.2</v>
      </c>
      <c r="I21" s="3"/>
    </row>
    <row r="22" spans="1:9" s="38" customFormat="1" ht="17.25" x14ac:dyDescent="0.3">
      <c r="A22" s="113" t="str">
        <f>"Evolution "&amp;annN&amp;" / "&amp;annéN</f>
        <v>Evolution 2014 / 2015</v>
      </c>
      <c r="B22" s="130">
        <v>0.28999999999999998</v>
      </c>
      <c r="C22" s="130">
        <v>0.03</v>
      </c>
      <c r="D22" s="130">
        <v>0.23</v>
      </c>
      <c r="E22" s="130">
        <v>0.05</v>
      </c>
      <c r="F22" s="130" t="s">
        <v>160</v>
      </c>
      <c r="G22" s="130"/>
      <c r="H22" s="120"/>
    </row>
    <row r="23" spans="1:9" x14ac:dyDescent="0.25">
      <c r="A23" s="7"/>
      <c r="B23" s="2"/>
      <c r="C23" s="2"/>
      <c r="D23" s="2"/>
      <c r="E23" s="40"/>
      <c r="F23" s="44"/>
      <c r="G23" s="2"/>
      <c r="H23" s="3"/>
    </row>
    <row r="24" spans="1:9" ht="18.75" customHeight="1" x14ac:dyDescent="0.25">
      <c r="B24" s="67"/>
      <c r="C24" s="67"/>
      <c r="D24" s="72"/>
      <c r="E24" s="72"/>
    </row>
    <row r="25" spans="1:9" x14ac:dyDescent="0.25">
      <c r="B25" s="73"/>
      <c r="C25" s="73"/>
      <c r="E25" s="64"/>
    </row>
    <row r="26" spans="1:9" ht="18.75" x14ac:dyDescent="0.3">
      <c r="A26" s="58" t="str">
        <f>"Prévisions pour "&amp;annéeN1</f>
        <v>Prévisions pour 2017</v>
      </c>
      <c r="B26" s="73"/>
      <c r="C26" s="73"/>
    </row>
    <row r="27" spans="1:9" x14ac:dyDescent="0.25">
      <c r="B27" s="73"/>
      <c r="C27" s="73"/>
    </row>
    <row r="28" spans="1:9" ht="60.75" customHeight="1" x14ac:dyDescent="0.25">
      <c r="A28" s="23"/>
      <c r="B28" s="57" t="s">
        <v>140</v>
      </c>
      <c r="C28" s="57" t="s">
        <v>141</v>
      </c>
      <c r="D28" s="57" t="str">
        <f>"Evolution entre " &amp;annéeN&amp; " et " &amp;annéeN1&amp; "(fourchette basse)"</f>
        <v>Evolution entre 2016 et 2017(fourchette basse)</v>
      </c>
      <c r="E28" s="57" t="str">
        <f>"Evolution entre " &amp;annéeN&amp; " et " &amp;annéeN1&amp; "(fourchette haute)"</f>
        <v>Evolution entre 2016 et 2017(fourchette haute)</v>
      </c>
    </row>
    <row r="29" spans="1:9" x14ac:dyDescent="0.25">
      <c r="A29" s="5" t="s">
        <v>2</v>
      </c>
      <c r="B29" s="10"/>
      <c r="C29" s="10"/>
      <c r="D29" s="100"/>
      <c r="E29" s="100"/>
    </row>
    <row r="30" spans="1:9" x14ac:dyDescent="0.25">
      <c r="A30" s="24" t="s">
        <v>3</v>
      </c>
      <c r="B30" s="10"/>
      <c r="C30" s="10"/>
      <c r="D30" s="100"/>
      <c r="E30" s="100"/>
    </row>
    <row r="31" spans="1:9" x14ac:dyDescent="0.25">
      <c r="A31" s="24" t="s">
        <v>4</v>
      </c>
      <c r="B31" s="10"/>
      <c r="C31" s="10"/>
      <c r="D31" s="128"/>
      <c r="E31" s="128"/>
    </row>
    <row r="32" spans="1:9" x14ac:dyDescent="0.25">
      <c r="A32" s="24"/>
      <c r="B32" s="10"/>
      <c r="C32" s="10"/>
      <c r="D32" s="127"/>
      <c r="E32" s="127"/>
    </row>
    <row r="33" spans="1:23" x14ac:dyDescent="0.25">
      <c r="B33" s="73"/>
      <c r="C33" s="73"/>
      <c r="D33" s="64"/>
      <c r="E33" s="64"/>
    </row>
    <row r="34" spans="1:23" x14ac:dyDescent="0.25">
      <c r="D34" s="64"/>
      <c r="E34" s="64"/>
    </row>
    <row r="35" spans="1:23" ht="18.75" x14ac:dyDescent="0.3">
      <c r="A35" s="58" t="str">
        <f>"Répartition  des recrutements de cadres par niveau d’expérience"</f>
        <v>Répartition  des recrutements de cadres par niveau d’expérience</v>
      </c>
    </row>
    <row r="36" spans="1:23" ht="18.75" x14ac:dyDescent="0.3">
      <c r="A36" s="58"/>
    </row>
    <row r="37" spans="1:23" ht="45" x14ac:dyDescent="0.25">
      <c r="A37" s="23" t="s">
        <v>0</v>
      </c>
      <c r="B37" s="12" t="s">
        <v>5</v>
      </c>
      <c r="C37" s="12" t="s">
        <v>6</v>
      </c>
      <c r="D37" s="12" t="s">
        <v>8</v>
      </c>
      <c r="E37" s="12" t="s">
        <v>9</v>
      </c>
      <c r="F37" s="12" t="s">
        <v>10</v>
      </c>
      <c r="G37" s="12" t="s">
        <v>11</v>
      </c>
      <c r="H37" s="12" t="s">
        <v>7</v>
      </c>
    </row>
    <row r="38" spans="1:23" x14ac:dyDescent="0.25">
      <c r="A38" s="7">
        <v>2002</v>
      </c>
      <c r="B38" s="3">
        <v>0.17</v>
      </c>
      <c r="C38" s="3">
        <v>0.31</v>
      </c>
      <c r="D38" s="79" t="s">
        <v>132</v>
      </c>
      <c r="E38" s="79" t="s">
        <v>132</v>
      </c>
      <c r="F38" s="79" t="s">
        <v>132</v>
      </c>
      <c r="G38" s="79" t="s">
        <v>132</v>
      </c>
      <c r="H38" s="46">
        <v>0.52</v>
      </c>
    </row>
    <row r="39" spans="1:23" x14ac:dyDescent="0.25">
      <c r="A39" s="7">
        <v>2003</v>
      </c>
      <c r="B39" s="3">
        <v>0.24</v>
      </c>
      <c r="C39" s="3">
        <v>0.21</v>
      </c>
      <c r="D39" s="79" t="s">
        <v>132</v>
      </c>
      <c r="E39" s="79" t="s">
        <v>132</v>
      </c>
      <c r="F39" s="79" t="s">
        <v>132</v>
      </c>
      <c r="G39" s="79" t="s">
        <v>132</v>
      </c>
      <c r="H39" s="46">
        <v>0.55000000000000004</v>
      </c>
    </row>
    <row r="40" spans="1:23" x14ac:dyDescent="0.25">
      <c r="A40" s="7">
        <v>2004</v>
      </c>
      <c r="B40" s="3">
        <v>0.20747106278498773</v>
      </c>
      <c r="C40" s="3">
        <v>0.26289021396001405</v>
      </c>
      <c r="D40" s="79" t="s">
        <v>132</v>
      </c>
      <c r="E40" s="79" t="s">
        <v>132</v>
      </c>
      <c r="F40" s="79" t="s">
        <v>132</v>
      </c>
      <c r="G40" s="79" t="s">
        <v>132</v>
      </c>
      <c r="H40" s="46">
        <v>0.52963872325499828</v>
      </c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  <row r="41" spans="1:23" x14ac:dyDescent="0.25">
      <c r="A41" s="7">
        <v>2005</v>
      </c>
      <c r="B41" s="3">
        <v>0.22</v>
      </c>
      <c r="C41" s="3">
        <v>0.28999999999999998</v>
      </c>
      <c r="D41" s="79" t="s">
        <v>132</v>
      </c>
      <c r="E41" s="79" t="s">
        <v>132</v>
      </c>
      <c r="F41" s="79" t="s">
        <v>132</v>
      </c>
      <c r="G41" s="79" t="s">
        <v>132</v>
      </c>
      <c r="H41" s="46">
        <v>0.49</v>
      </c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</row>
    <row r="42" spans="1:23" x14ac:dyDescent="0.25">
      <c r="A42" s="7">
        <v>2006</v>
      </c>
      <c r="B42" s="3">
        <v>0.18</v>
      </c>
      <c r="C42" s="3">
        <v>0.35</v>
      </c>
      <c r="D42" s="79" t="s">
        <v>132</v>
      </c>
      <c r="E42" s="79" t="s">
        <v>132</v>
      </c>
      <c r="F42" s="79" t="s">
        <v>132</v>
      </c>
      <c r="G42" s="79" t="s">
        <v>132</v>
      </c>
      <c r="H42" s="46">
        <v>0.47</v>
      </c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</row>
    <row r="43" spans="1:23" x14ac:dyDescent="0.25">
      <c r="A43" s="7">
        <v>2007</v>
      </c>
      <c r="B43" s="3">
        <v>0.21</v>
      </c>
      <c r="C43" s="3">
        <v>0.31</v>
      </c>
      <c r="D43" s="79" t="s">
        <v>132</v>
      </c>
      <c r="E43" s="79" t="s">
        <v>132</v>
      </c>
      <c r="F43" s="79" t="s">
        <v>132</v>
      </c>
      <c r="G43" s="79" t="s">
        <v>132</v>
      </c>
      <c r="H43" s="46">
        <v>0.48</v>
      </c>
      <c r="I43" s="4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</row>
    <row r="44" spans="1:23" x14ac:dyDescent="0.25">
      <c r="A44" s="7">
        <v>2008</v>
      </c>
      <c r="B44" s="3">
        <v>0.18913835664746678</v>
      </c>
      <c r="C44" s="3">
        <v>0.31174327024803106</v>
      </c>
      <c r="D44" s="79" t="s">
        <v>132</v>
      </c>
      <c r="E44" s="79" t="s">
        <v>132</v>
      </c>
      <c r="F44" s="79" t="s">
        <v>132</v>
      </c>
      <c r="G44" s="79" t="s">
        <v>132</v>
      </c>
      <c r="H44" s="46">
        <v>0.49911837310450219</v>
      </c>
      <c r="I44" s="14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</row>
    <row r="45" spans="1:23" x14ac:dyDescent="0.25">
      <c r="A45" s="7">
        <v>2009</v>
      </c>
      <c r="B45" s="3">
        <v>0.15934347751752437</v>
      </c>
      <c r="C45" s="3">
        <v>0.21884082749187894</v>
      </c>
      <c r="D45" s="79" t="s">
        <v>132</v>
      </c>
      <c r="E45" s="79" t="s">
        <v>132</v>
      </c>
      <c r="F45" s="79" t="s">
        <v>132</v>
      </c>
      <c r="G45" s="79" t="s">
        <v>132</v>
      </c>
      <c r="H45" s="46">
        <v>0.62181569499059663</v>
      </c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</row>
    <row r="46" spans="1:23" x14ac:dyDescent="0.25">
      <c r="A46" s="7">
        <v>2010</v>
      </c>
      <c r="B46" s="3">
        <v>0.16</v>
      </c>
      <c r="C46" s="3">
        <v>0.25</v>
      </c>
      <c r="D46" s="79" t="s">
        <v>132</v>
      </c>
      <c r="E46" s="79" t="s">
        <v>132</v>
      </c>
      <c r="F46" s="79" t="s">
        <v>132</v>
      </c>
      <c r="G46" s="79" t="s">
        <v>132</v>
      </c>
      <c r="H46" s="46">
        <v>0.59</v>
      </c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</row>
    <row r="47" spans="1:23" x14ac:dyDescent="0.25">
      <c r="A47" s="7">
        <v>2011</v>
      </c>
      <c r="B47" s="3">
        <v>0.19</v>
      </c>
      <c r="C47" s="3">
        <v>0.24</v>
      </c>
      <c r="D47" s="3">
        <v>0.22</v>
      </c>
      <c r="E47" s="3">
        <v>0.19</v>
      </c>
      <c r="F47" s="3">
        <v>0.09</v>
      </c>
      <c r="G47" s="3">
        <v>7.0000000000000007E-2</v>
      </c>
      <c r="H47" s="46">
        <v>0.56999999999999995</v>
      </c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</row>
    <row r="48" spans="1:23" x14ac:dyDescent="0.25">
      <c r="A48" s="7">
        <v>2012</v>
      </c>
      <c r="B48" s="3">
        <v>0.22</v>
      </c>
      <c r="C48" s="3">
        <v>0.22</v>
      </c>
      <c r="D48" s="3">
        <v>0.28000000000000003</v>
      </c>
      <c r="E48" s="3">
        <v>0.14000000000000001</v>
      </c>
      <c r="F48" s="3">
        <v>0.06</v>
      </c>
      <c r="G48" s="3">
        <v>0.08</v>
      </c>
      <c r="H48" s="46">
        <v>0.56000000000000005</v>
      </c>
    </row>
    <row r="49" spans="1:26" x14ac:dyDescent="0.25">
      <c r="A49" s="7">
        <v>2013</v>
      </c>
      <c r="B49" s="3">
        <v>0.21</v>
      </c>
      <c r="C49" s="3">
        <v>0.25</v>
      </c>
      <c r="D49" s="3">
        <v>0.23</v>
      </c>
      <c r="E49" s="3">
        <v>0.14000000000000001</v>
      </c>
      <c r="F49" s="3">
        <v>7.0000000000000007E-2</v>
      </c>
      <c r="G49" s="3">
        <v>0.1</v>
      </c>
      <c r="H49" s="46">
        <v>0.54</v>
      </c>
    </row>
    <row r="50" spans="1:26" ht="15.6" customHeight="1" x14ac:dyDescent="0.25">
      <c r="A50" s="7">
        <v>2014</v>
      </c>
      <c r="B50" s="3">
        <v>0.19</v>
      </c>
      <c r="C50" s="3">
        <v>0.28999999999999998</v>
      </c>
      <c r="D50" s="3">
        <v>0.23</v>
      </c>
      <c r="E50" s="3">
        <v>0.13</v>
      </c>
      <c r="F50" s="3">
        <v>0.09</v>
      </c>
      <c r="G50" s="3">
        <v>7.0000000000000007E-2</v>
      </c>
      <c r="H50" s="46">
        <v>0.52</v>
      </c>
    </row>
    <row r="51" spans="1:26" ht="15.6" customHeight="1" x14ac:dyDescent="0.25">
      <c r="A51" s="7">
        <v>2015</v>
      </c>
      <c r="B51" s="3">
        <v>0.18</v>
      </c>
      <c r="C51" s="3">
        <v>0.28000000000000003</v>
      </c>
      <c r="D51" s="3">
        <v>0.26</v>
      </c>
      <c r="E51" s="3">
        <v>0.15</v>
      </c>
      <c r="F51" s="3">
        <v>7.0000000000000007E-2</v>
      </c>
      <c r="G51" s="3">
        <v>0.06</v>
      </c>
      <c r="H51" s="46">
        <v>0.54</v>
      </c>
    </row>
    <row r="52" spans="1:26" ht="15.6" customHeight="1" x14ac:dyDescent="0.25">
      <c r="A52" s="7" t="str">
        <f>annéeN&amp;" (prévisions) "</f>
        <v xml:space="preserve">2016 (prévisions) </v>
      </c>
      <c r="B52" s="99"/>
      <c r="C52" s="99"/>
      <c r="D52" s="99"/>
      <c r="E52" s="99"/>
      <c r="F52" s="99"/>
      <c r="G52" s="99"/>
      <c r="H52" s="101"/>
    </row>
    <row r="53" spans="1:26" ht="15.6" customHeight="1" x14ac:dyDescent="0.25">
      <c r="A53" s="7"/>
      <c r="B53" s="11"/>
      <c r="C53" s="11"/>
      <c r="D53" s="11"/>
      <c r="E53" s="11"/>
      <c r="F53" s="11"/>
      <c r="G53" s="11"/>
      <c r="H53" s="13"/>
    </row>
    <row r="54" spans="1:26" ht="15.6" customHeight="1" x14ac:dyDescent="0.25">
      <c r="A54" s="54"/>
      <c r="B54" s="55"/>
      <c r="C54" s="55"/>
      <c r="D54" s="55"/>
      <c r="E54" s="55"/>
      <c r="F54" s="55"/>
      <c r="G54" s="55"/>
      <c r="H54" s="56"/>
      <c r="I54" s="72"/>
      <c r="J54" s="72"/>
    </row>
    <row r="55" spans="1:26" x14ac:dyDescent="0.25">
      <c r="H55" s="131"/>
    </row>
    <row r="56" spans="1:26" ht="19.5" customHeight="1" x14ac:dyDescent="0.3">
      <c r="A56" s="58" t="str">
        <f>"Répartition  des recrutements de cadres par fonction"</f>
        <v>Répartition  des recrutements de cadres par fonction</v>
      </c>
    </row>
    <row r="57" spans="1:26" ht="15.6" customHeight="1" x14ac:dyDescent="0.25"/>
    <row r="58" spans="1:26" ht="51.75" customHeight="1" x14ac:dyDescent="0.25">
      <c r="A58" s="57" t="s">
        <v>0</v>
      </c>
      <c r="B58" s="6" t="s">
        <v>12</v>
      </c>
      <c r="C58" s="6" t="s">
        <v>142</v>
      </c>
      <c r="D58" s="6" t="s">
        <v>144</v>
      </c>
      <c r="E58" s="6" t="s">
        <v>13</v>
      </c>
      <c r="F58" s="6" t="s">
        <v>14</v>
      </c>
      <c r="G58" s="6" t="s">
        <v>15</v>
      </c>
      <c r="H58" s="6" t="s">
        <v>16</v>
      </c>
      <c r="I58" s="57" t="s">
        <v>143</v>
      </c>
      <c r="J58" s="57" t="s">
        <v>68</v>
      </c>
    </row>
    <row r="59" spans="1:26" ht="15.6" customHeight="1" x14ac:dyDescent="0.25">
      <c r="A59" s="7">
        <v>2002</v>
      </c>
      <c r="B59" s="3">
        <v>0.02</v>
      </c>
      <c r="C59" s="3">
        <v>7.0000000000000007E-2</v>
      </c>
      <c r="D59" s="3">
        <v>0.05</v>
      </c>
      <c r="E59" s="3">
        <v>0.08</v>
      </c>
      <c r="F59" s="3">
        <v>0.2</v>
      </c>
      <c r="G59" s="3">
        <v>7.0000000000000007E-2</v>
      </c>
      <c r="H59" s="3">
        <v>0.17</v>
      </c>
      <c r="I59" s="3">
        <v>0.26</v>
      </c>
      <c r="J59" s="3">
        <v>0.08</v>
      </c>
      <c r="K59" s="11"/>
      <c r="L59" s="48"/>
      <c r="M59" s="50"/>
      <c r="N59" s="48"/>
      <c r="O59" s="50"/>
      <c r="P59" s="48"/>
      <c r="Q59" s="50"/>
      <c r="R59" s="48"/>
      <c r="S59" s="50"/>
      <c r="T59" s="48"/>
      <c r="U59" s="50"/>
      <c r="V59" s="48"/>
      <c r="W59" s="50"/>
      <c r="X59" s="48"/>
      <c r="Y59" s="50"/>
      <c r="Z59" s="3"/>
    </row>
    <row r="60" spans="1:26" ht="15.6" customHeight="1" x14ac:dyDescent="0.25">
      <c r="A60" s="7">
        <v>2003</v>
      </c>
      <c r="B60" s="3">
        <v>0.04</v>
      </c>
      <c r="C60" s="3">
        <v>0.09</v>
      </c>
      <c r="D60" s="3">
        <v>0.06</v>
      </c>
      <c r="E60" s="3">
        <v>0.03</v>
      </c>
      <c r="F60" s="3">
        <v>0.18</v>
      </c>
      <c r="G60" s="3">
        <v>7.0000000000000007E-2</v>
      </c>
      <c r="H60" s="3">
        <v>0.17</v>
      </c>
      <c r="I60" s="3">
        <v>0.28000000000000003</v>
      </c>
      <c r="J60" s="3">
        <v>0.08</v>
      </c>
      <c r="K60" s="11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</row>
    <row r="61" spans="1:26" ht="15.6" customHeight="1" x14ac:dyDescent="0.25">
      <c r="A61" s="7">
        <v>2004</v>
      </c>
      <c r="B61" s="3">
        <v>4.4019642230796213E-2</v>
      </c>
      <c r="C61" s="3">
        <v>8.5408628551385479E-2</v>
      </c>
      <c r="D61" s="3">
        <v>5.8751315327955106E-2</v>
      </c>
      <c r="E61" s="3">
        <v>8.4707120308663633E-2</v>
      </c>
      <c r="F61" s="3">
        <v>0.17362329007365837</v>
      </c>
      <c r="G61" s="3">
        <v>6.6994037179936863E-2</v>
      </c>
      <c r="H61" s="3">
        <v>0.13205892669238864</v>
      </c>
      <c r="I61" s="3">
        <v>0.24973693440897932</v>
      </c>
      <c r="J61" s="3">
        <v>0.11</v>
      </c>
      <c r="K61" s="11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</row>
    <row r="62" spans="1:26" ht="15.6" customHeight="1" x14ac:dyDescent="0.25">
      <c r="A62" s="7">
        <v>2005</v>
      </c>
      <c r="B62" s="3">
        <v>0.02</v>
      </c>
      <c r="C62" s="3">
        <v>0.09</v>
      </c>
      <c r="D62" s="3">
        <v>0.08</v>
      </c>
      <c r="E62" s="3">
        <v>0.06</v>
      </c>
      <c r="F62" s="3">
        <v>0.18</v>
      </c>
      <c r="G62" s="3">
        <v>7.0000000000000007E-2</v>
      </c>
      <c r="H62" s="3">
        <v>0.15</v>
      </c>
      <c r="I62" s="3">
        <v>0.23</v>
      </c>
      <c r="J62" s="3">
        <v>0.12</v>
      </c>
      <c r="K62" s="11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</row>
    <row r="63" spans="1:26" ht="15.6" customHeight="1" x14ac:dyDescent="0.25">
      <c r="A63" s="7">
        <v>2006</v>
      </c>
      <c r="B63" s="3">
        <v>0.02</v>
      </c>
      <c r="C63" s="3">
        <v>0.06</v>
      </c>
      <c r="D63" s="3">
        <v>0.1</v>
      </c>
      <c r="E63" s="3">
        <v>0.05</v>
      </c>
      <c r="F63" s="3">
        <v>0.24</v>
      </c>
      <c r="G63" s="3">
        <v>7.0000000000000007E-2</v>
      </c>
      <c r="H63" s="3">
        <v>0.15</v>
      </c>
      <c r="I63" s="3">
        <v>0.21</v>
      </c>
      <c r="J63" s="3">
        <v>0.1</v>
      </c>
      <c r="K63" s="11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</row>
    <row r="64" spans="1:26" ht="15.6" customHeight="1" x14ac:dyDescent="0.25">
      <c r="A64" s="7">
        <v>2007</v>
      </c>
      <c r="B64" s="3">
        <v>0.02</v>
      </c>
      <c r="C64" s="3">
        <v>0.06</v>
      </c>
      <c r="D64" s="3">
        <v>0.11</v>
      </c>
      <c r="E64" s="3">
        <v>0.13</v>
      </c>
      <c r="F64" s="3">
        <v>0.14000000000000001</v>
      </c>
      <c r="G64" s="3">
        <v>0.11</v>
      </c>
      <c r="H64" s="3">
        <v>0.11</v>
      </c>
      <c r="I64" s="3">
        <v>0.25</v>
      </c>
      <c r="J64" s="3">
        <v>7.0000000000000007E-2</v>
      </c>
      <c r="K64" s="11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</row>
    <row r="65" spans="1:26" ht="15.6" customHeight="1" x14ac:dyDescent="0.25">
      <c r="A65" s="7">
        <v>2008</v>
      </c>
      <c r="B65" s="3">
        <v>1.9630892206418244E-2</v>
      </c>
      <c r="C65" s="3">
        <v>4.4786646291289527E-2</v>
      </c>
      <c r="D65" s="3">
        <v>7.3468907958152113E-2</v>
      </c>
      <c r="E65" s="3">
        <v>0.21723286705066416</v>
      </c>
      <c r="F65" s="3">
        <v>0.15669448689314683</v>
      </c>
      <c r="G65" s="3">
        <v>8.792758904431644E-2</v>
      </c>
      <c r="H65" s="3">
        <v>0.1270718232044199</v>
      </c>
      <c r="I65" s="3">
        <v>0.21</v>
      </c>
      <c r="J65" s="3">
        <v>5.6306571059127779E-2</v>
      </c>
      <c r="K65" s="11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</row>
    <row r="66" spans="1:26" ht="15.6" customHeight="1" x14ac:dyDescent="0.25">
      <c r="A66" s="7">
        <v>2009</v>
      </c>
      <c r="B66" s="3">
        <v>4.2058471533595487E-2</v>
      </c>
      <c r="C66" s="3">
        <v>8.4971790049581122E-2</v>
      </c>
      <c r="D66" s="3">
        <v>5.4881176269447766E-2</v>
      </c>
      <c r="E66" s="3">
        <v>0.22</v>
      </c>
      <c r="F66" s="3">
        <v>0.11249786288254403</v>
      </c>
      <c r="G66" s="3">
        <v>8.2749187895366727E-2</v>
      </c>
      <c r="H66" s="3">
        <v>0.11249786288254403</v>
      </c>
      <c r="I66" s="3">
        <v>0.27</v>
      </c>
      <c r="J66" s="3">
        <v>4.4281073687809883E-2</v>
      </c>
      <c r="K66" s="11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</row>
    <row r="67" spans="1:26" ht="15.6" customHeight="1" x14ac:dyDescent="0.25">
      <c r="A67" s="7">
        <v>2010</v>
      </c>
      <c r="B67" s="3">
        <v>0.03</v>
      </c>
      <c r="C67" s="3">
        <v>7.0000000000000007E-2</v>
      </c>
      <c r="D67" s="3">
        <v>0.04</v>
      </c>
      <c r="E67" s="3">
        <v>0.15</v>
      </c>
      <c r="F67" s="3">
        <v>0.12</v>
      </c>
      <c r="G67" s="3">
        <v>0.09</v>
      </c>
      <c r="H67" s="3">
        <v>0.19</v>
      </c>
      <c r="I67" s="3">
        <v>0.24</v>
      </c>
      <c r="J67" s="3">
        <v>7.0000000000000007E-2</v>
      </c>
      <c r="K67" s="11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</row>
    <row r="68" spans="1:26" ht="15.6" customHeight="1" x14ac:dyDescent="0.25">
      <c r="A68" s="7">
        <v>2011</v>
      </c>
      <c r="B68" s="3">
        <v>0.05</v>
      </c>
      <c r="C68" s="3">
        <v>0.08</v>
      </c>
      <c r="D68" s="3">
        <v>7.0000000000000007E-2</v>
      </c>
      <c r="E68" s="3">
        <v>0.15</v>
      </c>
      <c r="F68" s="3">
        <v>0.15</v>
      </c>
      <c r="G68" s="3">
        <v>0.11</v>
      </c>
      <c r="H68" s="3">
        <v>0.1</v>
      </c>
      <c r="I68" s="3">
        <v>0.2</v>
      </c>
      <c r="J68" s="3">
        <v>0.09</v>
      </c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</row>
    <row r="69" spans="1:26" ht="15.6" customHeight="1" x14ac:dyDescent="0.25">
      <c r="A69" s="7">
        <v>2012</v>
      </c>
      <c r="B69" s="3">
        <v>0.02</v>
      </c>
      <c r="C69" s="3">
        <v>0.09</v>
      </c>
      <c r="D69" s="3">
        <v>0.04</v>
      </c>
      <c r="E69" s="3">
        <v>0.17</v>
      </c>
      <c r="F69" s="3">
        <v>0.13</v>
      </c>
      <c r="G69" s="3">
        <v>7.0000000000000007E-2</v>
      </c>
      <c r="H69" s="3">
        <v>0.13</v>
      </c>
      <c r="I69" s="3">
        <v>0.26</v>
      </c>
      <c r="J69" s="3">
        <v>0.09</v>
      </c>
    </row>
    <row r="70" spans="1:26" ht="15.6" customHeight="1" x14ac:dyDescent="0.25">
      <c r="A70" s="7">
        <v>2013</v>
      </c>
      <c r="B70" s="3">
        <v>0.05</v>
      </c>
      <c r="C70" s="3">
        <v>7.0000000000000007E-2</v>
      </c>
      <c r="D70" s="3">
        <v>0.06</v>
      </c>
      <c r="E70" s="3">
        <v>0.1</v>
      </c>
      <c r="F70" s="3">
        <v>0.13</v>
      </c>
      <c r="G70" s="3">
        <v>0.08</v>
      </c>
      <c r="H70" s="3">
        <v>0.13</v>
      </c>
      <c r="I70" s="3">
        <v>0.23</v>
      </c>
      <c r="J70" s="3">
        <v>0.15</v>
      </c>
    </row>
    <row r="71" spans="1:26" ht="15.6" customHeight="1" x14ac:dyDescent="0.25">
      <c r="A71" s="7">
        <v>2014</v>
      </c>
      <c r="B71" s="3">
        <v>0.02</v>
      </c>
      <c r="C71" s="3">
        <v>0.09</v>
      </c>
      <c r="D71" s="3">
        <v>0.08</v>
      </c>
      <c r="E71" s="3">
        <v>0.11</v>
      </c>
      <c r="F71" s="3">
        <v>0.11</v>
      </c>
      <c r="G71" s="3">
        <v>0.06</v>
      </c>
      <c r="H71" s="3">
        <v>0.1</v>
      </c>
      <c r="I71" s="3">
        <v>0.23</v>
      </c>
      <c r="J71" s="3">
        <v>0.2</v>
      </c>
    </row>
    <row r="72" spans="1:26" ht="15.6" customHeight="1" x14ac:dyDescent="0.25">
      <c r="A72" s="7">
        <v>2015</v>
      </c>
      <c r="B72" s="3">
        <v>0.02</v>
      </c>
      <c r="C72" s="3">
        <v>0.1</v>
      </c>
      <c r="D72" s="3">
        <v>0.1</v>
      </c>
      <c r="E72" s="3">
        <v>0.15</v>
      </c>
      <c r="F72" s="3">
        <v>7.0000000000000007E-2</v>
      </c>
      <c r="G72" s="3">
        <v>0.08</v>
      </c>
      <c r="H72" s="3">
        <v>7.0000000000000007E-2</v>
      </c>
      <c r="I72" s="3">
        <v>0.17</v>
      </c>
      <c r="J72" s="3">
        <v>0.24</v>
      </c>
    </row>
    <row r="73" spans="1:26" ht="15.6" customHeight="1" x14ac:dyDescent="0.25">
      <c r="A73" s="7" t="str">
        <f>annéeN&amp;" (prévisions) "</f>
        <v xml:space="preserve">2016 (prévisions) </v>
      </c>
      <c r="B73" s="98"/>
      <c r="C73" s="98"/>
      <c r="D73" s="98"/>
      <c r="E73" s="98"/>
      <c r="F73" s="98"/>
      <c r="G73" s="98"/>
      <c r="H73" s="98"/>
      <c r="I73" s="98"/>
      <c r="J73" s="104"/>
    </row>
    <row r="74" spans="1:26" ht="15.6" customHeight="1" x14ac:dyDescent="0.25">
      <c r="A74" s="7"/>
      <c r="B74" s="11"/>
      <c r="C74" s="11"/>
      <c r="D74" s="11"/>
      <c r="E74" s="11"/>
      <c r="F74" s="11"/>
      <c r="G74" s="11"/>
      <c r="H74" s="11"/>
      <c r="I74" s="11"/>
    </row>
    <row r="75" spans="1:26" ht="15.6" customHeight="1" x14ac:dyDescent="0.25">
      <c r="A75" s="7"/>
      <c r="B75" s="11"/>
      <c r="C75" s="11"/>
      <c r="D75" s="11"/>
      <c r="E75" s="11"/>
      <c r="F75" s="11"/>
      <c r="G75" s="11"/>
      <c r="H75" s="11"/>
      <c r="I75" s="11"/>
    </row>
    <row r="76" spans="1:26" ht="15.6" customHeight="1" x14ac:dyDescent="0.25">
      <c r="A76" s="7"/>
      <c r="B76" s="11"/>
      <c r="C76" s="11"/>
      <c r="D76" s="11"/>
      <c r="E76" s="11"/>
      <c r="F76" s="11"/>
      <c r="G76" s="11"/>
      <c r="H76" s="11"/>
      <c r="I76" s="11"/>
    </row>
    <row r="77" spans="1:26" ht="18.75" customHeight="1" x14ac:dyDescent="0.3">
      <c r="A77" s="58" t="str">
        <f>"Répartition des recrutements de cadres par grands secteurs d'activité"</f>
        <v>Répartition des recrutements de cadres par grands secteurs d'activité</v>
      </c>
    </row>
    <row r="78" spans="1:26" ht="15.6" customHeight="1" x14ac:dyDescent="0.25"/>
    <row r="79" spans="1:26" ht="27.75" customHeight="1" x14ac:dyDescent="0.25">
      <c r="A79" s="23" t="s">
        <v>0</v>
      </c>
      <c r="B79" s="12" t="s">
        <v>18</v>
      </c>
      <c r="C79" s="12" t="s">
        <v>19</v>
      </c>
      <c r="D79" s="12" t="s">
        <v>20</v>
      </c>
      <c r="E79" s="12" t="s">
        <v>21</v>
      </c>
    </row>
    <row r="80" spans="1:26" x14ac:dyDescent="0.25">
      <c r="A80" s="7">
        <v>2002</v>
      </c>
      <c r="B80" s="3">
        <v>0.31</v>
      </c>
      <c r="C80" s="3">
        <v>0.06</v>
      </c>
      <c r="D80" s="3">
        <v>0.13</v>
      </c>
      <c r="E80" s="3">
        <v>0.5</v>
      </c>
      <c r="F80" s="11"/>
      <c r="G80" s="48"/>
      <c r="H80" s="48"/>
      <c r="I80" s="48"/>
      <c r="J80" s="48"/>
      <c r="K80" s="48"/>
      <c r="L80" s="48"/>
      <c r="M80" s="48"/>
      <c r="N80" s="48"/>
      <c r="O80" s="48"/>
      <c r="P80" s="48"/>
      <c r="Q80" s="48"/>
      <c r="R80" s="48"/>
      <c r="S80" s="48"/>
      <c r="T80" s="48"/>
      <c r="U80" s="48"/>
      <c r="V80" s="78"/>
      <c r="W80" s="78"/>
    </row>
    <row r="81" spans="1:20" x14ac:dyDescent="0.25">
      <c r="A81" s="7">
        <v>2003</v>
      </c>
      <c r="B81" s="3">
        <v>0.28999999999999998</v>
      </c>
      <c r="C81" s="3">
        <v>0.08</v>
      </c>
      <c r="D81" s="3">
        <v>0.13</v>
      </c>
      <c r="E81" s="3">
        <v>0.5</v>
      </c>
      <c r="F81" s="11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</row>
    <row r="82" spans="1:20" x14ac:dyDescent="0.25">
      <c r="A82" s="7">
        <v>2004</v>
      </c>
      <c r="B82" s="3">
        <v>0.28015427769985973</v>
      </c>
      <c r="C82" s="3">
        <v>7.3281907433380089E-2</v>
      </c>
      <c r="D82" s="3">
        <v>0.12885694249649368</v>
      </c>
      <c r="E82" s="3">
        <v>0.51770687237026647</v>
      </c>
      <c r="F82" s="11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</row>
    <row r="83" spans="1:20" x14ac:dyDescent="0.25">
      <c r="A83" s="7">
        <v>2005</v>
      </c>
      <c r="B83" s="3">
        <v>0.31</v>
      </c>
      <c r="C83" s="3">
        <v>7.0000000000000007E-2</v>
      </c>
      <c r="D83" s="3">
        <v>0.13</v>
      </c>
      <c r="E83" s="3">
        <v>0.49</v>
      </c>
      <c r="F83" s="11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</row>
    <row r="84" spans="1:20" x14ac:dyDescent="0.25">
      <c r="A84" s="7">
        <v>2006</v>
      </c>
      <c r="B84" s="3">
        <v>0.25</v>
      </c>
      <c r="C84" s="3">
        <v>0.08</v>
      </c>
      <c r="D84" s="3">
        <v>0.13</v>
      </c>
      <c r="E84" s="3">
        <v>0.54</v>
      </c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</row>
    <row r="85" spans="1:20" x14ac:dyDescent="0.25">
      <c r="A85" s="7">
        <v>2007</v>
      </c>
      <c r="B85" s="3">
        <v>0.28999999999999998</v>
      </c>
      <c r="C85" s="3">
        <v>0.08</v>
      </c>
      <c r="D85" s="3">
        <v>0.17</v>
      </c>
      <c r="E85" s="3">
        <v>0.46</v>
      </c>
    </row>
    <row r="86" spans="1:20" x14ac:dyDescent="0.25">
      <c r="A86" s="7">
        <v>2008</v>
      </c>
      <c r="B86" s="3">
        <v>0.27048313153873282</v>
      </c>
      <c r="C86" s="3">
        <v>0.10861643352533208</v>
      </c>
      <c r="D86" s="3">
        <v>0.11755025273304337</v>
      </c>
      <c r="E86" s="3">
        <v>0.50335018220289174</v>
      </c>
    </row>
    <row r="87" spans="1:20" x14ac:dyDescent="0.25">
      <c r="A87" s="7">
        <v>2009</v>
      </c>
      <c r="B87" s="3">
        <v>0.27662848350145325</v>
      </c>
      <c r="C87" s="3">
        <v>0.13643357838946829</v>
      </c>
      <c r="D87" s="3">
        <v>0.1735339374252009</v>
      </c>
      <c r="E87" s="3">
        <v>0.41340400068387756</v>
      </c>
    </row>
    <row r="88" spans="1:20" x14ac:dyDescent="0.25">
      <c r="A88" s="7">
        <v>2010</v>
      </c>
      <c r="B88" s="3">
        <v>0.25</v>
      </c>
      <c r="C88" s="3">
        <v>0.12</v>
      </c>
      <c r="D88" s="3">
        <v>0.09</v>
      </c>
      <c r="E88" s="3">
        <v>0.54</v>
      </c>
    </row>
    <row r="89" spans="1:20" x14ac:dyDescent="0.25">
      <c r="A89" s="7">
        <v>2011</v>
      </c>
      <c r="B89" s="3">
        <v>0.28999999999999998</v>
      </c>
      <c r="C89" s="3">
        <v>0.11</v>
      </c>
      <c r="D89" s="3">
        <v>0.13</v>
      </c>
      <c r="E89" s="3">
        <v>0.47</v>
      </c>
    </row>
    <row r="90" spans="1:20" x14ac:dyDescent="0.25">
      <c r="A90" s="7">
        <v>2012</v>
      </c>
      <c r="B90" s="3">
        <v>0.27</v>
      </c>
      <c r="C90" s="3">
        <v>0.09</v>
      </c>
      <c r="D90" s="3">
        <v>0.12</v>
      </c>
      <c r="E90" s="3">
        <v>0.52</v>
      </c>
    </row>
    <row r="91" spans="1:20" x14ac:dyDescent="0.25">
      <c r="A91" s="7">
        <v>2013</v>
      </c>
      <c r="B91" s="3">
        <v>0.24</v>
      </c>
      <c r="C91" s="3">
        <v>0.08</v>
      </c>
      <c r="D91" s="3">
        <v>0.13</v>
      </c>
      <c r="E91" s="3">
        <v>0.55000000000000004</v>
      </c>
    </row>
    <row r="92" spans="1:20" x14ac:dyDescent="0.25">
      <c r="A92" s="7">
        <v>2014</v>
      </c>
      <c r="B92" s="3">
        <v>0.23</v>
      </c>
      <c r="C92" s="3">
        <v>7.0000000000000007E-2</v>
      </c>
      <c r="D92" s="3">
        <v>0.14000000000000001</v>
      </c>
      <c r="E92" s="3">
        <v>0.56000000000000005</v>
      </c>
    </row>
    <row r="93" spans="1:20" x14ac:dyDescent="0.25">
      <c r="A93" s="7">
        <v>2015</v>
      </c>
      <c r="B93" s="11">
        <v>0.23</v>
      </c>
      <c r="C93" s="11">
        <v>7.0000000000000007E-2</v>
      </c>
      <c r="D93" s="11">
        <v>0.09</v>
      </c>
      <c r="E93" s="11">
        <v>0.61</v>
      </c>
    </row>
    <row r="94" spans="1:20" ht="15.75" x14ac:dyDescent="0.25">
      <c r="A94" s="7" t="str">
        <f>annéeN&amp;" (prévisions) "</f>
        <v xml:space="preserve">2016 (prévisions) </v>
      </c>
      <c r="B94" s="135"/>
      <c r="C94" s="135"/>
      <c r="D94" s="135"/>
      <c r="E94" s="135"/>
    </row>
    <row r="95" spans="1:20" x14ac:dyDescent="0.25">
      <c r="B95" s="71"/>
      <c r="C95" s="71"/>
      <c r="D95" s="71"/>
      <c r="E95" s="71"/>
    </row>
    <row r="96" spans="1:20" ht="20.25" x14ac:dyDescent="0.3">
      <c r="A96" s="65"/>
      <c r="B96" s="71"/>
      <c r="C96" s="71"/>
      <c r="D96" s="71"/>
      <c r="E96" s="71"/>
    </row>
    <row r="97" spans="1:7" ht="20.25" x14ac:dyDescent="0.3">
      <c r="A97" s="65"/>
      <c r="B97" s="71"/>
      <c r="C97" s="71"/>
      <c r="D97" s="71"/>
      <c r="E97" s="71"/>
    </row>
    <row r="98" spans="1:7" ht="18.75" x14ac:dyDescent="0.3">
      <c r="A98" s="58" t="str">
        <f>"Perspectives d'évolution des effectifs cadres et salariés pour "&amp;annéeN1&amp; " par région"</f>
        <v>Perspectives d'évolution des effectifs cadres et salariés pour 2017 par région</v>
      </c>
    </row>
    <row r="99" spans="1:7" ht="18.75" x14ac:dyDescent="0.3">
      <c r="A99" s="58"/>
    </row>
    <row r="100" spans="1:7" ht="30" x14ac:dyDescent="0.25">
      <c r="A100" s="57" t="s">
        <v>42</v>
      </c>
      <c r="B100" s="6" t="s">
        <v>40</v>
      </c>
      <c r="C100" s="6" t="s">
        <v>41</v>
      </c>
      <c r="E100" s="57" t="s">
        <v>42</v>
      </c>
      <c r="F100" s="6" t="s">
        <v>58</v>
      </c>
      <c r="G100" s="6" t="s">
        <v>59</v>
      </c>
    </row>
    <row r="101" spans="1:7" ht="27" customHeight="1" x14ac:dyDescent="0.25">
      <c r="A101" s="81" t="s">
        <v>28</v>
      </c>
      <c r="B101" s="16"/>
      <c r="C101" s="16"/>
      <c r="E101" s="15" t="s">
        <v>28</v>
      </c>
      <c r="F101" s="27"/>
      <c r="G101" s="27"/>
    </row>
    <row r="102" spans="1:7" ht="26.25" customHeight="1" x14ac:dyDescent="0.25">
      <c r="A102" s="81" t="s">
        <v>29</v>
      </c>
      <c r="B102" s="17"/>
      <c r="C102" s="17"/>
      <c r="E102" s="15" t="s">
        <v>29</v>
      </c>
      <c r="F102" s="28"/>
      <c r="G102" s="28"/>
    </row>
    <row r="103" spans="1:7" ht="18" customHeight="1" x14ac:dyDescent="0.25">
      <c r="A103" s="81" t="s">
        <v>30</v>
      </c>
      <c r="B103" s="17"/>
      <c r="C103" s="17"/>
      <c r="E103" s="15" t="s">
        <v>30</v>
      </c>
      <c r="F103" s="28"/>
      <c r="G103" s="28"/>
    </row>
    <row r="104" spans="1:7" ht="27.75" customHeight="1" x14ac:dyDescent="0.25">
      <c r="A104" s="81" t="s">
        <v>31</v>
      </c>
      <c r="B104" s="17"/>
      <c r="C104" s="17"/>
      <c r="E104" s="15" t="s">
        <v>31</v>
      </c>
      <c r="F104" s="28"/>
      <c r="G104" s="28"/>
    </row>
    <row r="105" spans="1:7" x14ac:dyDescent="0.25">
      <c r="A105" s="82" t="s">
        <v>32</v>
      </c>
      <c r="B105" s="17"/>
      <c r="C105" s="17"/>
      <c r="E105" s="18" t="s">
        <v>32</v>
      </c>
      <c r="F105" s="28"/>
      <c r="G105" s="28"/>
    </row>
    <row r="106" spans="1:7" x14ac:dyDescent="0.25">
      <c r="A106" s="81" t="s">
        <v>33</v>
      </c>
      <c r="B106" s="17"/>
      <c r="C106" s="17"/>
      <c r="E106" s="15" t="s">
        <v>33</v>
      </c>
      <c r="F106" s="28"/>
      <c r="G106" s="28"/>
    </row>
    <row r="107" spans="1:7" x14ac:dyDescent="0.25">
      <c r="A107" s="81" t="s">
        <v>34</v>
      </c>
      <c r="B107" s="17"/>
      <c r="C107" s="17"/>
      <c r="E107" s="15" t="s">
        <v>34</v>
      </c>
      <c r="F107" s="28"/>
      <c r="G107" s="28"/>
    </row>
    <row r="108" spans="1:7" x14ac:dyDescent="0.25">
      <c r="A108" s="81" t="s">
        <v>35</v>
      </c>
      <c r="B108" s="17"/>
      <c r="C108" s="17"/>
      <c r="E108" s="15" t="s">
        <v>35</v>
      </c>
      <c r="F108" s="28"/>
      <c r="G108" s="28"/>
    </row>
    <row r="109" spans="1:7" x14ac:dyDescent="0.25">
      <c r="A109" s="81" t="s">
        <v>36</v>
      </c>
      <c r="B109" s="17"/>
      <c r="C109" s="17"/>
      <c r="E109" s="15" t="s">
        <v>36</v>
      </c>
      <c r="F109" s="28"/>
      <c r="G109" s="28"/>
    </row>
    <row r="110" spans="1:7" x14ac:dyDescent="0.25">
      <c r="A110" s="81" t="s">
        <v>37</v>
      </c>
      <c r="B110" s="17"/>
      <c r="C110" s="17"/>
      <c r="E110" s="15" t="s">
        <v>37</v>
      </c>
      <c r="F110" s="28"/>
      <c r="G110" s="28"/>
    </row>
    <row r="111" spans="1:7" x14ac:dyDescent="0.25">
      <c r="A111" s="81" t="s">
        <v>38</v>
      </c>
      <c r="B111" s="17"/>
      <c r="C111" s="17"/>
      <c r="E111" s="15" t="s">
        <v>38</v>
      </c>
      <c r="F111" s="28"/>
      <c r="G111" s="28"/>
    </row>
    <row r="112" spans="1:7" ht="26.25" customHeight="1" x14ac:dyDescent="0.25">
      <c r="A112" s="81" t="s">
        <v>39</v>
      </c>
      <c r="B112" s="17"/>
      <c r="C112" s="17"/>
      <c r="E112" s="15" t="s">
        <v>39</v>
      </c>
      <c r="F112" s="28"/>
      <c r="G112" s="28"/>
    </row>
    <row r="113" spans="1:7" ht="28.5" customHeight="1" x14ac:dyDescent="0.25">
      <c r="A113" s="81" t="s">
        <v>145</v>
      </c>
      <c r="B113" s="17"/>
      <c r="C113" s="17"/>
      <c r="E113" s="15" t="s">
        <v>145</v>
      </c>
    </row>
    <row r="114" spans="1:7" x14ac:dyDescent="0.25">
      <c r="A114" s="15"/>
      <c r="B114" s="17"/>
      <c r="C114" s="17"/>
    </row>
    <row r="115" spans="1:7" x14ac:dyDescent="0.25">
      <c r="A115" s="19"/>
      <c r="B115" s="17"/>
      <c r="C115" s="17"/>
    </row>
    <row r="116" spans="1:7" ht="18.75" x14ac:dyDescent="0.3">
      <c r="A116" s="58" t="str">
        <f>"Historique des perspectives d'évolution des effectifs cadres et salariés dans la région"</f>
        <v>Historique des perspectives d'évolution des effectifs cadres et salariés dans la région</v>
      </c>
      <c r="B116" s="17"/>
      <c r="C116" s="17"/>
    </row>
    <row r="118" spans="1:7" ht="30" x14ac:dyDescent="0.25">
      <c r="A118" s="57" t="s">
        <v>0</v>
      </c>
      <c r="B118" s="6" t="s">
        <v>40</v>
      </c>
      <c r="C118" s="6" t="s">
        <v>41</v>
      </c>
      <c r="D118" s="66"/>
      <c r="E118" s="57" t="s">
        <v>0</v>
      </c>
      <c r="F118" s="6" t="s">
        <v>58</v>
      </c>
      <c r="G118" s="6" t="s">
        <v>59</v>
      </c>
    </row>
    <row r="119" spans="1:7" x14ac:dyDescent="0.25">
      <c r="A119" s="5">
        <v>2011</v>
      </c>
      <c r="B119" s="11">
        <v>0.1</v>
      </c>
      <c r="C119" s="11">
        <v>0.04</v>
      </c>
      <c r="E119" s="5">
        <v>2011</v>
      </c>
      <c r="F119" s="11">
        <v>0.16</v>
      </c>
      <c r="G119" s="11">
        <v>0.08</v>
      </c>
    </row>
    <row r="120" spans="1:7" x14ac:dyDescent="0.25">
      <c r="A120" s="5">
        <v>2012</v>
      </c>
      <c r="B120" s="11">
        <v>0.1</v>
      </c>
      <c r="C120" s="11">
        <v>0.04</v>
      </c>
      <c r="D120" s="71"/>
      <c r="E120" s="5">
        <v>2012</v>
      </c>
      <c r="F120" s="11">
        <v>0.17</v>
      </c>
      <c r="G120" s="11">
        <v>0.08</v>
      </c>
    </row>
    <row r="121" spans="1:7" x14ac:dyDescent="0.25">
      <c r="A121" s="5">
        <v>2013</v>
      </c>
      <c r="B121" s="11">
        <v>7.0000000000000007E-2</v>
      </c>
      <c r="C121" s="11">
        <v>0.06</v>
      </c>
      <c r="D121" s="71"/>
      <c r="E121" s="5">
        <v>2013</v>
      </c>
      <c r="F121" s="11">
        <v>0.12</v>
      </c>
      <c r="G121" s="11">
        <v>0.11</v>
      </c>
    </row>
    <row r="122" spans="1:7" x14ac:dyDescent="0.25">
      <c r="A122" s="5">
        <v>2014</v>
      </c>
      <c r="B122" s="11">
        <v>0.08</v>
      </c>
      <c r="C122" s="11">
        <v>0.06</v>
      </c>
      <c r="D122" s="71"/>
      <c r="E122" s="5">
        <v>2014</v>
      </c>
      <c r="F122" s="11">
        <v>0.14000000000000001</v>
      </c>
      <c r="G122" s="11">
        <v>0.12</v>
      </c>
    </row>
    <row r="123" spans="1:7" x14ac:dyDescent="0.25">
      <c r="A123" s="5">
        <v>2015</v>
      </c>
      <c r="B123" s="11">
        <v>7.0000000000000007E-2</v>
      </c>
      <c r="C123" s="11">
        <v>0.04</v>
      </c>
      <c r="D123" s="71"/>
      <c r="E123" s="5">
        <v>2015</v>
      </c>
      <c r="F123" s="11">
        <v>0.15</v>
      </c>
      <c r="G123" s="11">
        <v>0.13</v>
      </c>
    </row>
    <row r="124" spans="1:7" s="105" customFormat="1" ht="17.25" x14ac:dyDescent="0.3">
      <c r="A124" s="5">
        <v>2016</v>
      </c>
      <c r="B124" s="94">
        <v>0.06</v>
      </c>
      <c r="C124" s="94">
        <v>0.04</v>
      </c>
      <c r="D124" s="107"/>
      <c r="E124" s="5">
        <v>2016</v>
      </c>
      <c r="F124" s="98">
        <v>0.16</v>
      </c>
      <c r="G124" s="98">
        <v>0.1</v>
      </c>
    </row>
    <row r="125" spans="1:7" x14ac:dyDescent="0.25">
      <c r="A125" s="5"/>
      <c r="B125" s="11"/>
      <c r="C125" s="11"/>
      <c r="D125" s="71"/>
      <c r="E125" s="71"/>
    </row>
    <row r="126" spans="1:7" x14ac:dyDescent="0.25">
      <c r="A126" s="5"/>
      <c r="B126" s="11"/>
      <c r="C126" s="11"/>
    </row>
    <row r="127" spans="1:7" x14ac:dyDescent="0.25">
      <c r="A127" s="5"/>
      <c r="B127" s="11"/>
      <c r="C127" s="11"/>
    </row>
    <row r="128" spans="1:7" x14ac:dyDescent="0.25">
      <c r="A128" s="5"/>
      <c r="B128" s="11"/>
      <c r="C128" s="11"/>
    </row>
    <row r="129" spans="1:7" ht="19.5" customHeight="1" x14ac:dyDescent="0.3">
      <c r="A129" s="58" t="str">
        <f>"Perspectives d'évolution des effectifs cadres et salariés par taille d'établissement pour "&amp;annéeN1</f>
        <v>Perspectives d'évolution des effectifs cadres et salariés par taille d'établissement pour 2017</v>
      </c>
    </row>
    <row r="130" spans="1:7" ht="18.75" x14ac:dyDescent="0.3">
      <c r="A130" s="58"/>
    </row>
    <row r="131" spans="1:7" ht="30" x14ac:dyDescent="0.25">
      <c r="A131" s="57" t="s">
        <v>48</v>
      </c>
      <c r="B131" s="6" t="s">
        <v>40</v>
      </c>
      <c r="C131" s="6" t="s">
        <v>41</v>
      </c>
      <c r="E131" s="57" t="s">
        <v>48</v>
      </c>
      <c r="F131" s="6" t="s">
        <v>58</v>
      </c>
      <c r="G131" s="6" t="s">
        <v>59</v>
      </c>
    </row>
    <row r="132" spans="1:7" x14ac:dyDescent="0.25">
      <c r="A132" s="7" t="s">
        <v>43</v>
      </c>
      <c r="B132" s="11"/>
      <c r="C132" s="11"/>
      <c r="E132" s="7" t="s">
        <v>43</v>
      </c>
      <c r="F132" s="11"/>
      <c r="G132" s="11"/>
    </row>
    <row r="133" spans="1:7" x14ac:dyDescent="0.25">
      <c r="A133" s="7" t="s">
        <v>44</v>
      </c>
      <c r="B133" s="11"/>
      <c r="C133" s="11"/>
      <c r="E133" s="7" t="s">
        <v>44</v>
      </c>
      <c r="F133" s="11"/>
      <c r="G133" s="11"/>
    </row>
    <row r="134" spans="1:7" x14ac:dyDescent="0.25">
      <c r="A134" s="7" t="s">
        <v>45</v>
      </c>
      <c r="B134" s="11"/>
      <c r="C134" s="11"/>
      <c r="E134" s="7" t="s">
        <v>45</v>
      </c>
      <c r="F134" s="11"/>
      <c r="G134" s="11"/>
    </row>
    <row r="135" spans="1:7" x14ac:dyDescent="0.25">
      <c r="A135" s="7" t="s">
        <v>46</v>
      </c>
      <c r="B135" s="11"/>
      <c r="C135" s="11"/>
      <c r="E135" s="7" t="s">
        <v>46</v>
      </c>
      <c r="F135" s="11"/>
      <c r="G135" s="11"/>
    </row>
    <row r="136" spans="1:7" x14ac:dyDescent="0.25">
      <c r="A136" s="7" t="s">
        <v>47</v>
      </c>
      <c r="B136" s="11"/>
      <c r="C136" s="11"/>
      <c r="E136" s="7" t="s">
        <v>47</v>
      </c>
      <c r="F136" s="11"/>
      <c r="G136" s="11"/>
    </row>
    <row r="137" spans="1:7" x14ac:dyDescent="0.25">
      <c r="A137" s="7"/>
      <c r="B137" s="11"/>
      <c r="C137" s="11"/>
    </row>
    <row r="138" spans="1:7" x14ac:dyDescent="0.25">
      <c r="A138" s="7"/>
      <c r="B138" s="11"/>
      <c r="C138" s="11"/>
    </row>
    <row r="140" spans="1:7" ht="18.75" x14ac:dyDescent="0.3">
      <c r="A140" s="58" t="str">
        <f>"Perspectives d'évolution des effectifs cadres et salariés par département pour "&amp;annéeN1</f>
        <v>Perspectives d'évolution des effectifs cadres et salariés par département pour 2017</v>
      </c>
    </row>
    <row r="142" spans="1:7" ht="30" x14ac:dyDescent="0.25">
      <c r="A142" s="57" t="s">
        <v>56</v>
      </c>
      <c r="B142" s="6" t="s">
        <v>40</v>
      </c>
      <c r="C142" s="6" t="s">
        <v>41</v>
      </c>
      <c r="E142" s="57" t="s">
        <v>56</v>
      </c>
      <c r="F142" s="6" t="s">
        <v>58</v>
      </c>
      <c r="G142" s="6" t="s">
        <v>59</v>
      </c>
    </row>
    <row r="143" spans="1:7" ht="32.25" customHeight="1" x14ac:dyDescent="0.25">
      <c r="A143" s="7" t="s">
        <v>128</v>
      </c>
      <c r="B143" s="22"/>
      <c r="C143" s="22"/>
      <c r="E143" s="7" t="s">
        <v>128</v>
      </c>
      <c r="F143" s="22"/>
      <c r="G143" s="22"/>
    </row>
    <row r="144" spans="1:7" ht="27.75" customHeight="1" x14ac:dyDescent="0.25">
      <c r="A144" s="7" t="s">
        <v>129</v>
      </c>
      <c r="B144" s="22"/>
      <c r="C144" s="22"/>
      <c r="E144" s="7" t="s">
        <v>129</v>
      </c>
      <c r="F144" s="22"/>
      <c r="G144" s="22"/>
    </row>
    <row r="145" spans="1:7" ht="30.75" customHeight="1" x14ac:dyDescent="0.25">
      <c r="A145" s="7" t="s">
        <v>130</v>
      </c>
      <c r="B145" s="22"/>
      <c r="C145" s="22"/>
      <c r="E145" s="7" t="s">
        <v>130</v>
      </c>
      <c r="F145" s="22"/>
      <c r="G145" s="22"/>
    </row>
    <row r="146" spans="1:7" x14ac:dyDescent="0.25">
      <c r="A146" s="7" t="s">
        <v>131</v>
      </c>
      <c r="B146" s="22"/>
      <c r="C146" s="22"/>
      <c r="E146" s="7" t="s">
        <v>131</v>
      </c>
      <c r="F146" s="22"/>
      <c r="G146" s="22"/>
    </row>
    <row r="147" spans="1:7" x14ac:dyDescent="0.25">
      <c r="A147" s="7" t="s">
        <v>92</v>
      </c>
      <c r="B147" s="22"/>
      <c r="C147" s="22"/>
      <c r="E147" s="7" t="s">
        <v>92</v>
      </c>
      <c r="F147" s="22"/>
      <c r="G147" s="22"/>
    </row>
    <row r="148" spans="1:7" x14ac:dyDescent="0.25">
      <c r="A148" s="7"/>
      <c r="B148" s="22"/>
      <c r="C148" s="22"/>
      <c r="E148" s="7"/>
      <c r="F148" s="22"/>
      <c r="G148" s="22"/>
    </row>
    <row r="149" spans="1:7" x14ac:dyDescent="0.25">
      <c r="A149" s="7"/>
      <c r="B149" s="22"/>
      <c r="C149" s="22"/>
      <c r="E149" s="7"/>
      <c r="F149" s="22"/>
      <c r="G149" s="22"/>
    </row>
    <row r="150" spans="1:7" x14ac:dyDescent="0.25">
      <c r="A150" s="7"/>
      <c r="B150" s="22"/>
      <c r="C150" s="22"/>
      <c r="E150" s="7"/>
      <c r="F150" s="22"/>
      <c r="G150" s="22"/>
    </row>
    <row r="154" spans="1:7" ht="18.75" x14ac:dyDescent="0.3">
      <c r="A154" s="58" t="str">
        <f>"Perspectives d'évolution des effectifs cadres et salariés par grands secteurs d'activité pour "&amp;annéeN1</f>
        <v>Perspectives d'évolution des effectifs cadres et salariés par grands secteurs d'activité pour 2017</v>
      </c>
    </row>
    <row r="156" spans="1:7" ht="30" x14ac:dyDescent="0.25">
      <c r="A156" s="57" t="s">
        <v>146</v>
      </c>
      <c r="B156" s="6" t="s">
        <v>40</v>
      </c>
      <c r="C156" s="6" t="s">
        <v>41</v>
      </c>
      <c r="E156" s="57" t="s">
        <v>146</v>
      </c>
      <c r="F156" s="6" t="s">
        <v>58</v>
      </c>
      <c r="G156" s="6" t="s">
        <v>59</v>
      </c>
    </row>
    <row r="157" spans="1:7" x14ac:dyDescent="0.25">
      <c r="A157" s="24" t="s">
        <v>18</v>
      </c>
      <c r="B157" s="25"/>
      <c r="C157" s="25"/>
      <c r="E157" s="24" t="s">
        <v>18</v>
      </c>
      <c r="F157" s="25"/>
      <c r="G157" s="25"/>
    </row>
    <row r="158" spans="1:7" x14ac:dyDescent="0.25">
      <c r="A158" s="24" t="s">
        <v>19</v>
      </c>
      <c r="B158" s="25"/>
      <c r="C158" s="25"/>
      <c r="E158" s="24" t="s">
        <v>19</v>
      </c>
      <c r="F158" s="25"/>
      <c r="G158" s="25"/>
    </row>
    <row r="159" spans="1:7" x14ac:dyDescent="0.25">
      <c r="A159" s="26" t="s">
        <v>20</v>
      </c>
      <c r="B159" s="25"/>
      <c r="C159" s="25"/>
      <c r="E159" s="26" t="s">
        <v>20</v>
      </c>
      <c r="F159" s="25"/>
      <c r="G159" s="25"/>
    </row>
    <row r="160" spans="1:7" x14ac:dyDescent="0.25">
      <c r="A160" s="26" t="s">
        <v>17</v>
      </c>
      <c r="B160" s="25"/>
      <c r="C160" s="25"/>
      <c r="E160" s="26" t="s">
        <v>17</v>
      </c>
      <c r="F160" s="25"/>
      <c r="G160" s="25"/>
    </row>
    <row r="161" spans="1:13" x14ac:dyDescent="0.25">
      <c r="A161" s="26"/>
      <c r="B161" s="25"/>
      <c r="C161" s="25"/>
    </row>
    <row r="162" spans="1:13" x14ac:dyDescent="0.25">
      <c r="A162" s="26"/>
      <c r="B162" s="25"/>
      <c r="C162" s="25"/>
    </row>
    <row r="163" spans="1:13" x14ac:dyDescent="0.25">
      <c r="A163" s="26"/>
      <c r="B163" s="25"/>
      <c r="C163" s="25"/>
    </row>
    <row r="164" spans="1:13" x14ac:dyDescent="0.25">
      <c r="A164" s="26"/>
      <c r="B164" s="25"/>
      <c r="C164" s="25"/>
    </row>
    <row r="165" spans="1:13" ht="18.75" x14ac:dyDescent="0.3">
      <c r="A165" s="29" t="str">
        <f xml:space="preserve"> "Les informations clés de la région  "</f>
        <v xml:space="preserve">Les informations clés de la région  </v>
      </c>
    </row>
    <row r="166" spans="1:13" x14ac:dyDescent="0.25">
      <c r="B166" s="42"/>
      <c r="C166" s="42"/>
      <c r="D166" s="42"/>
      <c r="E166" s="42"/>
      <c r="F166" s="42"/>
      <c r="G166" s="42"/>
      <c r="H166" s="42"/>
      <c r="I166" s="42"/>
      <c r="J166" s="42"/>
      <c r="K166" s="42"/>
      <c r="L166" s="42"/>
      <c r="M166" s="42"/>
    </row>
    <row r="167" spans="1:13" ht="30" x14ac:dyDescent="0.25">
      <c r="A167" s="6" t="s">
        <v>0</v>
      </c>
      <c r="B167" s="6" t="s">
        <v>60</v>
      </c>
      <c r="C167" s="6" t="s">
        <v>61</v>
      </c>
      <c r="D167" s="6" t="s">
        <v>62</v>
      </c>
      <c r="E167" s="6" t="s">
        <v>63</v>
      </c>
      <c r="F167" s="6" t="s">
        <v>64</v>
      </c>
      <c r="G167" s="6" t="s">
        <v>65</v>
      </c>
    </row>
    <row r="168" spans="1:13" x14ac:dyDescent="0.25">
      <c r="A168" s="7">
        <v>2004</v>
      </c>
      <c r="B168" s="2">
        <v>115630</v>
      </c>
      <c r="C168" s="2">
        <v>900082</v>
      </c>
      <c r="D168" s="3">
        <v>0.1288770101157809</v>
      </c>
      <c r="E168" s="2">
        <v>80572</v>
      </c>
      <c r="F168" s="2">
        <v>15657</v>
      </c>
      <c r="G168" s="42">
        <v>0.19432308990716377</v>
      </c>
    </row>
    <row r="169" spans="1:13" x14ac:dyDescent="0.25">
      <c r="A169" s="7">
        <v>2005</v>
      </c>
      <c r="B169" s="2">
        <v>117610</v>
      </c>
      <c r="C169" s="2">
        <v>910473</v>
      </c>
      <c r="D169" s="3">
        <v>0.13066587266493498</v>
      </c>
      <c r="E169" s="2">
        <v>80608</v>
      </c>
      <c r="F169" s="2">
        <v>16056</v>
      </c>
      <c r="G169" s="42">
        <v>0.19918618499404525</v>
      </c>
    </row>
    <row r="170" spans="1:13" x14ac:dyDescent="0.25">
      <c r="A170" s="7">
        <v>2006</v>
      </c>
      <c r="B170" s="2">
        <v>120950</v>
      </c>
      <c r="C170" s="2">
        <v>927515</v>
      </c>
      <c r="D170" s="3">
        <v>0.13284303872822148</v>
      </c>
      <c r="E170" s="2">
        <v>81212</v>
      </c>
      <c r="F170" s="2">
        <v>16497</v>
      </c>
      <c r="G170" s="42">
        <v>0.20313500467911147</v>
      </c>
    </row>
    <row r="171" spans="1:13" x14ac:dyDescent="0.25">
      <c r="A171" s="7">
        <v>2007</v>
      </c>
      <c r="B171" s="2">
        <v>123650</v>
      </c>
      <c r="C171" s="2">
        <v>955763</v>
      </c>
      <c r="D171" s="3">
        <v>0.13331320787264897</v>
      </c>
      <c r="E171" s="2">
        <v>84418</v>
      </c>
      <c r="F171" s="2">
        <v>17032</v>
      </c>
      <c r="G171" s="42">
        <v>0.20175791892724301</v>
      </c>
    </row>
    <row r="172" spans="1:13" x14ac:dyDescent="0.25">
      <c r="A172" s="7">
        <v>2008</v>
      </c>
      <c r="B172" s="2">
        <v>127000</v>
      </c>
      <c r="C172" s="2">
        <v>954306</v>
      </c>
      <c r="D172" s="3">
        <v>0.13287812982925684</v>
      </c>
      <c r="E172" s="2">
        <v>85216.000000000087</v>
      </c>
      <c r="F172" s="2">
        <v>17299</v>
      </c>
      <c r="G172" s="42">
        <v>0.20300178370259087</v>
      </c>
    </row>
    <row r="173" spans="1:13" x14ac:dyDescent="0.25">
      <c r="A173" s="7">
        <v>2009</v>
      </c>
      <c r="B173" s="2">
        <v>128530</v>
      </c>
      <c r="C173" s="2">
        <v>928765</v>
      </c>
      <c r="D173" s="3">
        <v>0.13468426269980488</v>
      </c>
      <c r="E173" s="2">
        <v>83431.000000000058</v>
      </c>
      <c r="F173" s="2">
        <v>16835</v>
      </c>
      <c r="G173" s="42">
        <v>0.20178350972660028</v>
      </c>
    </row>
    <row r="174" spans="1:13" x14ac:dyDescent="0.25">
      <c r="A174" s="7">
        <v>2010</v>
      </c>
      <c r="B174" s="2">
        <v>129300</v>
      </c>
      <c r="C174" s="2">
        <v>946749</v>
      </c>
      <c r="D174" s="3">
        <v>0.13921713242854758</v>
      </c>
      <c r="E174" s="2">
        <v>82990.00000000016</v>
      </c>
      <c r="F174" s="2">
        <v>16980</v>
      </c>
      <c r="G174" s="42">
        <v>0.20460296421255533</v>
      </c>
    </row>
    <row r="175" spans="1:13" x14ac:dyDescent="0.25">
      <c r="A175" s="7">
        <v>2011</v>
      </c>
      <c r="B175" s="2">
        <v>130620</v>
      </c>
      <c r="C175" s="79" t="s">
        <v>132</v>
      </c>
      <c r="D175" s="3">
        <v>0.13796687400778876</v>
      </c>
      <c r="E175" s="79" t="s">
        <v>132</v>
      </c>
      <c r="F175" s="79" t="s">
        <v>132</v>
      </c>
      <c r="G175" s="79" t="s">
        <v>132</v>
      </c>
    </row>
    <row r="176" spans="1:13" x14ac:dyDescent="0.25">
      <c r="A176" s="7">
        <v>2012</v>
      </c>
      <c r="B176" s="2">
        <v>132300</v>
      </c>
      <c r="C176" s="79" t="s">
        <v>132</v>
      </c>
      <c r="D176" s="3">
        <v>0.13974136756415903</v>
      </c>
      <c r="E176" s="79" t="s">
        <v>132</v>
      </c>
      <c r="F176" s="79" t="s">
        <v>132</v>
      </c>
      <c r="G176" s="79" t="s">
        <v>132</v>
      </c>
    </row>
    <row r="177" spans="1:7" x14ac:dyDescent="0.25">
      <c r="A177" s="7">
        <v>2013</v>
      </c>
      <c r="B177" s="2">
        <v>132360</v>
      </c>
      <c r="C177" s="2">
        <v>943212.45095661376</v>
      </c>
      <c r="D177" s="3">
        <v>0.14032893635549384</v>
      </c>
      <c r="E177" s="2">
        <v>86190</v>
      </c>
      <c r="F177" s="2">
        <v>17396</v>
      </c>
      <c r="G177" s="42">
        <v>0.20183315929922266</v>
      </c>
    </row>
    <row r="178" spans="1:7" x14ac:dyDescent="0.25">
      <c r="A178" s="7">
        <v>2014</v>
      </c>
      <c r="B178" s="2">
        <v>133300</v>
      </c>
      <c r="C178" s="2">
        <v>941346.58871346235</v>
      </c>
      <c r="D178" s="3">
        <v>0.14132553049401125</v>
      </c>
      <c r="E178" s="2">
        <v>79577</v>
      </c>
      <c r="F178" s="2">
        <v>16846</v>
      </c>
      <c r="G178" s="42">
        <v>0.21169433378991417</v>
      </c>
    </row>
    <row r="179" spans="1:7" x14ac:dyDescent="0.25">
      <c r="A179" s="7">
        <v>2015</v>
      </c>
      <c r="B179" s="93">
        <v>134770</v>
      </c>
      <c r="C179" s="2"/>
      <c r="D179" s="45">
        <v>0.14316724744728726</v>
      </c>
      <c r="E179" s="2"/>
      <c r="F179" s="2"/>
      <c r="G179" s="42"/>
    </row>
    <row r="183" spans="1:7" ht="18.75" x14ac:dyDescent="0.3">
      <c r="A183" s="8" t="s">
        <v>66</v>
      </c>
    </row>
    <row r="184" spans="1:7" ht="18.75" x14ac:dyDescent="0.3">
      <c r="A184" s="8"/>
    </row>
    <row r="185" spans="1:7" x14ac:dyDescent="0.25">
      <c r="A185" s="24" t="s">
        <v>147</v>
      </c>
    </row>
    <row r="186" spans="1:7" x14ac:dyDescent="0.25">
      <c r="A186" s="24" t="s">
        <v>148</v>
      </c>
    </row>
    <row r="187" spans="1:7" x14ac:dyDescent="0.25">
      <c r="A187" s="26" t="s">
        <v>60</v>
      </c>
    </row>
  </sheetData>
  <sortState columnSort="1" ref="G80:T84">
    <sortCondition ref="G80:T80"/>
  </sortState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Z187"/>
  <sheetViews>
    <sheetView topLeftCell="A109" workbookViewId="0">
      <selection activeCell="B142" sqref="B142"/>
    </sheetView>
  </sheetViews>
  <sheetFormatPr baseColWidth="10" defaultColWidth="11.42578125" defaultRowHeight="15" x14ac:dyDescent="0.25"/>
  <cols>
    <col min="1" max="1" width="20.7109375" style="20" customWidth="1"/>
    <col min="2" max="2" width="23.5703125" style="20" customWidth="1"/>
    <col min="3" max="3" width="22.5703125" style="20" customWidth="1"/>
    <col min="4" max="4" width="21.85546875" style="20" customWidth="1"/>
    <col min="5" max="5" width="22.85546875" style="20" customWidth="1"/>
    <col min="6" max="6" width="32" style="20" customWidth="1"/>
    <col min="7" max="7" width="22.5703125" style="20" customWidth="1"/>
    <col min="8" max="8" width="23.140625" style="20" customWidth="1"/>
    <col min="9" max="9" width="13.140625" style="20" customWidth="1"/>
    <col min="10" max="10" width="13.5703125" style="20" customWidth="1"/>
    <col min="11" max="16384" width="11.42578125" style="20"/>
  </cols>
  <sheetData>
    <row r="1" spans="1:10" ht="23.25" x14ac:dyDescent="0.35">
      <c r="A1" s="61" t="s">
        <v>133</v>
      </c>
    </row>
    <row r="3" spans="1:10" ht="18.75" x14ac:dyDescent="0.3">
      <c r="A3" s="62" t="str">
        <f>"Bilan des mouvements de l’année "&amp;annéeN</f>
        <v>Bilan des mouvements de l’année 2016</v>
      </c>
    </row>
    <row r="5" spans="1:10" ht="30" x14ac:dyDescent="0.25">
      <c r="A5" s="57" t="s">
        <v>0</v>
      </c>
      <c r="B5" s="57" t="s">
        <v>22</v>
      </c>
      <c r="C5" s="57" t="s">
        <v>23</v>
      </c>
      <c r="D5" s="57" t="s">
        <v>24</v>
      </c>
      <c r="E5" s="57" t="s">
        <v>25</v>
      </c>
      <c r="F5" s="57" t="s">
        <v>26</v>
      </c>
      <c r="G5" s="57" t="s">
        <v>139</v>
      </c>
      <c r="H5" s="57" t="s">
        <v>27</v>
      </c>
    </row>
    <row r="6" spans="1:10" x14ac:dyDescent="0.25">
      <c r="A6" s="7">
        <v>2000</v>
      </c>
      <c r="B6" s="2">
        <v>9370</v>
      </c>
      <c r="C6" s="2">
        <v>3840</v>
      </c>
      <c r="D6" s="2">
        <v>13210</v>
      </c>
      <c r="E6" s="40">
        <v>7790</v>
      </c>
      <c r="F6" s="44">
        <v>5420</v>
      </c>
      <c r="G6" s="2">
        <v>779</v>
      </c>
      <c r="H6" s="63">
        <v>0.1</v>
      </c>
      <c r="I6" s="3"/>
      <c r="J6" s="68"/>
    </row>
    <row r="7" spans="1:10" x14ac:dyDescent="0.25">
      <c r="A7" s="7">
        <v>2001</v>
      </c>
      <c r="B7" s="2">
        <v>10050</v>
      </c>
      <c r="C7" s="2">
        <v>4800</v>
      </c>
      <c r="D7" s="2">
        <v>14850</v>
      </c>
      <c r="E7" s="40">
        <v>11010</v>
      </c>
      <c r="F7" s="44">
        <v>3840</v>
      </c>
      <c r="G7" s="2">
        <v>1830</v>
      </c>
      <c r="H7" s="63">
        <v>0.17</v>
      </c>
      <c r="I7" s="3"/>
      <c r="J7" s="68"/>
    </row>
    <row r="8" spans="1:10" x14ac:dyDescent="0.25">
      <c r="A8" s="7">
        <v>2002</v>
      </c>
      <c r="B8" s="2">
        <v>9000</v>
      </c>
      <c r="C8" s="2">
        <v>4285</v>
      </c>
      <c r="D8" s="2">
        <v>13285</v>
      </c>
      <c r="E8" s="40">
        <v>10300</v>
      </c>
      <c r="F8" s="44">
        <v>2985</v>
      </c>
      <c r="G8" s="2">
        <v>1695</v>
      </c>
      <c r="H8" s="63">
        <v>0.16</v>
      </c>
      <c r="I8" s="3"/>
      <c r="J8" s="68"/>
    </row>
    <row r="9" spans="1:10" x14ac:dyDescent="0.25">
      <c r="A9" s="7">
        <v>2003</v>
      </c>
      <c r="B9" s="2">
        <v>8170</v>
      </c>
      <c r="C9" s="2">
        <v>2690</v>
      </c>
      <c r="D9" s="2">
        <v>10860</v>
      </c>
      <c r="E9" s="40">
        <v>8150</v>
      </c>
      <c r="F9" s="44">
        <v>2710</v>
      </c>
      <c r="G9" s="2">
        <v>1280</v>
      </c>
      <c r="H9" s="63">
        <v>0.16</v>
      </c>
      <c r="I9" s="3"/>
      <c r="J9" s="68"/>
    </row>
    <row r="10" spans="1:10" x14ac:dyDescent="0.25">
      <c r="A10" s="7">
        <v>2004</v>
      </c>
      <c r="B10" s="2">
        <v>8860</v>
      </c>
      <c r="C10" s="2">
        <v>3260</v>
      </c>
      <c r="D10" s="2">
        <v>19840</v>
      </c>
      <c r="E10" s="40">
        <v>10000</v>
      </c>
      <c r="F10" s="44">
        <v>2120</v>
      </c>
      <c r="G10" s="2">
        <v>1960</v>
      </c>
      <c r="H10" s="63">
        <v>0.2</v>
      </c>
      <c r="I10" s="3"/>
      <c r="J10" s="68"/>
    </row>
    <row r="11" spans="1:10" x14ac:dyDescent="0.25">
      <c r="A11" s="7">
        <v>2005</v>
      </c>
      <c r="B11" s="2">
        <v>9960</v>
      </c>
      <c r="C11" s="2">
        <v>3550</v>
      </c>
      <c r="D11" s="2">
        <v>13510</v>
      </c>
      <c r="E11" s="40">
        <v>11220</v>
      </c>
      <c r="F11" s="44">
        <v>2290</v>
      </c>
      <c r="G11" s="2">
        <v>2550</v>
      </c>
      <c r="H11" s="63">
        <v>0.23</v>
      </c>
      <c r="I11" s="3"/>
      <c r="J11" s="68"/>
    </row>
    <row r="12" spans="1:10" x14ac:dyDescent="0.25">
      <c r="A12" s="7">
        <v>2006</v>
      </c>
      <c r="B12" s="2">
        <v>12310</v>
      </c>
      <c r="C12" s="2">
        <v>4140</v>
      </c>
      <c r="D12" s="2">
        <v>16450</v>
      </c>
      <c r="E12" s="40">
        <v>11870</v>
      </c>
      <c r="F12" s="44">
        <v>4580</v>
      </c>
      <c r="G12" s="2">
        <v>2340</v>
      </c>
      <c r="H12" s="63">
        <v>0.2</v>
      </c>
      <c r="I12" s="3"/>
      <c r="J12" s="68"/>
    </row>
    <row r="13" spans="1:10" x14ac:dyDescent="0.25">
      <c r="A13" s="7">
        <v>2007</v>
      </c>
      <c r="B13" s="2">
        <v>11970</v>
      </c>
      <c r="C13" s="2">
        <v>3640</v>
      </c>
      <c r="D13" s="2">
        <v>15610</v>
      </c>
      <c r="E13" s="40">
        <v>11080</v>
      </c>
      <c r="F13" s="44">
        <v>4530</v>
      </c>
      <c r="G13" s="2">
        <v>2470</v>
      </c>
      <c r="H13" s="63">
        <v>0.22</v>
      </c>
      <c r="I13" s="3"/>
      <c r="J13" s="68"/>
    </row>
    <row r="14" spans="1:10" x14ac:dyDescent="0.25">
      <c r="A14" s="7">
        <v>2008</v>
      </c>
      <c r="B14" s="2">
        <v>10520</v>
      </c>
      <c r="C14" s="2">
        <v>3810</v>
      </c>
      <c r="D14" s="2">
        <v>14330</v>
      </c>
      <c r="E14" s="40">
        <v>11060</v>
      </c>
      <c r="F14" s="44">
        <v>3270</v>
      </c>
      <c r="G14" s="2">
        <v>2200</v>
      </c>
      <c r="H14" s="63">
        <v>0.2</v>
      </c>
      <c r="I14" s="3"/>
      <c r="J14" s="68"/>
    </row>
    <row r="15" spans="1:10" x14ac:dyDescent="0.25">
      <c r="A15" s="7">
        <v>2009</v>
      </c>
      <c r="B15" s="2">
        <v>7840</v>
      </c>
      <c r="C15" s="2">
        <v>4370</v>
      </c>
      <c r="D15" s="2">
        <v>12210</v>
      </c>
      <c r="E15" s="40">
        <v>11820</v>
      </c>
      <c r="F15" s="44">
        <v>390</v>
      </c>
      <c r="G15" s="2">
        <v>2050</v>
      </c>
      <c r="H15" s="63">
        <v>0.17</v>
      </c>
      <c r="I15" s="3"/>
      <c r="J15" s="68"/>
    </row>
    <row r="16" spans="1:10" x14ac:dyDescent="0.25">
      <c r="A16" s="7">
        <v>2010</v>
      </c>
      <c r="B16" s="2">
        <v>9590</v>
      </c>
      <c r="C16" s="2">
        <v>3720</v>
      </c>
      <c r="D16" s="2">
        <v>13310</v>
      </c>
      <c r="E16" s="40">
        <v>11200</v>
      </c>
      <c r="F16" s="44">
        <v>2110</v>
      </c>
      <c r="G16" s="2">
        <v>2040</v>
      </c>
      <c r="H16" s="63">
        <v>0.18</v>
      </c>
      <c r="I16" s="3"/>
      <c r="J16" s="68"/>
    </row>
    <row r="17" spans="1:10" x14ac:dyDescent="0.25">
      <c r="A17" s="7">
        <v>2011</v>
      </c>
      <c r="B17" s="2">
        <v>12340</v>
      </c>
      <c r="C17" s="2">
        <v>4270</v>
      </c>
      <c r="D17" s="2">
        <v>16610</v>
      </c>
      <c r="E17" s="40">
        <v>13050</v>
      </c>
      <c r="F17" s="44">
        <v>3560</v>
      </c>
      <c r="G17" s="2">
        <v>2020</v>
      </c>
      <c r="H17" s="63">
        <v>0.15</v>
      </c>
      <c r="I17" s="3"/>
      <c r="J17" s="68"/>
    </row>
    <row r="18" spans="1:10" x14ac:dyDescent="0.25">
      <c r="A18" s="7">
        <v>2012</v>
      </c>
      <c r="B18" s="2">
        <v>9630</v>
      </c>
      <c r="C18" s="2">
        <v>3280</v>
      </c>
      <c r="D18" s="2">
        <v>12910</v>
      </c>
      <c r="E18" s="40">
        <v>10550</v>
      </c>
      <c r="F18" s="44">
        <v>2360</v>
      </c>
      <c r="G18" s="2">
        <v>1700</v>
      </c>
      <c r="H18" s="63">
        <v>0.16</v>
      </c>
      <c r="I18" s="3"/>
      <c r="J18" s="68"/>
    </row>
    <row r="19" spans="1:10" x14ac:dyDescent="0.25">
      <c r="A19" s="7">
        <v>2013</v>
      </c>
      <c r="B19" s="2">
        <v>9610</v>
      </c>
      <c r="C19" s="2">
        <v>3490</v>
      </c>
      <c r="D19" s="2">
        <v>13100</v>
      </c>
      <c r="E19" s="40">
        <v>10740</v>
      </c>
      <c r="F19" s="44">
        <v>2360</v>
      </c>
      <c r="G19" s="2">
        <v>2310</v>
      </c>
      <c r="H19" s="63">
        <v>0.22</v>
      </c>
      <c r="I19" s="3"/>
      <c r="J19" s="68"/>
    </row>
    <row r="20" spans="1:10" x14ac:dyDescent="0.25">
      <c r="A20" s="7">
        <v>2014</v>
      </c>
      <c r="B20" s="2">
        <v>8070</v>
      </c>
      <c r="C20" s="2">
        <v>2840</v>
      </c>
      <c r="D20" s="2">
        <v>10910</v>
      </c>
      <c r="E20" s="40">
        <v>9510</v>
      </c>
      <c r="F20" s="44">
        <v>1400</v>
      </c>
      <c r="G20" s="2">
        <v>2020</v>
      </c>
      <c r="H20" s="63">
        <v>0.21</v>
      </c>
      <c r="I20" s="3"/>
      <c r="J20" s="68"/>
    </row>
    <row r="21" spans="1:10" ht="17.25" x14ac:dyDescent="0.3">
      <c r="A21" s="7">
        <f>annéN</f>
        <v>2015</v>
      </c>
      <c r="B21" s="116">
        <v>9370</v>
      </c>
      <c r="C21" s="116">
        <v>2600</v>
      </c>
      <c r="D21" s="116">
        <v>11970</v>
      </c>
      <c r="E21" s="117">
        <v>11370</v>
      </c>
      <c r="F21" s="118">
        <v>600</v>
      </c>
      <c r="G21" s="116">
        <v>1930</v>
      </c>
      <c r="H21" s="119">
        <v>0.17</v>
      </c>
      <c r="I21" s="3"/>
      <c r="J21" s="68"/>
    </row>
    <row r="22" spans="1:10" s="38" customFormat="1" ht="17.25" x14ac:dyDescent="0.3">
      <c r="A22" s="113" t="str">
        <f>"Evolution "&amp;annN&amp;" / "&amp;annéN</f>
        <v>Evolution 2014 / 2015</v>
      </c>
      <c r="B22" s="130">
        <v>0.27</v>
      </c>
      <c r="C22" s="130">
        <v>0.23</v>
      </c>
      <c r="D22" s="130">
        <v>0.26</v>
      </c>
      <c r="E22" s="130">
        <v>0.03</v>
      </c>
      <c r="F22" s="130" t="s">
        <v>160</v>
      </c>
      <c r="G22" s="130"/>
      <c r="H22" s="120"/>
    </row>
    <row r="23" spans="1:10" x14ac:dyDescent="0.25">
      <c r="A23" s="7"/>
      <c r="B23" s="2"/>
      <c r="C23" s="2"/>
      <c r="D23" s="2"/>
      <c r="E23" s="40"/>
      <c r="F23" s="44"/>
      <c r="G23" s="2"/>
      <c r="H23" s="3"/>
    </row>
    <row r="24" spans="1:10" ht="19.5" customHeight="1" x14ac:dyDescent="0.25">
      <c r="B24" s="53"/>
      <c r="C24" s="53"/>
      <c r="D24" s="72"/>
      <c r="E24" s="72"/>
    </row>
    <row r="25" spans="1:10" x14ac:dyDescent="0.25">
      <c r="B25" s="2"/>
      <c r="C25" s="2"/>
      <c r="E25" s="64"/>
    </row>
    <row r="26" spans="1:10" ht="18.75" x14ac:dyDescent="0.3">
      <c r="A26" s="58" t="str">
        <f>"Prévisions pour "&amp;annéeN1</f>
        <v>Prévisions pour 2017</v>
      </c>
      <c r="B26" s="73"/>
      <c r="C26" s="73"/>
    </row>
    <row r="27" spans="1:10" x14ac:dyDescent="0.25">
      <c r="B27" s="73"/>
      <c r="C27" s="73"/>
    </row>
    <row r="28" spans="1:10" ht="63.75" customHeight="1" x14ac:dyDescent="0.25">
      <c r="A28" s="23"/>
      <c r="B28" s="57" t="s">
        <v>140</v>
      </c>
      <c r="C28" s="57" t="s">
        <v>141</v>
      </c>
      <c r="D28" s="57" t="str">
        <f>"Evolution entre " &amp;annéeN&amp; " et " &amp;annéeN1&amp; "(fourchette basse)"</f>
        <v>Evolution entre 2016 et 2017(fourchette basse)</v>
      </c>
      <c r="E28" s="57" t="str">
        <f>"Evolution entre " &amp;annéeN&amp; " et " &amp;annéeN1&amp; "(fourchette haute)"</f>
        <v>Evolution entre 2016 et 2017(fourchette haute)</v>
      </c>
    </row>
    <row r="29" spans="1:10" x14ac:dyDescent="0.25">
      <c r="A29" s="5" t="s">
        <v>2</v>
      </c>
      <c r="B29" s="10"/>
      <c r="C29" s="10"/>
      <c r="D29" s="100"/>
      <c r="E29" s="100"/>
    </row>
    <row r="30" spans="1:10" x14ac:dyDescent="0.25">
      <c r="A30" s="24" t="s">
        <v>3</v>
      </c>
      <c r="B30" s="10"/>
      <c r="C30" s="10"/>
      <c r="D30" s="100"/>
      <c r="E30" s="100"/>
    </row>
    <row r="31" spans="1:10" x14ac:dyDescent="0.25">
      <c r="A31" s="24" t="s">
        <v>4</v>
      </c>
      <c r="B31" s="10"/>
      <c r="C31" s="10"/>
      <c r="D31" s="128"/>
      <c r="E31" s="128"/>
    </row>
    <row r="32" spans="1:10" x14ac:dyDescent="0.25">
      <c r="A32" s="24"/>
      <c r="B32" s="10"/>
      <c r="C32" s="10"/>
      <c r="D32" s="127"/>
      <c r="E32" s="127"/>
    </row>
    <row r="33" spans="1:23" x14ac:dyDescent="0.25">
      <c r="B33" s="73"/>
      <c r="C33" s="73"/>
      <c r="D33" s="64"/>
      <c r="E33" s="64"/>
    </row>
    <row r="34" spans="1:23" x14ac:dyDescent="0.25">
      <c r="D34" s="64"/>
      <c r="E34" s="64"/>
    </row>
    <row r="35" spans="1:23" ht="18.75" x14ac:dyDescent="0.3">
      <c r="A35" s="58" t="str">
        <f>"Répartition  des recrutements de cadres par niveau d’expérience"</f>
        <v>Répartition  des recrutements de cadres par niveau d’expérience</v>
      </c>
    </row>
    <row r="36" spans="1:23" ht="18.75" x14ac:dyDescent="0.3">
      <c r="A36" s="58"/>
    </row>
    <row r="37" spans="1:23" ht="45" x14ac:dyDescent="0.25">
      <c r="A37" s="23" t="s">
        <v>0</v>
      </c>
      <c r="B37" s="12" t="s">
        <v>5</v>
      </c>
      <c r="C37" s="12" t="s">
        <v>6</v>
      </c>
      <c r="D37" s="12" t="s">
        <v>8</v>
      </c>
      <c r="E37" s="12" t="s">
        <v>9</v>
      </c>
      <c r="F37" s="12" t="s">
        <v>10</v>
      </c>
      <c r="G37" s="12" t="s">
        <v>11</v>
      </c>
      <c r="H37" s="12" t="s">
        <v>7</v>
      </c>
    </row>
    <row r="38" spans="1:23" x14ac:dyDescent="0.25">
      <c r="A38" s="7">
        <v>2002</v>
      </c>
      <c r="B38" s="3">
        <v>0.19</v>
      </c>
      <c r="C38" s="3">
        <v>0.28999999999999998</v>
      </c>
      <c r="D38" s="79" t="s">
        <v>132</v>
      </c>
      <c r="E38" s="79" t="s">
        <v>132</v>
      </c>
      <c r="F38" s="79" t="s">
        <v>132</v>
      </c>
      <c r="G38" s="79" t="s">
        <v>132</v>
      </c>
      <c r="H38" s="46">
        <v>0.52</v>
      </c>
      <c r="I38" s="63"/>
    </row>
    <row r="39" spans="1:23" x14ac:dyDescent="0.25">
      <c r="A39" s="7">
        <v>2003</v>
      </c>
      <c r="B39" s="3">
        <v>0.25</v>
      </c>
      <c r="C39" s="3">
        <v>0.28000000000000003</v>
      </c>
      <c r="D39" s="79" t="s">
        <v>132</v>
      </c>
      <c r="E39" s="79" t="s">
        <v>132</v>
      </c>
      <c r="F39" s="79" t="s">
        <v>132</v>
      </c>
      <c r="G39" s="79" t="s">
        <v>132</v>
      </c>
      <c r="H39" s="46">
        <v>0.47</v>
      </c>
      <c r="I39" s="63"/>
      <c r="J39" s="78"/>
      <c r="K39" s="78"/>
      <c r="L39" s="78"/>
      <c r="M39" s="78"/>
      <c r="N39" s="78"/>
      <c r="O39" s="78"/>
      <c r="P39" s="78"/>
      <c r="Q39" s="78"/>
      <c r="R39" s="78"/>
      <c r="S39" s="78"/>
      <c r="T39" s="78"/>
      <c r="U39" s="78"/>
      <c r="V39" s="78"/>
      <c r="W39" s="78"/>
    </row>
    <row r="40" spans="1:23" x14ac:dyDescent="0.25">
      <c r="A40" s="7">
        <v>2004</v>
      </c>
      <c r="B40" s="3">
        <v>0.23828345567476003</v>
      </c>
      <c r="C40" s="3">
        <v>0.32648221343873518</v>
      </c>
      <c r="D40" s="79" t="s">
        <v>132</v>
      </c>
      <c r="E40" s="79" t="s">
        <v>132</v>
      </c>
      <c r="F40" s="79" t="s">
        <v>132</v>
      </c>
      <c r="G40" s="79" t="s">
        <v>132</v>
      </c>
      <c r="H40" s="46">
        <v>0.43</v>
      </c>
      <c r="I40" s="6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  <row r="41" spans="1:23" x14ac:dyDescent="0.25">
      <c r="A41" s="7">
        <v>2005</v>
      </c>
      <c r="B41" s="3">
        <v>0.21</v>
      </c>
      <c r="C41" s="3">
        <v>0.28999999999999998</v>
      </c>
      <c r="D41" s="79" t="s">
        <v>132</v>
      </c>
      <c r="E41" s="79" t="s">
        <v>132</v>
      </c>
      <c r="F41" s="79" t="s">
        <v>132</v>
      </c>
      <c r="G41" s="79" t="s">
        <v>132</v>
      </c>
      <c r="H41" s="46">
        <v>0.5</v>
      </c>
      <c r="I41" s="6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</row>
    <row r="42" spans="1:23" x14ac:dyDescent="0.25">
      <c r="A42" s="7">
        <v>2006</v>
      </c>
      <c r="B42" s="3">
        <v>0.27</v>
      </c>
      <c r="C42" s="3">
        <v>0.28000000000000003</v>
      </c>
      <c r="D42" s="79" t="s">
        <v>132</v>
      </c>
      <c r="E42" s="79" t="s">
        <v>132</v>
      </c>
      <c r="F42" s="79" t="s">
        <v>132</v>
      </c>
      <c r="G42" s="79" t="s">
        <v>132</v>
      </c>
      <c r="H42" s="46">
        <v>0.45</v>
      </c>
      <c r="I42" s="6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</row>
    <row r="43" spans="1:23" x14ac:dyDescent="0.25">
      <c r="A43" s="7">
        <v>2007</v>
      </c>
      <c r="B43" s="3">
        <v>0.2</v>
      </c>
      <c r="C43" s="3">
        <v>0.28000000000000003</v>
      </c>
      <c r="D43" s="79" t="s">
        <v>132</v>
      </c>
      <c r="E43" s="79" t="s">
        <v>132</v>
      </c>
      <c r="F43" s="79" t="s">
        <v>132</v>
      </c>
      <c r="G43" s="79" t="s">
        <v>132</v>
      </c>
      <c r="H43" s="46">
        <v>0.52</v>
      </c>
      <c r="I43" s="6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</row>
    <row r="44" spans="1:23" x14ac:dyDescent="0.25">
      <c r="A44" s="7">
        <v>2008</v>
      </c>
      <c r="B44" s="3">
        <v>0.20964520117949206</v>
      </c>
      <c r="C44" s="3">
        <v>0.27584894892038431</v>
      </c>
      <c r="D44" s="79" t="s">
        <v>132</v>
      </c>
      <c r="E44" s="79" t="s">
        <v>132</v>
      </c>
      <c r="F44" s="79" t="s">
        <v>132</v>
      </c>
      <c r="G44" s="79" t="s">
        <v>132</v>
      </c>
      <c r="H44" s="46">
        <v>0.5145058499001236</v>
      </c>
      <c r="I44" s="6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</row>
    <row r="45" spans="1:23" x14ac:dyDescent="0.25">
      <c r="A45" s="7">
        <v>2009</v>
      </c>
      <c r="B45" s="3">
        <v>0.17525510204081632</v>
      </c>
      <c r="C45" s="3">
        <v>0.27653061224489794</v>
      </c>
      <c r="D45" s="79" t="s">
        <v>132</v>
      </c>
      <c r="E45" s="79" t="s">
        <v>132</v>
      </c>
      <c r="F45" s="79" t="s">
        <v>132</v>
      </c>
      <c r="G45" s="79" t="s">
        <v>132</v>
      </c>
      <c r="H45" s="46">
        <v>0.54</v>
      </c>
      <c r="I45" s="6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</row>
    <row r="46" spans="1:23" ht="15.6" customHeight="1" x14ac:dyDescent="0.25">
      <c r="A46" s="7">
        <v>2010</v>
      </c>
      <c r="B46" s="3">
        <v>0.22</v>
      </c>
      <c r="C46" s="3">
        <v>0.2</v>
      </c>
      <c r="D46" s="79" t="s">
        <v>132</v>
      </c>
      <c r="E46" s="79" t="s">
        <v>132</v>
      </c>
      <c r="F46" s="79" t="s">
        <v>132</v>
      </c>
      <c r="G46" s="79" t="s">
        <v>132</v>
      </c>
      <c r="H46" s="46">
        <v>0.57999999999999996</v>
      </c>
      <c r="I46" s="63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</row>
    <row r="47" spans="1:23" ht="15.6" customHeight="1" x14ac:dyDescent="0.25">
      <c r="A47" s="7">
        <v>2011</v>
      </c>
      <c r="B47" s="3">
        <v>0.21</v>
      </c>
      <c r="C47" s="3">
        <v>0.32</v>
      </c>
      <c r="D47" s="3">
        <v>0.21</v>
      </c>
      <c r="E47" s="3">
        <v>0.13</v>
      </c>
      <c r="F47" s="3">
        <v>0.08</v>
      </c>
      <c r="G47" s="3">
        <v>0.05</v>
      </c>
      <c r="H47" s="46">
        <v>0.47</v>
      </c>
      <c r="I47" s="6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</row>
    <row r="48" spans="1:23" ht="15.6" customHeight="1" x14ac:dyDescent="0.25">
      <c r="A48" s="7">
        <v>2012</v>
      </c>
      <c r="B48" s="3">
        <v>0.22</v>
      </c>
      <c r="C48" s="3">
        <v>0.28000000000000003</v>
      </c>
      <c r="D48" s="3">
        <v>0.24</v>
      </c>
      <c r="E48" s="3">
        <v>0.12</v>
      </c>
      <c r="F48" s="3">
        <v>7.0000000000000007E-2</v>
      </c>
      <c r="G48" s="3">
        <v>7.0000000000000007E-2</v>
      </c>
      <c r="H48" s="46">
        <v>0.5</v>
      </c>
      <c r="I48" s="63"/>
    </row>
    <row r="49" spans="1:26" ht="15.6" customHeight="1" x14ac:dyDescent="0.25">
      <c r="A49" s="7">
        <v>2013</v>
      </c>
      <c r="B49" s="3">
        <v>0.21</v>
      </c>
      <c r="C49" s="3">
        <v>0.28999999999999998</v>
      </c>
      <c r="D49" s="3">
        <v>0.23</v>
      </c>
      <c r="E49" s="3">
        <v>0.17</v>
      </c>
      <c r="F49" s="3">
        <v>0.06</v>
      </c>
      <c r="G49" s="3">
        <v>0.04</v>
      </c>
      <c r="H49" s="46">
        <v>0.5</v>
      </c>
      <c r="I49" s="63"/>
    </row>
    <row r="50" spans="1:26" ht="15.6" customHeight="1" x14ac:dyDescent="0.25">
      <c r="A50" s="7">
        <v>2014</v>
      </c>
      <c r="B50" s="3">
        <v>0.14000000000000001</v>
      </c>
      <c r="C50" s="3">
        <v>0.28000000000000003</v>
      </c>
      <c r="D50" s="3">
        <v>0.28000000000000003</v>
      </c>
      <c r="E50" s="3">
        <v>0.16</v>
      </c>
      <c r="F50" s="3">
        <v>7.0000000000000007E-2</v>
      </c>
      <c r="G50" s="3">
        <v>7.0000000000000007E-2</v>
      </c>
      <c r="H50" s="46">
        <v>0.58000000000000007</v>
      </c>
      <c r="I50" s="63"/>
    </row>
    <row r="51" spans="1:26" ht="15.6" customHeight="1" x14ac:dyDescent="0.25">
      <c r="A51" s="7">
        <v>2015</v>
      </c>
      <c r="B51" s="3">
        <v>0.23</v>
      </c>
      <c r="C51" s="3">
        <v>0.28000000000000003</v>
      </c>
      <c r="D51" s="3">
        <v>0.22</v>
      </c>
      <c r="E51" s="3">
        <v>0.14000000000000001</v>
      </c>
      <c r="F51" s="3">
        <v>0.06</v>
      </c>
      <c r="G51" s="3">
        <v>7.0000000000000007E-2</v>
      </c>
      <c r="H51" s="46">
        <v>0.49</v>
      </c>
      <c r="I51" s="63"/>
    </row>
    <row r="52" spans="1:26" ht="15.6" customHeight="1" x14ac:dyDescent="0.25">
      <c r="A52" s="7" t="str">
        <f>annéeN&amp;" (prévisions) "</f>
        <v xml:space="preserve">2016 (prévisions) </v>
      </c>
      <c r="B52" s="99"/>
      <c r="C52" s="99"/>
      <c r="D52" s="99"/>
      <c r="E52" s="99"/>
      <c r="F52" s="99"/>
      <c r="G52" s="99"/>
      <c r="H52" s="101"/>
      <c r="I52" s="63"/>
    </row>
    <row r="53" spans="1:26" ht="15.6" customHeight="1" x14ac:dyDescent="0.25">
      <c r="A53" s="7"/>
      <c r="B53" s="11"/>
      <c r="C53" s="11"/>
      <c r="D53" s="11"/>
      <c r="E53" s="11"/>
      <c r="F53" s="11"/>
      <c r="G53" s="11"/>
      <c r="H53" s="13"/>
      <c r="I53" s="63"/>
    </row>
    <row r="54" spans="1:26" ht="15.6" customHeight="1" x14ac:dyDescent="0.25">
      <c r="A54" s="54"/>
      <c r="B54" s="55"/>
      <c r="C54" s="55"/>
      <c r="D54" s="55"/>
      <c r="E54" s="55"/>
      <c r="F54" s="55"/>
      <c r="G54" s="55"/>
      <c r="H54" s="56"/>
      <c r="I54" s="72"/>
      <c r="J54" s="72"/>
    </row>
    <row r="55" spans="1:26" ht="15.6" customHeight="1" x14ac:dyDescent="0.25">
      <c r="A55" s="7"/>
      <c r="B55" s="11"/>
      <c r="C55" s="11"/>
      <c r="D55" s="11"/>
      <c r="E55" s="11"/>
      <c r="F55" s="11"/>
      <c r="G55" s="11"/>
      <c r="H55" s="132"/>
    </row>
    <row r="56" spans="1:26" ht="19.5" customHeight="1" x14ac:dyDescent="0.3">
      <c r="A56" s="58" t="str">
        <f>"Répartition  des recrutements de cadres par fonction"</f>
        <v>Répartition  des recrutements de cadres par fonction</v>
      </c>
    </row>
    <row r="57" spans="1:26" ht="15.6" customHeight="1" x14ac:dyDescent="0.25"/>
    <row r="58" spans="1:26" ht="48" customHeight="1" x14ac:dyDescent="0.25">
      <c r="A58" s="57" t="s">
        <v>0</v>
      </c>
      <c r="B58" s="6" t="s">
        <v>12</v>
      </c>
      <c r="C58" s="6" t="s">
        <v>142</v>
      </c>
      <c r="D58" s="6" t="s">
        <v>144</v>
      </c>
      <c r="E58" s="6" t="s">
        <v>13</v>
      </c>
      <c r="F58" s="6" t="s">
        <v>14</v>
      </c>
      <c r="G58" s="6" t="s">
        <v>15</v>
      </c>
      <c r="H58" s="6" t="s">
        <v>16</v>
      </c>
      <c r="I58" s="57" t="s">
        <v>143</v>
      </c>
      <c r="J58" s="57" t="s">
        <v>68</v>
      </c>
    </row>
    <row r="59" spans="1:26" ht="15.6" customHeight="1" x14ac:dyDescent="0.25">
      <c r="A59" s="7">
        <v>2002</v>
      </c>
      <c r="B59" s="3">
        <v>0.03</v>
      </c>
      <c r="C59" s="3">
        <v>0.04</v>
      </c>
      <c r="D59" s="3">
        <v>0.09</v>
      </c>
      <c r="E59" s="3">
        <v>0.16</v>
      </c>
      <c r="F59" s="3">
        <v>0.2</v>
      </c>
      <c r="G59" s="3">
        <v>0.06</v>
      </c>
      <c r="H59" s="3">
        <v>0.13</v>
      </c>
      <c r="I59" s="3">
        <v>0.17</v>
      </c>
      <c r="J59" s="3">
        <v>0.12</v>
      </c>
      <c r="K59" s="3"/>
      <c r="L59" s="48"/>
      <c r="M59" s="49"/>
      <c r="N59" s="48"/>
      <c r="O59" s="49"/>
      <c r="P59" s="48"/>
      <c r="Q59" s="49"/>
      <c r="R59" s="48"/>
      <c r="S59" s="49"/>
      <c r="T59" s="48"/>
      <c r="U59" s="49"/>
      <c r="V59" s="48"/>
      <c r="W59" s="49"/>
      <c r="X59" s="48"/>
      <c r="Y59" s="49"/>
      <c r="Z59" s="49"/>
    </row>
    <row r="60" spans="1:26" ht="15.6" customHeight="1" x14ac:dyDescent="0.25">
      <c r="A60" s="7">
        <v>2003</v>
      </c>
      <c r="B60" s="3">
        <v>0.02</v>
      </c>
      <c r="C60" s="3">
        <v>7.0000000000000007E-2</v>
      </c>
      <c r="D60" s="3">
        <v>0.09</v>
      </c>
      <c r="E60" s="3">
        <v>0.12</v>
      </c>
      <c r="F60" s="3">
        <v>0.16</v>
      </c>
      <c r="G60" s="3">
        <v>0.06</v>
      </c>
      <c r="H60" s="3">
        <v>0.11</v>
      </c>
      <c r="I60" s="3">
        <v>0.26</v>
      </c>
      <c r="J60" s="3">
        <v>0.11</v>
      </c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</row>
    <row r="61" spans="1:26" ht="15.6" customHeight="1" x14ac:dyDescent="0.25">
      <c r="A61" s="7">
        <v>2004</v>
      </c>
      <c r="B61" s="3">
        <v>0.02</v>
      </c>
      <c r="C61" s="3">
        <v>9.42970073404856E-2</v>
      </c>
      <c r="D61" s="3">
        <v>6.617730095990966E-2</v>
      </c>
      <c r="E61" s="3">
        <v>0.13619424054206664</v>
      </c>
      <c r="F61" s="3">
        <v>0.20869565217391303</v>
      </c>
      <c r="G61" s="3">
        <v>5.059288537549407E-2</v>
      </c>
      <c r="H61" s="3">
        <v>0.11586674195369848</v>
      </c>
      <c r="I61" s="3">
        <v>0.20237154150197628</v>
      </c>
      <c r="J61" s="3">
        <v>9.7346132128740825E-2</v>
      </c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</row>
    <row r="62" spans="1:26" ht="15.6" customHeight="1" x14ac:dyDescent="0.25">
      <c r="A62" s="7">
        <v>2005</v>
      </c>
      <c r="B62" s="3">
        <v>0.01</v>
      </c>
      <c r="C62" s="3">
        <v>0.04</v>
      </c>
      <c r="D62" s="3">
        <v>0.09</v>
      </c>
      <c r="E62" s="3">
        <v>0.19</v>
      </c>
      <c r="F62" s="3">
        <v>0.2</v>
      </c>
      <c r="G62" s="3">
        <v>0.05</v>
      </c>
      <c r="H62" s="3">
        <v>0.12</v>
      </c>
      <c r="I62" s="3">
        <v>0.18</v>
      </c>
      <c r="J62" s="3">
        <v>0.12</v>
      </c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</row>
    <row r="63" spans="1:26" ht="15.6" customHeight="1" x14ac:dyDescent="0.25">
      <c r="A63" s="7">
        <v>2006</v>
      </c>
      <c r="B63" s="3">
        <v>0.01</v>
      </c>
      <c r="C63" s="3">
        <v>0.05</v>
      </c>
      <c r="D63" s="3">
        <v>0.08</v>
      </c>
      <c r="E63" s="3">
        <v>0.14000000000000001</v>
      </c>
      <c r="F63" s="3">
        <v>0.22</v>
      </c>
      <c r="G63" s="3">
        <v>0.05</v>
      </c>
      <c r="H63" s="3">
        <v>0.15</v>
      </c>
      <c r="I63" s="3">
        <v>0.2</v>
      </c>
      <c r="J63" s="3">
        <v>0.1</v>
      </c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</row>
    <row r="64" spans="1:26" ht="15.6" customHeight="1" x14ac:dyDescent="0.25">
      <c r="A64" s="7">
        <v>2007</v>
      </c>
      <c r="B64" s="3">
        <v>0.02</v>
      </c>
      <c r="C64" s="3">
        <v>0.05</v>
      </c>
      <c r="D64" s="3">
        <v>0.08</v>
      </c>
      <c r="E64" s="3">
        <v>0.17</v>
      </c>
      <c r="F64" s="3">
        <v>0.16</v>
      </c>
      <c r="G64" s="3">
        <v>7.0000000000000007E-2</v>
      </c>
      <c r="H64" s="3">
        <v>0.14000000000000001</v>
      </c>
      <c r="I64" s="3">
        <v>0.2</v>
      </c>
      <c r="J64" s="3">
        <v>0.11</v>
      </c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</row>
    <row r="65" spans="1:25" ht="15.6" customHeight="1" x14ac:dyDescent="0.25">
      <c r="A65" s="7">
        <v>2008</v>
      </c>
      <c r="B65" s="3">
        <v>0.01</v>
      </c>
      <c r="C65" s="3">
        <v>7.0000000000000007E-2</v>
      </c>
      <c r="D65" s="3">
        <v>0.12</v>
      </c>
      <c r="E65" s="3">
        <v>0.22</v>
      </c>
      <c r="F65" s="3">
        <v>0.1</v>
      </c>
      <c r="G65" s="3">
        <v>7.0000000000000007E-2</v>
      </c>
      <c r="H65" s="3">
        <v>0.09</v>
      </c>
      <c r="I65" s="3">
        <v>0.25</v>
      </c>
      <c r="J65" s="3">
        <v>7.2101208028155617E-2</v>
      </c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</row>
    <row r="66" spans="1:25" ht="15.6" customHeight="1" x14ac:dyDescent="0.25">
      <c r="A66" s="7">
        <v>2009</v>
      </c>
      <c r="B66" s="3">
        <v>0.02</v>
      </c>
      <c r="C66" s="3">
        <v>7.0000000000000007E-2</v>
      </c>
      <c r="D66" s="3">
        <v>0.06</v>
      </c>
      <c r="E66" s="3">
        <v>0.22</v>
      </c>
      <c r="F66" s="3">
        <v>0.08</v>
      </c>
      <c r="G66" s="3">
        <v>0.06</v>
      </c>
      <c r="H66" s="3">
        <v>0.14000000000000001</v>
      </c>
      <c r="I66" s="3">
        <v>0.3</v>
      </c>
      <c r="J66" s="3">
        <v>0.05</v>
      </c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</row>
    <row r="67" spans="1:25" ht="15.6" customHeight="1" x14ac:dyDescent="0.25">
      <c r="A67" s="7">
        <v>2010</v>
      </c>
      <c r="B67" s="3">
        <v>0.03</v>
      </c>
      <c r="C67" s="3">
        <v>0.05</v>
      </c>
      <c r="D67" s="3">
        <v>0.06</v>
      </c>
      <c r="E67" s="3">
        <v>0.14000000000000001</v>
      </c>
      <c r="F67" s="3">
        <v>0.14000000000000001</v>
      </c>
      <c r="G67" s="3">
        <v>0.04</v>
      </c>
      <c r="H67" s="3">
        <v>0.12</v>
      </c>
      <c r="I67" s="3">
        <v>0.24</v>
      </c>
      <c r="J67" s="3">
        <v>0.18</v>
      </c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</row>
    <row r="68" spans="1:25" ht="15.6" customHeight="1" x14ac:dyDescent="0.25">
      <c r="A68" s="7">
        <v>2011</v>
      </c>
      <c r="B68" s="3">
        <v>0.02</v>
      </c>
      <c r="C68" s="3">
        <v>0.05</v>
      </c>
      <c r="D68" s="3">
        <v>0.05</v>
      </c>
      <c r="E68" s="3">
        <v>0.21</v>
      </c>
      <c r="F68" s="3">
        <v>0.16</v>
      </c>
      <c r="G68" s="3">
        <v>0.06</v>
      </c>
      <c r="H68" s="3">
        <v>0.1</v>
      </c>
      <c r="I68" s="3">
        <v>0.18</v>
      </c>
      <c r="J68" s="3">
        <v>0.17</v>
      </c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</row>
    <row r="69" spans="1:25" ht="15.6" customHeight="1" x14ac:dyDescent="0.25">
      <c r="A69" s="7">
        <v>2012</v>
      </c>
      <c r="B69" s="3">
        <v>0.03</v>
      </c>
      <c r="C69" s="3">
        <v>0.06</v>
      </c>
      <c r="D69" s="3">
        <v>0.06</v>
      </c>
      <c r="E69" s="3">
        <v>0.15</v>
      </c>
      <c r="F69" s="3">
        <v>0.08</v>
      </c>
      <c r="G69" s="3">
        <v>0.05</v>
      </c>
      <c r="H69" s="3">
        <v>0.09</v>
      </c>
      <c r="I69" s="3">
        <v>0.22</v>
      </c>
      <c r="J69" s="3">
        <v>0.26</v>
      </c>
      <c r="K69" s="3"/>
    </row>
    <row r="70" spans="1:25" ht="15.6" customHeight="1" x14ac:dyDescent="0.25">
      <c r="A70" s="7">
        <v>2013</v>
      </c>
      <c r="B70" s="3">
        <v>0.02</v>
      </c>
      <c r="C70" s="3">
        <v>0.05</v>
      </c>
      <c r="D70" s="3">
        <v>0.1</v>
      </c>
      <c r="E70" s="3">
        <v>0.19</v>
      </c>
      <c r="F70" s="3">
        <v>0.1</v>
      </c>
      <c r="G70" s="3">
        <v>0.05</v>
      </c>
      <c r="H70" s="3">
        <v>0.15</v>
      </c>
      <c r="I70" s="3">
        <v>0.2</v>
      </c>
      <c r="J70" s="3">
        <v>0.14000000000000001</v>
      </c>
      <c r="K70" s="3"/>
    </row>
    <row r="71" spans="1:25" ht="15.6" customHeight="1" x14ac:dyDescent="0.25">
      <c r="A71" s="7">
        <v>2014</v>
      </c>
      <c r="B71" s="3">
        <v>0.01</v>
      </c>
      <c r="C71" s="3">
        <v>0.06</v>
      </c>
      <c r="D71" s="3">
        <v>0.09</v>
      </c>
      <c r="E71" s="3">
        <v>0.1</v>
      </c>
      <c r="F71" s="3">
        <v>0.11</v>
      </c>
      <c r="G71" s="3">
        <v>7.0000000000000007E-2</v>
      </c>
      <c r="H71" s="3">
        <v>0.16</v>
      </c>
      <c r="I71" s="3">
        <v>0.27</v>
      </c>
      <c r="J71" s="3">
        <v>0.13</v>
      </c>
      <c r="K71" s="3"/>
    </row>
    <row r="72" spans="1:25" ht="15.6" customHeight="1" x14ac:dyDescent="0.25">
      <c r="A72" s="7">
        <v>2015</v>
      </c>
      <c r="B72" s="3">
        <v>0.01</v>
      </c>
      <c r="C72" s="3">
        <v>0.06</v>
      </c>
      <c r="D72" s="3">
        <v>0.09</v>
      </c>
      <c r="E72" s="3">
        <v>0.18</v>
      </c>
      <c r="F72" s="3">
        <v>0.12</v>
      </c>
      <c r="G72" s="3">
        <v>7.0000000000000007E-2</v>
      </c>
      <c r="H72" s="3">
        <v>0.14000000000000001</v>
      </c>
      <c r="I72" s="3">
        <v>0.18</v>
      </c>
      <c r="J72" s="3">
        <v>0.15</v>
      </c>
      <c r="K72" s="3"/>
    </row>
    <row r="73" spans="1:25" ht="15.6" customHeight="1" x14ac:dyDescent="0.25">
      <c r="A73" s="7" t="str">
        <f>annéeN&amp;" (prévisions) "</f>
        <v xml:space="preserve">2016 (prévisions) </v>
      </c>
      <c r="B73" s="98"/>
      <c r="C73" s="98"/>
      <c r="D73" s="98"/>
      <c r="E73" s="98"/>
      <c r="F73" s="98"/>
      <c r="G73" s="98"/>
      <c r="H73" s="98"/>
      <c r="I73" s="98"/>
      <c r="J73" s="104"/>
    </row>
    <row r="74" spans="1:25" ht="15.6" customHeight="1" x14ac:dyDescent="0.25">
      <c r="A74" s="7"/>
      <c r="B74" s="11"/>
      <c r="C74" s="11"/>
      <c r="D74" s="11"/>
      <c r="E74" s="11"/>
      <c r="F74" s="11"/>
      <c r="G74" s="11"/>
      <c r="H74" s="11"/>
      <c r="I74" s="11"/>
    </row>
    <row r="75" spans="1:25" ht="15.6" customHeight="1" x14ac:dyDescent="0.25">
      <c r="A75" s="7"/>
      <c r="B75" s="11"/>
      <c r="C75" s="11"/>
      <c r="D75" s="11"/>
      <c r="E75" s="11"/>
      <c r="F75" s="11"/>
      <c r="G75" s="11"/>
      <c r="H75" s="11"/>
      <c r="I75" s="11"/>
    </row>
    <row r="76" spans="1:25" ht="15.6" customHeight="1" x14ac:dyDescent="0.25">
      <c r="A76" s="7"/>
    </row>
    <row r="77" spans="1:25" ht="18.75" customHeight="1" x14ac:dyDescent="0.3">
      <c r="A77" s="58" t="str">
        <f>"Répartition des recrutements de cadres par grands secteurs d'activité"</f>
        <v>Répartition des recrutements de cadres par grands secteurs d'activité</v>
      </c>
    </row>
    <row r="78" spans="1:25" ht="15.6" customHeight="1" x14ac:dyDescent="0.25"/>
    <row r="79" spans="1:25" ht="27.75" customHeight="1" x14ac:dyDescent="0.25">
      <c r="A79" s="23" t="s">
        <v>0</v>
      </c>
      <c r="B79" s="12" t="s">
        <v>18</v>
      </c>
      <c r="C79" s="12" t="s">
        <v>19</v>
      </c>
      <c r="D79" s="12" t="s">
        <v>20</v>
      </c>
      <c r="E79" s="12" t="s">
        <v>21</v>
      </c>
    </row>
    <row r="80" spans="1:25" x14ac:dyDescent="0.25">
      <c r="A80" s="7">
        <v>2002</v>
      </c>
      <c r="B80" s="3">
        <v>0.16</v>
      </c>
      <c r="C80" s="3">
        <v>0.12</v>
      </c>
      <c r="D80" s="3">
        <v>0.12</v>
      </c>
      <c r="E80" s="3">
        <v>0.6</v>
      </c>
      <c r="F80" s="11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</row>
    <row r="81" spans="1:21" x14ac:dyDescent="0.25">
      <c r="A81" s="7">
        <v>2003</v>
      </c>
      <c r="B81" s="3">
        <v>0.17</v>
      </c>
      <c r="C81" s="3">
        <v>0.12</v>
      </c>
      <c r="D81" s="3">
        <v>0.08</v>
      </c>
      <c r="E81" s="3">
        <v>0.63</v>
      </c>
      <c r="F81" s="11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</row>
    <row r="82" spans="1:21" x14ac:dyDescent="0.25">
      <c r="A82" s="7">
        <v>2004</v>
      </c>
      <c r="B82" s="3">
        <v>0.14000000000000001</v>
      </c>
      <c r="C82" s="3">
        <v>7.126722385362548E-2</v>
      </c>
      <c r="D82" s="3">
        <v>0.12062344702959114</v>
      </c>
      <c r="E82" s="3">
        <v>0.67438445900158117</v>
      </c>
      <c r="F82" s="11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</row>
    <row r="83" spans="1:21" x14ac:dyDescent="0.25">
      <c r="A83" s="7">
        <v>2005</v>
      </c>
      <c r="B83" s="3">
        <v>0.12</v>
      </c>
      <c r="C83" s="3">
        <v>0.1</v>
      </c>
      <c r="D83" s="3">
        <v>0.12</v>
      </c>
      <c r="E83" s="3">
        <v>0.66</v>
      </c>
      <c r="F83" s="11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</row>
    <row r="84" spans="1:21" x14ac:dyDescent="0.25">
      <c r="A84" s="7">
        <v>2006</v>
      </c>
      <c r="B84" s="3">
        <v>0.17</v>
      </c>
      <c r="C84" s="3">
        <v>0.1</v>
      </c>
      <c r="D84" s="3">
        <v>0.15</v>
      </c>
      <c r="E84" s="3">
        <v>0.57999999999999996</v>
      </c>
    </row>
    <row r="85" spans="1:21" x14ac:dyDescent="0.25">
      <c r="A85" s="7">
        <v>2007</v>
      </c>
      <c r="B85" s="3">
        <v>0.17</v>
      </c>
      <c r="C85" s="3">
        <v>0.08</v>
      </c>
      <c r="D85" s="3">
        <v>0.11</v>
      </c>
      <c r="E85" s="3">
        <v>0.64</v>
      </c>
    </row>
    <row r="86" spans="1:21" x14ac:dyDescent="0.25">
      <c r="A86" s="7">
        <v>2008</v>
      </c>
      <c r="B86" s="3">
        <v>0.11976788432267885</v>
      </c>
      <c r="C86" s="3">
        <v>8.7709284627092848E-2</v>
      </c>
      <c r="D86" s="3">
        <v>0.11396499238964992</v>
      </c>
      <c r="E86" s="3">
        <v>0.67855783866057839</v>
      </c>
    </row>
    <row r="87" spans="1:21" x14ac:dyDescent="0.25">
      <c r="A87" s="7">
        <v>2009</v>
      </c>
      <c r="B87" s="3">
        <v>0.12283163265306123</v>
      </c>
      <c r="C87" s="3">
        <v>7.946428571428571E-2</v>
      </c>
      <c r="D87" s="3">
        <v>9.4770408163265304E-2</v>
      </c>
      <c r="E87" s="3">
        <v>0.71</v>
      </c>
    </row>
    <row r="88" spans="1:21" x14ac:dyDescent="0.25">
      <c r="A88" s="7">
        <v>2010</v>
      </c>
      <c r="B88" s="3">
        <v>0.11</v>
      </c>
      <c r="C88" s="3">
        <v>0.1</v>
      </c>
      <c r="D88" s="3">
        <v>0.1</v>
      </c>
      <c r="E88" s="3">
        <v>0.69</v>
      </c>
    </row>
    <row r="89" spans="1:21" x14ac:dyDescent="0.25">
      <c r="A89" s="7">
        <v>2011</v>
      </c>
      <c r="B89" s="3">
        <v>0.13</v>
      </c>
      <c r="C89" s="3">
        <v>0.08</v>
      </c>
      <c r="D89" s="3">
        <v>0.06</v>
      </c>
      <c r="E89" s="3">
        <v>0.73</v>
      </c>
    </row>
    <row r="90" spans="1:21" x14ac:dyDescent="0.25">
      <c r="A90" s="7">
        <v>2012</v>
      </c>
      <c r="B90" s="3">
        <v>0.09</v>
      </c>
      <c r="C90" s="3">
        <v>7.0000000000000007E-2</v>
      </c>
      <c r="D90" s="3">
        <v>0.09</v>
      </c>
      <c r="E90" s="3">
        <v>0.75</v>
      </c>
    </row>
    <row r="91" spans="1:21" x14ac:dyDescent="0.25">
      <c r="A91" s="7">
        <v>2013</v>
      </c>
      <c r="B91" s="3">
        <v>0.09</v>
      </c>
      <c r="C91" s="3">
        <v>0.08</v>
      </c>
      <c r="D91" s="3">
        <v>0.11</v>
      </c>
      <c r="E91" s="3">
        <v>0.72</v>
      </c>
    </row>
    <row r="92" spans="1:21" x14ac:dyDescent="0.25">
      <c r="A92" s="7">
        <v>2014</v>
      </c>
      <c r="B92" s="3">
        <v>0.12</v>
      </c>
      <c r="C92" s="3">
        <v>7.0000000000000007E-2</v>
      </c>
      <c r="D92" s="3">
        <v>0.1</v>
      </c>
      <c r="E92" s="3">
        <v>0.71000000000000008</v>
      </c>
    </row>
    <row r="93" spans="1:21" x14ac:dyDescent="0.25">
      <c r="A93" s="7">
        <v>2015</v>
      </c>
      <c r="B93" s="11">
        <v>0.12</v>
      </c>
      <c r="C93" s="11">
        <v>0.08</v>
      </c>
      <c r="D93" s="11">
        <v>0.08</v>
      </c>
      <c r="E93" s="11">
        <v>0.72</v>
      </c>
    </row>
    <row r="94" spans="1:21" ht="15.75" x14ac:dyDescent="0.25">
      <c r="A94" s="7" t="str">
        <f>annéeN&amp;" (prévisions) "</f>
        <v xml:space="preserve">2016 (prévisions) </v>
      </c>
      <c r="B94" s="135"/>
      <c r="C94" s="135"/>
      <c r="D94" s="135"/>
      <c r="E94" s="135"/>
    </row>
    <row r="95" spans="1:21" x14ac:dyDescent="0.25">
      <c r="B95" s="71"/>
      <c r="C95" s="71"/>
      <c r="D95" s="71"/>
      <c r="E95" s="71"/>
    </row>
    <row r="96" spans="1:21" ht="20.25" x14ac:dyDescent="0.3">
      <c r="A96" s="65"/>
      <c r="B96" s="71"/>
      <c r="C96" s="71"/>
      <c r="D96" s="71"/>
      <c r="E96" s="71"/>
    </row>
    <row r="97" spans="1:9" ht="20.25" x14ac:dyDescent="0.3">
      <c r="A97" s="65"/>
      <c r="B97" s="71"/>
      <c r="C97" s="71"/>
      <c r="D97" s="71"/>
      <c r="E97" s="71"/>
    </row>
    <row r="98" spans="1:9" ht="18.75" x14ac:dyDescent="0.3">
      <c r="A98" s="58" t="str">
        <f>"Perspectives d'évolution des effectifs cadres et salariés pour "&amp;annéeN1&amp; " par région"</f>
        <v>Perspectives d'évolution des effectifs cadres et salariés pour 2017 par région</v>
      </c>
    </row>
    <row r="99" spans="1:9" ht="18.75" x14ac:dyDescent="0.3">
      <c r="A99" s="58"/>
      <c r="F99" s="60"/>
      <c r="G99" s="60"/>
      <c r="H99" s="60"/>
      <c r="I99" s="60"/>
    </row>
    <row r="100" spans="1:9" ht="30" x14ac:dyDescent="0.25">
      <c r="A100" s="57" t="s">
        <v>42</v>
      </c>
      <c r="B100" s="6" t="s">
        <v>40</v>
      </c>
      <c r="C100" s="6" t="s">
        <v>41</v>
      </c>
      <c r="E100" s="57" t="s">
        <v>42</v>
      </c>
      <c r="F100" s="6" t="s">
        <v>58</v>
      </c>
      <c r="G100" s="6" t="s">
        <v>59</v>
      </c>
      <c r="H100" s="60"/>
    </row>
    <row r="101" spans="1:9" ht="27" customHeight="1" x14ac:dyDescent="0.25">
      <c r="A101" s="81" t="s">
        <v>28</v>
      </c>
      <c r="B101" s="16"/>
      <c r="C101" s="16"/>
      <c r="E101" s="15" t="s">
        <v>28</v>
      </c>
      <c r="F101" s="27"/>
      <c r="G101" s="27"/>
      <c r="H101" s="60"/>
    </row>
    <row r="102" spans="1:9" ht="26.25" customHeight="1" x14ac:dyDescent="0.25">
      <c r="A102" s="81" t="s">
        <v>29</v>
      </c>
      <c r="B102" s="17"/>
      <c r="C102" s="17"/>
      <c r="E102" s="15" t="s">
        <v>29</v>
      </c>
      <c r="F102" s="28"/>
      <c r="G102" s="28"/>
      <c r="H102" s="60"/>
    </row>
    <row r="103" spans="1:9" ht="18" customHeight="1" x14ac:dyDescent="0.25">
      <c r="A103" s="81" t="s">
        <v>30</v>
      </c>
      <c r="B103" s="17"/>
      <c r="C103" s="17"/>
      <c r="E103" s="15" t="s">
        <v>30</v>
      </c>
      <c r="F103" s="28"/>
      <c r="G103" s="28"/>
      <c r="H103" s="60"/>
    </row>
    <row r="104" spans="1:9" ht="27.75" customHeight="1" x14ac:dyDescent="0.25">
      <c r="A104" s="81" t="s">
        <v>31</v>
      </c>
      <c r="B104" s="17"/>
      <c r="C104" s="17"/>
      <c r="E104" s="15" t="s">
        <v>31</v>
      </c>
      <c r="F104" s="28"/>
      <c r="G104" s="28"/>
      <c r="H104" s="60"/>
    </row>
    <row r="105" spans="1:9" x14ac:dyDescent="0.25">
      <c r="A105" s="82" t="s">
        <v>32</v>
      </c>
      <c r="B105" s="17"/>
      <c r="C105" s="17"/>
      <c r="E105" s="18" t="s">
        <v>32</v>
      </c>
      <c r="F105" s="28"/>
      <c r="G105" s="28"/>
      <c r="H105" s="60"/>
    </row>
    <row r="106" spans="1:9" x14ac:dyDescent="0.25">
      <c r="A106" s="81" t="s">
        <v>33</v>
      </c>
      <c r="B106" s="17"/>
      <c r="C106" s="17"/>
      <c r="E106" s="15" t="s">
        <v>33</v>
      </c>
      <c r="F106" s="28"/>
      <c r="G106" s="28"/>
      <c r="H106" s="60"/>
    </row>
    <row r="107" spans="1:9" x14ac:dyDescent="0.25">
      <c r="A107" s="81" t="s">
        <v>34</v>
      </c>
      <c r="B107" s="17"/>
      <c r="C107" s="17"/>
      <c r="E107" s="15" t="s">
        <v>34</v>
      </c>
      <c r="F107" s="28"/>
      <c r="G107" s="28"/>
      <c r="H107" s="60"/>
    </row>
    <row r="108" spans="1:9" x14ac:dyDescent="0.25">
      <c r="A108" s="81" t="s">
        <v>35</v>
      </c>
      <c r="B108" s="17"/>
      <c r="C108" s="17"/>
      <c r="E108" s="15" t="s">
        <v>35</v>
      </c>
      <c r="F108" s="28"/>
      <c r="G108" s="28"/>
      <c r="H108" s="60"/>
    </row>
    <row r="109" spans="1:9" x14ac:dyDescent="0.25">
      <c r="A109" s="81" t="s">
        <v>36</v>
      </c>
      <c r="B109" s="17"/>
      <c r="C109" s="17"/>
      <c r="E109" s="15" t="s">
        <v>36</v>
      </c>
      <c r="F109" s="28"/>
      <c r="G109" s="28"/>
      <c r="H109" s="60"/>
    </row>
    <row r="110" spans="1:9" x14ac:dyDescent="0.25">
      <c r="A110" s="81" t="s">
        <v>37</v>
      </c>
      <c r="B110" s="17"/>
      <c r="C110" s="17"/>
      <c r="E110" s="15" t="s">
        <v>37</v>
      </c>
      <c r="F110" s="28"/>
      <c r="G110" s="28"/>
      <c r="H110" s="60"/>
    </row>
    <row r="111" spans="1:9" x14ac:dyDescent="0.25">
      <c r="A111" s="81" t="s">
        <v>38</v>
      </c>
      <c r="B111" s="17"/>
      <c r="C111" s="17"/>
      <c r="E111" s="15" t="s">
        <v>38</v>
      </c>
      <c r="F111" s="28"/>
      <c r="G111" s="28"/>
      <c r="H111" s="60"/>
    </row>
    <row r="112" spans="1:9" ht="26.25" customHeight="1" x14ac:dyDescent="0.25">
      <c r="A112" s="81" t="s">
        <v>39</v>
      </c>
      <c r="B112" s="17"/>
      <c r="C112" s="17"/>
      <c r="E112" s="15" t="s">
        <v>39</v>
      </c>
      <c r="F112" s="28"/>
      <c r="G112" s="28"/>
      <c r="H112" s="60"/>
    </row>
    <row r="113" spans="1:7" ht="28.5" customHeight="1" x14ac:dyDescent="0.25">
      <c r="A113" s="81" t="s">
        <v>145</v>
      </c>
      <c r="B113" s="17"/>
      <c r="C113" s="17"/>
      <c r="E113" s="15" t="s">
        <v>145</v>
      </c>
    </row>
    <row r="114" spans="1:7" x14ac:dyDescent="0.25">
      <c r="A114" s="15"/>
      <c r="B114" s="17"/>
      <c r="C114" s="17"/>
    </row>
    <row r="115" spans="1:7" x14ac:dyDescent="0.25">
      <c r="A115" s="19"/>
      <c r="B115" s="17"/>
      <c r="C115" s="17"/>
    </row>
    <row r="116" spans="1:7" ht="18.75" x14ac:dyDescent="0.3">
      <c r="A116" s="58" t="str">
        <f>"Historique des perspectives d'évolution des effectifs cadres et salariés dans la région"</f>
        <v>Historique des perspectives d'évolution des effectifs cadres et salariés dans la région</v>
      </c>
      <c r="B116" s="17"/>
      <c r="C116" s="17"/>
    </row>
    <row r="118" spans="1:7" ht="30" x14ac:dyDescent="0.25">
      <c r="A118" s="57" t="s">
        <v>0</v>
      </c>
      <c r="B118" s="6" t="s">
        <v>40</v>
      </c>
      <c r="C118" s="6" t="s">
        <v>41</v>
      </c>
      <c r="D118" s="66"/>
      <c r="E118" s="57" t="s">
        <v>0</v>
      </c>
      <c r="F118" s="6" t="s">
        <v>58</v>
      </c>
      <c r="G118" s="6" t="s">
        <v>59</v>
      </c>
    </row>
    <row r="119" spans="1:7" x14ac:dyDescent="0.25">
      <c r="A119" s="5">
        <v>2011</v>
      </c>
      <c r="B119" s="11">
        <v>7.0000000000000007E-2</v>
      </c>
      <c r="C119" s="11">
        <v>0.04</v>
      </c>
      <c r="D119" s="3"/>
      <c r="E119" s="5">
        <v>2011</v>
      </c>
      <c r="F119" s="11">
        <v>0.17</v>
      </c>
      <c r="G119" s="11">
        <v>0.09</v>
      </c>
    </row>
    <row r="120" spans="1:7" x14ac:dyDescent="0.25">
      <c r="A120" s="5">
        <v>2012</v>
      </c>
      <c r="B120" s="11">
        <v>7.0000000000000007E-2</v>
      </c>
      <c r="C120" s="11">
        <v>0.04</v>
      </c>
      <c r="D120" s="3"/>
      <c r="E120" s="5">
        <v>2012</v>
      </c>
      <c r="F120" s="11">
        <v>0.14000000000000001</v>
      </c>
      <c r="G120" s="11">
        <v>0.08</v>
      </c>
    </row>
    <row r="121" spans="1:7" x14ac:dyDescent="0.25">
      <c r="A121" s="5">
        <v>2013</v>
      </c>
      <c r="B121" s="11">
        <v>7.0000000000000007E-2</v>
      </c>
      <c r="C121" s="11">
        <v>0.05</v>
      </c>
      <c r="D121" s="3"/>
      <c r="E121" s="5">
        <v>2013</v>
      </c>
      <c r="F121" s="11">
        <v>0.12</v>
      </c>
      <c r="G121" s="11">
        <v>0.13</v>
      </c>
    </row>
    <row r="122" spans="1:7" x14ac:dyDescent="0.25">
      <c r="A122" s="5">
        <v>2014</v>
      </c>
      <c r="B122" s="11">
        <v>7.0000000000000007E-2</v>
      </c>
      <c r="C122" s="11">
        <v>0.06</v>
      </c>
      <c r="D122" s="3"/>
      <c r="E122" s="5">
        <v>2014</v>
      </c>
      <c r="F122" s="11">
        <v>0.13</v>
      </c>
      <c r="G122" s="11">
        <v>0.11</v>
      </c>
    </row>
    <row r="123" spans="1:7" x14ac:dyDescent="0.25">
      <c r="A123" s="5">
        <v>2015</v>
      </c>
      <c r="B123" s="11">
        <v>0.06</v>
      </c>
      <c r="C123" s="11">
        <v>0.05</v>
      </c>
      <c r="D123" s="3"/>
      <c r="E123" s="5">
        <v>2015</v>
      </c>
      <c r="F123" s="11">
        <v>0.12</v>
      </c>
      <c r="G123" s="11">
        <v>0.09</v>
      </c>
    </row>
    <row r="124" spans="1:7" s="105" customFormat="1" ht="17.25" x14ac:dyDescent="0.3">
      <c r="A124" s="5">
        <v>2016</v>
      </c>
      <c r="B124" s="94">
        <v>0.08</v>
      </c>
      <c r="C124" s="94">
        <v>0.05</v>
      </c>
      <c r="D124" s="106"/>
      <c r="E124" s="5">
        <v>2016</v>
      </c>
      <c r="F124" s="98">
        <v>0.16</v>
      </c>
      <c r="G124" s="98">
        <v>0.09</v>
      </c>
    </row>
    <row r="125" spans="1:7" x14ac:dyDescent="0.25">
      <c r="A125" s="5"/>
      <c r="B125" s="52"/>
      <c r="C125" s="52"/>
      <c r="E125" s="3"/>
      <c r="F125" s="3"/>
    </row>
    <row r="126" spans="1:7" x14ac:dyDescent="0.25">
      <c r="A126" s="5"/>
      <c r="B126" s="52"/>
      <c r="C126" s="52"/>
      <c r="E126" s="3"/>
      <c r="F126" s="3"/>
    </row>
    <row r="127" spans="1:7" x14ac:dyDescent="0.25">
      <c r="A127" s="5"/>
      <c r="B127" s="52"/>
      <c r="C127" s="52"/>
      <c r="E127" s="3"/>
      <c r="F127" s="3"/>
    </row>
    <row r="128" spans="1:7" x14ac:dyDescent="0.25">
      <c r="A128" s="5"/>
      <c r="B128" s="11"/>
      <c r="C128" s="11"/>
      <c r="E128" s="3"/>
      <c r="F128" s="3"/>
    </row>
    <row r="129" spans="1:7" ht="19.5" customHeight="1" x14ac:dyDescent="0.3">
      <c r="A129" s="58" t="str">
        <f>"Perspectives d'évolution des effectifs cadres et salariés par taille d'établissement pour "&amp;annéeN1</f>
        <v>Perspectives d'évolution des effectifs cadres et salariés par taille d'établissement pour 2017</v>
      </c>
      <c r="E129" s="3"/>
      <c r="F129" s="3"/>
    </row>
    <row r="130" spans="1:7" ht="18.75" x14ac:dyDescent="0.3">
      <c r="A130" s="58"/>
    </row>
    <row r="131" spans="1:7" ht="30" x14ac:dyDescent="0.25">
      <c r="A131" s="57" t="s">
        <v>48</v>
      </c>
      <c r="B131" s="6" t="s">
        <v>40</v>
      </c>
      <c r="C131" s="6" t="s">
        <v>41</v>
      </c>
      <c r="E131" s="57" t="s">
        <v>48</v>
      </c>
      <c r="F131" s="6" t="s">
        <v>58</v>
      </c>
      <c r="G131" s="6" t="s">
        <v>59</v>
      </c>
    </row>
    <row r="132" spans="1:7" x14ac:dyDescent="0.25">
      <c r="A132" s="7" t="s">
        <v>43</v>
      </c>
      <c r="B132" s="11"/>
      <c r="C132" s="11"/>
      <c r="E132" s="7" t="s">
        <v>43</v>
      </c>
      <c r="F132" s="11"/>
      <c r="G132" s="11"/>
    </row>
    <row r="133" spans="1:7" x14ac:dyDescent="0.25">
      <c r="A133" s="7" t="s">
        <v>69</v>
      </c>
      <c r="B133" s="11"/>
      <c r="C133" s="11"/>
      <c r="E133" s="7" t="s">
        <v>69</v>
      </c>
      <c r="F133" s="11"/>
      <c r="G133" s="11"/>
    </row>
    <row r="134" spans="1:7" x14ac:dyDescent="0.25">
      <c r="A134" s="7" t="s">
        <v>70</v>
      </c>
      <c r="B134" s="11"/>
      <c r="C134" s="11"/>
      <c r="E134" s="7" t="s">
        <v>70</v>
      </c>
      <c r="F134" s="11"/>
      <c r="G134" s="11"/>
    </row>
    <row r="135" spans="1:7" x14ac:dyDescent="0.25">
      <c r="A135" s="7"/>
      <c r="B135" s="11"/>
      <c r="C135" s="11"/>
    </row>
    <row r="136" spans="1:7" x14ac:dyDescent="0.25">
      <c r="A136" s="7"/>
      <c r="B136" s="11"/>
      <c r="C136" s="11"/>
    </row>
    <row r="137" spans="1:7" x14ac:dyDescent="0.25">
      <c r="A137" s="7"/>
      <c r="B137" s="11"/>
      <c r="C137" s="11"/>
    </row>
    <row r="138" spans="1:7" x14ac:dyDescent="0.25">
      <c r="A138" s="7"/>
      <c r="B138" s="11"/>
      <c r="C138" s="11"/>
    </row>
    <row r="140" spans="1:7" ht="18.75" x14ac:dyDescent="0.3">
      <c r="A140" s="58" t="str">
        <f>"Perspectives d'évolution des effectifs cadres et salariés par département pour "&amp;annéeN1</f>
        <v>Perspectives d'évolution des effectifs cadres et salariés par département pour 2017</v>
      </c>
    </row>
    <row r="142" spans="1:7" ht="30" x14ac:dyDescent="0.25">
      <c r="A142" s="57" t="s">
        <v>56</v>
      </c>
      <c r="B142" s="6" t="s">
        <v>40</v>
      </c>
      <c r="C142" s="6" t="s">
        <v>41</v>
      </c>
      <c r="E142" s="57" t="s">
        <v>56</v>
      </c>
      <c r="F142" s="6" t="s">
        <v>58</v>
      </c>
      <c r="G142" s="6" t="s">
        <v>59</v>
      </c>
    </row>
    <row r="143" spans="1:7" ht="32.25" customHeight="1" x14ac:dyDescent="0.25">
      <c r="A143" s="51" t="s">
        <v>134</v>
      </c>
      <c r="B143" s="22"/>
      <c r="C143" s="22"/>
      <c r="E143" s="51" t="s">
        <v>134</v>
      </c>
      <c r="F143" s="22"/>
      <c r="G143" s="22"/>
    </row>
    <row r="144" spans="1:7" ht="27.75" customHeight="1" x14ac:dyDescent="0.25">
      <c r="A144" s="7" t="s">
        <v>135</v>
      </c>
      <c r="B144" s="22"/>
      <c r="C144" s="22"/>
      <c r="E144" s="7" t="s">
        <v>135</v>
      </c>
      <c r="F144" s="22"/>
      <c r="G144" s="22"/>
    </row>
    <row r="145" spans="1:7" ht="30.75" customHeight="1" x14ac:dyDescent="0.25">
      <c r="A145" s="7" t="s">
        <v>136</v>
      </c>
      <c r="B145" s="22"/>
      <c r="C145" s="22"/>
      <c r="E145" s="7" t="s">
        <v>136</v>
      </c>
      <c r="F145" s="22"/>
      <c r="G145" s="22"/>
    </row>
    <row r="146" spans="1:7" x14ac:dyDescent="0.25">
      <c r="A146" s="7" t="s">
        <v>137</v>
      </c>
      <c r="B146" s="22"/>
      <c r="C146" s="22"/>
      <c r="E146" s="7" t="s">
        <v>137</v>
      </c>
      <c r="F146" s="22"/>
      <c r="G146" s="22"/>
    </row>
    <row r="147" spans="1:7" x14ac:dyDescent="0.25">
      <c r="A147" s="7" t="s">
        <v>138</v>
      </c>
      <c r="B147" s="22"/>
      <c r="C147" s="22"/>
      <c r="E147" s="7" t="s">
        <v>138</v>
      </c>
      <c r="F147" s="22"/>
      <c r="G147" s="22"/>
    </row>
    <row r="148" spans="1:7" x14ac:dyDescent="0.25">
      <c r="A148" s="7"/>
      <c r="B148" s="22"/>
      <c r="C148" s="22"/>
      <c r="E148" s="7"/>
      <c r="F148" s="22"/>
      <c r="G148" s="22"/>
    </row>
    <row r="149" spans="1:7" x14ac:dyDescent="0.25">
      <c r="A149" s="7"/>
      <c r="B149" s="22"/>
      <c r="C149" s="22"/>
      <c r="E149" s="7"/>
      <c r="F149" s="22"/>
      <c r="G149" s="22"/>
    </row>
    <row r="150" spans="1:7" x14ac:dyDescent="0.25">
      <c r="A150" s="7"/>
      <c r="B150" s="22"/>
      <c r="C150" s="22"/>
      <c r="E150" s="7"/>
      <c r="F150" s="22"/>
      <c r="G150" s="22"/>
    </row>
    <row r="151" spans="1:7" x14ac:dyDescent="0.25">
      <c r="A151" s="21"/>
      <c r="B151" s="22"/>
      <c r="C151" s="22"/>
    </row>
    <row r="152" spans="1:7" x14ac:dyDescent="0.25">
      <c r="A152" s="21"/>
      <c r="B152" s="22"/>
      <c r="C152" s="22"/>
    </row>
    <row r="154" spans="1:7" ht="18.75" x14ac:dyDescent="0.3">
      <c r="A154" s="58" t="str">
        <f>"Perspectives d'évolution des effectifs cadres et salariés par grands secteurs d'activité pour "&amp;annéeN1</f>
        <v>Perspectives d'évolution des effectifs cadres et salariés par grands secteurs d'activité pour 2017</v>
      </c>
    </row>
    <row r="156" spans="1:7" ht="30" x14ac:dyDescent="0.25">
      <c r="A156" s="57" t="s">
        <v>146</v>
      </c>
      <c r="B156" s="6" t="s">
        <v>40</v>
      </c>
      <c r="C156" s="6" t="s">
        <v>41</v>
      </c>
      <c r="E156" s="57" t="s">
        <v>146</v>
      </c>
      <c r="F156" s="6" t="s">
        <v>58</v>
      </c>
      <c r="G156" s="6" t="s">
        <v>59</v>
      </c>
    </row>
    <row r="157" spans="1:7" x14ac:dyDescent="0.25">
      <c r="A157" s="24" t="s">
        <v>18</v>
      </c>
      <c r="B157" s="25"/>
      <c r="C157" s="25"/>
      <c r="E157" s="24" t="s">
        <v>18</v>
      </c>
      <c r="F157" s="25"/>
      <c r="G157" s="25"/>
    </row>
    <row r="158" spans="1:7" x14ac:dyDescent="0.25">
      <c r="A158" s="24" t="s">
        <v>19</v>
      </c>
      <c r="B158" s="25"/>
      <c r="C158" s="25"/>
      <c r="E158" s="24" t="s">
        <v>19</v>
      </c>
      <c r="F158" s="25"/>
      <c r="G158" s="25"/>
    </row>
    <row r="159" spans="1:7" x14ac:dyDescent="0.25">
      <c r="A159" s="26" t="s">
        <v>20</v>
      </c>
      <c r="B159" s="25"/>
      <c r="C159" s="25"/>
      <c r="E159" s="26" t="s">
        <v>20</v>
      </c>
      <c r="F159" s="25"/>
      <c r="G159" s="25"/>
    </row>
    <row r="160" spans="1:7" x14ac:dyDescent="0.25">
      <c r="A160" s="26" t="s">
        <v>17</v>
      </c>
      <c r="B160" s="25"/>
      <c r="C160" s="25"/>
      <c r="E160" s="26" t="s">
        <v>17</v>
      </c>
      <c r="F160" s="25"/>
      <c r="G160" s="25"/>
    </row>
    <row r="161" spans="1:13" x14ac:dyDescent="0.25">
      <c r="A161" s="26"/>
      <c r="B161" s="25"/>
      <c r="C161" s="25"/>
    </row>
    <row r="162" spans="1:13" x14ac:dyDescent="0.25">
      <c r="A162" s="26"/>
      <c r="B162" s="25"/>
      <c r="C162" s="25"/>
    </row>
    <row r="163" spans="1:13" x14ac:dyDescent="0.25">
      <c r="A163" s="26"/>
      <c r="B163" s="25"/>
      <c r="C163" s="25"/>
    </row>
    <row r="164" spans="1:13" x14ac:dyDescent="0.25">
      <c r="A164" s="26"/>
      <c r="B164" s="25"/>
      <c r="C164" s="25"/>
    </row>
    <row r="165" spans="1:13" ht="18.75" x14ac:dyDescent="0.3">
      <c r="A165" s="29" t="str">
        <f xml:space="preserve"> "Les informations clés de la région  "</f>
        <v xml:space="preserve">Les informations clés de la région  </v>
      </c>
    </row>
    <row r="166" spans="1:13" x14ac:dyDescent="0.25">
      <c r="B166" s="42"/>
      <c r="C166" s="42"/>
      <c r="D166" s="42"/>
      <c r="E166" s="42"/>
      <c r="F166" s="42"/>
      <c r="G166" s="42"/>
      <c r="H166" s="42"/>
      <c r="I166" s="42"/>
      <c r="J166" s="42"/>
      <c r="K166" s="42"/>
      <c r="L166" s="42"/>
      <c r="M166" s="42"/>
    </row>
    <row r="167" spans="1:13" ht="30" x14ac:dyDescent="0.25">
      <c r="A167" s="6" t="s">
        <v>0</v>
      </c>
      <c r="B167" s="6" t="s">
        <v>60</v>
      </c>
      <c r="C167" s="6" t="s">
        <v>61</v>
      </c>
      <c r="D167" s="6" t="s">
        <v>62</v>
      </c>
      <c r="E167" s="6" t="s">
        <v>63</v>
      </c>
      <c r="F167" s="6" t="s">
        <v>64</v>
      </c>
      <c r="G167" s="6" t="s">
        <v>65</v>
      </c>
    </row>
    <row r="168" spans="1:13" x14ac:dyDescent="0.25">
      <c r="A168" s="7">
        <v>2004</v>
      </c>
      <c r="B168" s="2">
        <v>191430</v>
      </c>
      <c r="C168" s="2">
        <v>1209638</v>
      </c>
      <c r="D168" s="3">
        <v>0.16170013633391842</v>
      </c>
      <c r="E168" s="2">
        <v>150380</v>
      </c>
      <c r="F168" s="2">
        <v>22230</v>
      </c>
      <c r="G168" s="42">
        <v>0.14782550871126479</v>
      </c>
    </row>
    <row r="169" spans="1:13" x14ac:dyDescent="0.25">
      <c r="A169" s="7">
        <v>2005</v>
      </c>
      <c r="B169" s="2">
        <v>193720</v>
      </c>
      <c r="C169" s="2">
        <v>1230119</v>
      </c>
      <c r="D169" s="3">
        <v>0.16014708532635383</v>
      </c>
      <c r="E169" s="2">
        <v>152449</v>
      </c>
      <c r="F169" s="2">
        <v>22924</v>
      </c>
      <c r="G169" s="42">
        <v>0.15037159968251679</v>
      </c>
    </row>
    <row r="170" spans="1:13" x14ac:dyDescent="0.25">
      <c r="A170" s="7">
        <v>2006</v>
      </c>
      <c r="B170" s="2">
        <v>198300</v>
      </c>
      <c r="C170" s="2">
        <v>1215138</v>
      </c>
      <c r="D170" s="3">
        <v>0.16120391604389495</v>
      </c>
      <c r="E170" s="2">
        <v>154637</v>
      </c>
      <c r="F170" s="2">
        <v>23303</v>
      </c>
      <c r="G170" s="42">
        <v>0.15069485310760039</v>
      </c>
    </row>
    <row r="171" spans="1:13" x14ac:dyDescent="0.25">
      <c r="A171" s="7">
        <v>2007</v>
      </c>
      <c r="B171" s="2">
        <v>202830</v>
      </c>
      <c r="C171" s="2">
        <v>1244635</v>
      </c>
      <c r="D171" s="3">
        <v>0.16691931286816805</v>
      </c>
      <c r="E171" s="2">
        <v>158007</v>
      </c>
      <c r="F171" s="2">
        <v>23991</v>
      </c>
      <c r="G171" s="42">
        <v>0.15183504528280392</v>
      </c>
    </row>
    <row r="172" spans="1:13" x14ac:dyDescent="0.25">
      <c r="A172" s="7">
        <v>2008</v>
      </c>
      <c r="B172" s="2">
        <v>206100</v>
      </c>
      <c r="C172" s="2">
        <v>1220999</v>
      </c>
      <c r="D172" s="3">
        <v>0.16559071535028341</v>
      </c>
      <c r="E172" s="2">
        <v>149006</v>
      </c>
      <c r="F172" s="2">
        <v>22924</v>
      </c>
      <c r="G172" s="42">
        <v>0.15384615384615385</v>
      </c>
    </row>
    <row r="173" spans="1:13" x14ac:dyDescent="0.25">
      <c r="A173" s="7">
        <v>2009</v>
      </c>
      <c r="B173" s="2">
        <v>206490</v>
      </c>
      <c r="C173" s="2">
        <v>1224658</v>
      </c>
      <c r="D173" s="3">
        <v>0.16911561762130844</v>
      </c>
      <c r="E173" s="2">
        <v>156947</v>
      </c>
      <c r="F173" s="2">
        <v>23074</v>
      </c>
      <c r="G173" s="42">
        <v>0.14701778307326677</v>
      </c>
    </row>
    <row r="174" spans="1:13" x14ac:dyDescent="0.25">
      <c r="A174" s="7">
        <v>2010</v>
      </c>
      <c r="B174" s="2">
        <v>208600</v>
      </c>
      <c r="C174" s="2">
        <v>1232909</v>
      </c>
      <c r="D174" s="3">
        <v>0.17033326855334305</v>
      </c>
      <c r="E174" s="2">
        <v>156869</v>
      </c>
      <c r="F174" s="2">
        <v>23197</v>
      </c>
      <c r="G174" s="42">
        <v>0.1478749784852329</v>
      </c>
    </row>
    <row r="175" spans="1:13" x14ac:dyDescent="0.25">
      <c r="A175" s="7">
        <v>2011</v>
      </c>
      <c r="B175" s="2">
        <v>212160</v>
      </c>
      <c r="C175" s="79" t="s">
        <v>132</v>
      </c>
      <c r="D175" s="3">
        <v>0.17208082672768224</v>
      </c>
      <c r="E175" s="79" t="s">
        <v>132</v>
      </c>
      <c r="F175" s="79" t="s">
        <v>132</v>
      </c>
      <c r="G175" s="79" t="s">
        <v>132</v>
      </c>
    </row>
    <row r="176" spans="1:13" x14ac:dyDescent="0.25">
      <c r="A176" s="7">
        <v>2012</v>
      </c>
      <c r="B176" s="2">
        <v>214520</v>
      </c>
      <c r="C176" s="79" t="s">
        <v>132</v>
      </c>
      <c r="D176" s="3">
        <v>0.17399499881986424</v>
      </c>
      <c r="E176" s="79" t="s">
        <v>132</v>
      </c>
      <c r="F176" s="79" t="s">
        <v>132</v>
      </c>
      <c r="G176" s="79" t="s">
        <v>132</v>
      </c>
    </row>
    <row r="177" spans="1:7" x14ac:dyDescent="0.25">
      <c r="A177" s="7">
        <v>2013</v>
      </c>
      <c r="B177" s="2">
        <v>216880</v>
      </c>
      <c r="C177" s="2">
        <v>1216601.284972321</v>
      </c>
      <c r="D177" s="3">
        <v>0.17826711403229717</v>
      </c>
      <c r="E177" s="2">
        <v>164248</v>
      </c>
      <c r="F177" s="2">
        <v>24282</v>
      </c>
      <c r="G177" s="42">
        <v>0.14783741658954752</v>
      </c>
    </row>
    <row r="178" spans="1:7" x14ac:dyDescent="0.25">
      <c r="A178" s="7">
        <v>2014</v>
      </c>
      <c r="B178" s="2">
        <v>218280</v>
      </c>
      <c r="C178" s="2">
        <v>1216757.8688681419</v>
      </c>
      <c r="D178" s="3">
        <v>0.17941786080307001</v>
      </c>
      <c r="E178" s="2">
        <v>151514.00000000009</v>
      </c>
      <c r="F178" s="2">
        <v>22984.000000000189</v>
      </c>
      <c r="G178" s="42">
        <v>0.15169555288620309</v>
      </c>
    </row>
    <row r="179" spans="1:7" x14ac:dyDescent="0.25">
      <c r="A179" s="7">
        <v>2015</v>
      </c>
      <c r="B179" s="93">
        <v>218880</v>
      </c>
      <c r="C179" s="2"/>
      <c r="D179" s="45">
        <v>0.17988788533877126</v>
      </c>
      <c r="E179" s="2"/>
      <c r="F179" s="2"/>
      <c r="G179" s="42"/>
    </row>
    <row r="183" spans="1:7" ht="18.75" x14ac:dyDescent="0.3">
      <c r="A183" s="8" t="s">
        <v>66</v>
      </c>
    </row>
    <row r="184" spans="1:7" ht="18.75" x14ac:dyDescent="0.3">
      <c r="A184" s="8"/>
    </row>
    <row r="185" spans="1:7" x14ac:dyDescent="0.25">
      <c r="A185" s="24" t="s">
        <v>147</v>
      </c>
    </row>
    <row r="186" spans="1:7" x14ac:dyDescent="0.25">
      <c r="A186" s="24" t="s">
        <v>148</v>
      </c>
    </row>
    <row r="187" spans="1:7" x14ac:dyDescent="0.25">
      <c r="A187" s="26" t="s">
        <v>60</v>
      </c>
    </row>
  </sheetData>
  <sortState columnSort="1" ref="G79:T83">
    <sortCondition ref="G79:T79"/>
  </sortState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2"/>
  <sheetViews>
    <sheetView workbookViewId="0"/>
  </sheetViews>
  <sheetFormatPr baseColWidth="10" defaultRowHeight="15" x14ac:dyDescent="0.25"/>
  <sheetData>
    <row r="1" spans="1:27" x14ac:dyDescent="0.25">
      <c r="A1">
        <v>2014</v>
      </c>
    </row>
    <row r="2" spans="1:27" ht="18.75" x14ac:dyDescent="0.3">
      <c r="A2">
        <v>2015</v>
      </c>
      <c r="AA2" s="58" t="s">
        <v>149</v>
      </c>
    </row>
    <row r="3" spans="1:27" ht="18.75" x14ac:dyDescent="0.3">
      <c r="A3">
        <v>2016</v>
      </c>
      <c r="AA3" s="58" t="s">
        <v>150</v>
      </c>
    </row>
    <row r="4" spans="1:27" ht="18.75" x14ac:dyDescent="0.3">
      <c r="A4">
        <v>2017</v>
      </c>
      <c r="AA4" s="58" t="s">
        <v>151</v>
      </c>
    </row>
    <row r="5" spans="1:27" ht="18.75" x14ac:dyDescent="0.3">
      <c r="AA5" s="58" t="s">
        <v>152</v>
      </c>
    </row>
    <row r="6" spans="1:27" ht="18.75" x14ac:dyDescent="0.3">
      <c r="AA6" s="58" t="s">
        <v>153</v>
      </c>
    </row>
    <row r="7" spans="1:27" ht="18.75" x14ac:dyDescent="0.3">
      <c r="AA7" s="58" t="s">
        <v>154</v>
      </c>
    </row>
    <row r="8" spans="1:27" ht="18.75" x14ac:dyDescent="0.3">
      <c r="AA8" s="58" t="s">
        <v>155</v>
      </c>
    </row>
    <row r="9" spans="1:27" ht="18.75" x14ac:dyDescent="0.3">
      <c r="AA9" s="58" t="s">
        <v>158</v>
      </c>
    </row>
    <row r="10" spans="1:27" ht="18.75" x14ac:dyDescent="0.3">
      <c r="AA10" s="58" t="s">
        <v>156</v>
      </c>
    </row>
    <row r="11" spans="1:27" ht="18.75" x14ac:dyDescent="0.3">
      <c r="AA11" s="29" t="s">
        <v>157</v>
      </c>
    </row>
    <row r="12" spans="1:27" ht="18.75" x14ac:dyDescent="0.3">
      <c r="AA12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4</vt:i4>
      </vt:variant>
    </vt:vector>
  </HeadingPairs>
  <TitlesOfParts>
    <vt:vector size="17" baseType="lpstr">
      <vt:lpstr>Auvergne-Rhône-Alpes</vt:lpstr>
      <vt:lpstr>Bourgogne-Franche-Comté</vt:lpstr>
      <vt:lpstr>Bretagne </vt:lpstr>
      <vt:lpstr>Centre-Val de Loire </vt:lpstr>
      <vt:lpstr>Grand Est</vt:lpstr>
      <vt:lpstr>Hauts-de-France</vt:lpstr>
      <vt:lpstr>Ile-de-France</vt:lpstr>
      <vt:lpstr>Normandie </vt:lpstr>
      <vt:lpstr>Nouvelle-Aquitaine</vt:lpstr>
      <vt:lpstr>Occitanie</vt:lpstr>
      <vt:lpstr>Pays de la Loire </vt:lpstr>
      <vt:lpstr>PACAC</vt:lpstr>
      <vt:lpstr>feuil1</vt:lpstr>
      <vt:lpstr>annéeN</vt:lpstr>
      <vt:lpstr>annéeN1</vt:lpstr>
      <vt:lpstr>annéN</vt:lpstr>
      <vt:lpstr>annN</vt:lpstr>
    </vt:vector>
  </TitlesOfParts>
  <Company>APEC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YAHYAOUI</dc:creator>
  <cp:lastModifiedBy>Kamel YAHYAOUI</cp:lastModifiedBy>
  <dcterms:created xsi:type="dcterms:W3CDTF">2017-03-29T12:25:41Z</dcterms:created>
  <dcterms:modified xsi:type="dcterms:W3CDTF">2017-06-08T11:38:08Z</dcterms:modified>
</cp:coreProperties>
</file>