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bookViews>
    <workbookView xWindow="0" yWindow="0" windowWidth="28800" windowHeight="12300" tabRatio="592"/>
  </bookViews>
  <sheets>
    <sheet name="GERAL_MAIO" sheetId="15" r:id="rId1"/>
    <sheet name="RECIBOS_MAIO" sheetId="25" r:id="rId2"/>
  </sheets>
  <definedNames>
    <definedName name="_xlnm.Print_Area" localSheetId="0">GERAL_MAIO!$A$1:$K$198</definedName>
  </definedNames>
  <calcPr calcId="162913"/>
</workbook>
</file>

<file path=xl/calcChain.xml><?xml version="1.0" encoding="utf-8"?>
<calcChain xmlns="http://schemas.openxmlformats.org/spreadsheetml/2006/main">
  <c r="L13" i="25" l="1"/>
  <c r="P13" i="25"/>
  <c r="P15" i="25"/>
  <c r="P17" i="25"/>
  <c r="H25" i="25"/>
  <c r="H23" i="25"/>
  <c r="H21" i="25"/>
  <c r="H19" i="25"/>
  <c r="H17" i="25"/>
  <c r="H15" i="25"/>
  <c r="D13" i="25"/>
  <c r="C34" i="25"/>
  <c r="K34" i="25"/>
  <c r="C36" i="25"/>
  <c r="K36" i="25"/>
  <c r="C38" i="25"/>
  <c r="K38" i="25"/>
  <c r="D42" i="25"/>
  <c r="H42" i="25"/>
  <c r="H44" i="25" s="1"/>
  <c r="H46" i="25" s="1"/>
  <c r="L42" i="25"/>
  <c r="P42" i="25" s="1"/>
  <c r="P44" i="25" s="1"/>
  <c r="P46" i="25" s="1"/>
  <c r="D44" i="25"/>
  <c r="D46" i="25"/>
  <c r="L46" i="25"/>
  <c r="H48" i="25"/>
  <c r="P48" i="25"/>
  <c r="H50" i="25"/>
  <c r="P50" i="25"/>
  <c r="P52" i="25" s="1"/>
  <c r="H54" i="25"/>
  <c r="P54" i="25"/>
  <c r="C9" i="25"/>
  <c r="C5" i="25"/>
  <c r="K7" i="25"/>
  <c r="C7" i="25"/>
  <c r="K5" i="25"/>
  <c r="H52" i="25" l="1"/>
  <c r="P21" i="25" l="1"/>
  <c r="P19" i="25"/>
  <c r="K9" i="25"/>
  <c r="H13" i="25" l="1"/>
  <c r="G198" i="15"/>
  <c r="P23" i="25" l="1"/>
  <c r="D198" i="15" l="1"/>
  <c r="H198" i="15" l="1"/>
  <c r="F162" i="15" l="1"/>
  <c r="F163" i="15"/>
  <c r="F164" i="15"/>
  <c r="F165" i="15"/>
  <c r="F166" i="15"/>
  <c r="J166" i="15" s="1"/>
  <c r="F167" i="15"/>
  <c r="F168" i="15"/>
  <c r="F169" i="15"/>
  <c r="F170" i="15"/>
  <c r="F171" i="15"/>
  <c r="F172" i="15"/>
  <c r="F173" i="15"/>
  <c r="F174" i="15"/>
  <c r="F175" i="15"/>
  <c r="F176" i="15"/>
  <c r="F177" i="15"/>
  <c r="F178" i="15"/>
  <c r="F179" i="15"/>
  <c r="F180" i="15"/>
  <c r="F181" i="15"/>
  <c r="F182" i="15"/>
  <c r="F183" i="15"/>
  <c r="F184" i="15"/>
  <c r="F185" i="15"/>
  <c r="F186" i="15"/>
  <c r="J186" i="15" s="1"/>
  <c r="F187" i="15"/>
  <c r="F188" i="15"/>
  <c r="F189" i="15"/>
  <c r="F190" i="15"/>
  <c r="F191" i="15"/>
  <c r="F192" i="15"/>
  <c r="F193" i="15"/>
  <c r="F194" i="15"/>
  <c r="F195" i="15"/>
  <c r="F196" i="15"/>
  <c r="F197" i="15"/>
  <c r="J176" i="15" l="1"/>
  <c r="K176" i="15" s="1"/>
  <c r="J191" i="15"/>
  <c r="K191" i="15" s="1"/>
  <c r="J183" i="15"/>
  <c r="K183" i="15" s="1"/>
  <c r="J175" i="15"/>
  <c r="K175" i="15" s="1"/>
  <c r="J167" i="15"/>
  <c r="K167" i="15" s="1"/>
  <c r="J163" i="15"/>
  <c r="K163" i="15" s="1"/>
  <c r="J190" i="15"/>
  <c r="K190" i="15" s="1"/>
  <c r="K166" i="15"/>
  <c r="J187" i="15"/>
  <c r="K187" i="15" s="1"/>
  <c r="J179" i="15"/>
  <c r="K179" i="15" s="1"/>
  <c r="J171" i="15"/>
  <c r="K171" i="15" s="1"/>
  <c r="K186" i="15"/>
  <c r="J182" i="15"/>
  <c r="K182" i="15" s="1"/>
  <c r="J178" i="15"/>
  <c r="K178" i="15" s="1"/>
  <c r="J174" i="15"/>
  <c r="K174" i="15" s="1"/>
  <c r="J170" i="15"/>
  <c r="K170" i="15" s="1"/>
  <c r="J193" i="15"/>
  <c r="K193" i="15"/>
  <c r="J189" i="15"/>
  <c r="K189" i="15" s="1"/>
  <c r="J185" i="15"/>
  <c r="K185" i="15" s="1"/>
  <c r="J181" i="15"/>
  <c r="K181" i="15" s="1"/>
  <c r="J177" i="15"/>
  <c r="K177" i="15" s="1"/>
  <c r="J173" i="15"/>
  <c r="K173" i="15" s="1"/>
  <c r="J169" i="15"/>
  <c r="K169" i="15" s="1"/>
  <c r="J165" i="15"/>
  <c r="K165" i="15" s="1"/>
  <c r="J192" i="15"/>
  <c r="K192" i="15" s="1"/>
  <c r="J162" i="15"/>
  <c r="K162" i="15" s="1"/>
  <c r="J194" i="15"/>
  <c r="K194" i="15" s="1"/>
  <c r="J195" i="15"/>
  <c r="K195" i="15" s="1"/>
  <c r="J197" i="15"/>
  <c r="K197" i="15" s="1"/>
  <c r="J196" i="15"/>
  <c r="K196" i="15" s="1"/>
  <c r="J188" i="15"/>
  <c r="K188" i="15" s="1"/>
  <c r="J184" i="15"/>
  <c r="K184" i="15" s="1"/>
  <c r="J180" i="15"/>
  <c r="K180" i="15" s="1"/>
  <c r="J172" i="15"/>
  <c r="K172" i="15" s="1"/>
  <c r="J168" i="15"/>
  <c r="K168" i="15" s="1"/>
  <c r="J164" i="15"/>
  <c r="K164" i="15" s="1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F84" i="15"/>
  <c r="F85" i="15"/>
  <c r="F86" i="15"/>
  <c r="F87" i="15"/>
  <c r="F88" i="15"/>
  <c r="F89" i="15"/>
  <c r="F90" i="15"/>
  <c r="F91" i="15"/>
  <c r="F92" i="15"/>
  <c r="F93" i="15"/>
  <c r="F94" i="15"/>
  <c r="F95" i="15"/>
  <c r="F96" i="15"/>
  <c r="F97" i="15"/>
  <c r="F98" i="15"/>
  <c r="F99" i="15"/>
  <c r="F100" i="15"/>
  <c r="F101" i="15"/>
  <c r="F102" i="15"/>
  <c r="F103" i="15"/>
  <c r="F104" i="15"/>
  <c r="F105" i="15"/>
  <c r="F106" i="15"/>
  <c r="F107" i="15"/>
  <c r="F108" i="15"/>
  <c r="F109" i="15"/>
  <c r="F110" i="15"/>
  <c r="F111" i="15"/>
  <c r="F112" i="15"/>
  <c r="F113" i="15"/>
  <c r="F114" i="15"/>
  <c r="F115" i="15"/>
  <c r="F116" i="15"/>
  <c r="F117" i="15"/>
  <c r="F118" i="15"/>
  <c r="F119" i="15"/>
  <c r="F120" i="15"/>
  <c r="F121" i="15"/>
  <c r="F122" i="15"/>
  <c r="F123" i="15"/>
  <c r="F124" i="15"/>
  <c r="F125" i="15"/>
  <c r="F126" i="15"/>
  <c r="J91" i="15"/>
  <c r="F127" i="15"/>
  <c r="F128" i="15"/>
  <c r="F129" i="15"/>
  <c r="F130" i="15"/>
  <c r="F131" i="15"/>
  <c r="F132" i="15"/>
  <c r="F133" i="15"/>
  <c r="F134" i="15"/>
  <c r="F135" i="15"/>
  <c r="F136" i="15"/>
  <c r="F137" i="15"/>
  <c r="F138" i="15"/>
  <c r="F139" i="15"/>
  <c r="F140" i="15"/>
  <c r="F141" i="15"/>
  <c r="F142" i="15"/>
  <c r="F143" i="15"/>
  <c r="F144" i="15"/>
  <c r="F145" i="15"/>
  <c r="F146" i="15"/>
  <c r="F147" i="15"/>
  <c r="F148" i="15"/>
  <c r="F149" i="15"/>
  <c r="F150" i="15"/>
  <c r="F151" i="15"/>
  <c r="F152" i="15"/>
  <c r="F153" i="15"/>
  <c r="F154" i="15"/>
  <c r="F155" i="15"/>
  <c r="J119" i="15" l="1"/>
  <c r="K119" i="15" s="1"/>
  <c r="J111" i="15"/>
  <c r="K111" i="15" s="1"/>
  <c r="J103" i="15"/>
  <c r="K103" i="15" s="1"/>
  <c r="J95" i="15"/>
  <c r="K95" i="15" s="1"/>
  <c r="J122" i="15"/>
  <c r="K122" i="15" s="1"/>
  <c r="J110" i="15"/>
  <c r="K110" i="15" s="1"/>
  <c r="J102" i="15"/>
  <c r="K102" i="15"/>
  <c r="J125" i="15"/>
  <c r="K125" i="15" s="1"/>
  <c r="J109" i="15"/>
  <c r="K109" i="15" s="1"/>
  <c r="J97" i="15"/>
  <c r="K97" i="15" s="1"/>
  <c r="J115" i="15"/>
  <c r="K115" i="15" s="1"/>
  <c r="J107" i="15"/>
  <c r="K107" i="15" s="1"/>
  <c r="J99" i="15"/>
  <c r="K99" i="15" s="1"/>
  <c r="K91" i="15"/>
  <c r="J126" i="15"/>
  <c r="K126" i="15" s="1"/>
  <c r="J118" i="15"/>
  <c r="K118" i="15" s="1"/>
  <c r="J114" i="15"/>
  <c r="K114" i="15" s="1"/>
  <c r="J106" i="15"/>
  <c r="K106" i="15" s="1"/>
  <c r="J98" i="15"/>
  <c r="K98" i="15" s="1"/>
  <c r="J94" i="15"/>
  <c r="K94" i="15" s="1"/>
  <c r="J121" i="15"/>
  <c r="K121" i="15" s="1"/>
  <c r="J117" i="15"/>
  <c r="K117" i="15"/>
  <c r="J113" i="15"/>
  <c r="K113" i="15" s="1"/>
  <c r="J101" i="15"/>
  <c r="K101" i="15" s="1"/>
  <c r="J93" i="15"/>
  <c r="K93" i="15" s="1"/>
  <c r="J123" i="15"/>
  <c r="K123" i="15" s="1"/>
  <c r="J124" i="15"/>
  <c r="K124" i="15" s="1"/>
  <c r="J120" i="15"/>
  <c r="K120" i="15" s="1"/>
  <c r="J116" i="15"/>
  <c r="K116" i="15" s="1"/>
  <c r="J112" i="15"/>
  <c r="K112" i="15" s="1"/>
  <c r="J108" i="15"/>
  <c r="K108" i="15" s="1"/>
  <c r="J100" i="15"/>
  <c r="K100" i="15" s="1"/>
  <c r="J96" i="15"/>
  <c r="K96" i="15" s="1"/>
  <c r="J92" i="15"/>
  <c r="K92" i="15" s="1"/>
  <c r="J105" i="15"/>
  <c r="K105" i="15" s="1"/>
  <c r="J104" i="15"/>
  <c r="K104" i="15" s="1"/>
  <c r="J153" i="15" l="1"/>
  <c r="K153" i="15" s="1"/>
  <c r="J154" i="15"/>
  <c r="K154" i="15" s="1"/>
  <c r="J155" i="15"/>
  <c r="K155" i="15" s="1"/>
  <c r="F156" i="15"/>
  <c r="F157" i="15"/>
  <c r="F158" i="15"/>
  <c r="F159" i="15"/>
  <c r="J159" i="15"/>
  <c r="F160" i="15"/>
  <c r="J152" i="15"/>
  <c r="K152" i="15" s="1"/>
  <c r="F161" i="15"/>
  <c r="F2" i="15"/>
  <c r="J2" i="15" s="1"/>
  <c r="F3" i="15"/>
  <c r="F4" i="15"/>
  <c r="F5" i="15"/>
  <c r="F6" i="15"/>
  <c r="J6" i="15" s="1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J24" i="15" s="1"/>
  <c r="F25" i="15"/>
  <c r="F26" i="15"/>
  <c r="F27" i="15"/>
  <c r="F28" i="15"/>
  <c r="F29" i="15"/>
  <c r="F30" i="15"/>
  <c r="J30" i="15" s="1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J46" i="15" s="1"/>
  <c r="F47" i="15"/>
  <c r="F48" i="15"/>
  <c r="F49" i="15"/>
  <c r="F50" i="15"/>
  <c r="F51" i="15"/>
  <c r="F52" i="15"/>
  <c r="F53" i="15"/>
  <c r="F54" i="15"/>
  <c r="F55" i="15"/>
  <c r="F56" i="15"/>
  <c r="F57" i="15"/>
  <c r="F58" i="15"/>
  <c r="J58" i="15" s="1"/>
  <c r="F59" i="15"/>
  <c r="F60" i="15"/>
  <c r="F61" i="15"/>
  <c r="F62" i="15"/>
  <c r="F63" i="15"/>
  <c r="F64" i="15"/>
  <c r="F65" i="15"/>
  <c r="J66" i="15"/>
  <c r="K66" i="15" s="1"/>
  <c r="J68" i="15"/>
  <c r="K68" i="15" s="1"/>
  <c r="J78" i="15"/>
  <c r="K78" i="15" s="1"/>
  <c r="J80" i="15"/>
  <c r="K80" i="15" s="1"/>
  <c r="J82" i="15"/>
  <c r="K82" i="15" s="1"/>
  <c r="J84" i="15"/>
  <c r="K84" i="15" s="1"/>
  <c r="J86" i="15"/>
  <c r="K86" i="15" s="1"/>
  <c r="J88" i="15"/>
  <c r="K88" i="15" s="1"/>
  <c r="J90" i="15"/>
  <c r="K90" i="15" s="1"/>
  <c r="J128" i="15"/>
  <c r="K128" i="15" s="1"/>
  <c r="J151" i="15"/>
  <c r="K151" i="15" s="1"/>
  <c r="J143" i="15"/>
  <c r="K143" i="15" s="1"/>
  <c r="J144" i="15"/>
  <c r="K144" i="15" s="1"/>
  <c r="J145" i="15"/>
  <c r="K145" i="15" s="1"/>
  <c r="J146" i="15"/>
  <c r="K146" i="15" s="1"/>
  <c r="J147" i="15"/>
  <c r="K147" i="15" s="1"/>
  <c r="J148" i="15"/>
  <c r="K148" i="15" s="1"/>
  <c r="J149" i="15"/>
  <c r="K149" i="15" s="1"/>
  <c r="J150" i="15"/>
  <c r="K150" i="15" s="1"/>
  <c r="J131" i="15"/>
  <c r="K131" i="15" s="1"/>
  <c r="J132" i="15"/>
  <c r="K132" i="15" s="1"/>
  <c r="J133" i="15"/>
  <c r="K133" i="15" s="1"/>
  <c r="J134" i="15"/>
  <c r="K134" i="15" s="1"/>
  <c r="J135" i="15"/>
  <c r="K135" i="15" s="1"/>
  <c r="J136" i="15"/>
  <c r="K136" i="15" s="1"/>
  <c r="J137" i="15"/>
  <c r="K137" i="15" s="1"/>
  <c r="J138" i="15"/>
  <c r="K138" i="15" s="1"/>
  <c r="J139" i="15"/>
  <c r="K139" i="15" s="1"/>
  <c r="J140" i="15"/>
  <c r="K140" i="15" s="1"/>
  <c r="J141" i="15"/>
  <c r="K141" i="15" s="1"/>
  <c r="J71" i="15"/>
  <c r="K71" i="15" s="1"/>
  <c r="J72" i="15"/>
  <c r="K72" i="15" s="1"/>
  <c r="J74" i="15"/>
  <c r="K74" i="15" s="1"/>
  <c r="J75" i="15"/>
  <c r="K75" i="15" s="1"/>
  <c r="J76" i="15"/>
  <c r="K76" i="15" s="1"/>
  <c r="J3" i="15"/>
  <c r="J59" i="15"/>
  <c r="J67" i="15"/>
  <c r="K67" i="15" s="1"/>
  <c r="J69" i="15"/>
  <c r="K69" i="15" s="1"/>
  <c r="J70" i="15"/>
  <c r="K70" i="15" s="1"/>
  <c r="J73" i="15"/>
  <c r="K73" i="15" s="1"/>
  <c r="J77" i="15"/>
  <c r="K77" i="15" s="1"/>
  <c r="J79" i="15"/>
  <c r="K79" i="15" s="1"/>
  <c r="J81" i="15"/>
  <c r="K81" i="15" s="1"/>
  <c r="J83" i="15"/>
  <c r="K83" i="15" s="1"/>
  <c r="J85" i="15"/>
  <c r="K85" i="15" s="1"/>
  <c r="J87" i="15"/>
  <c r="K87" i="15" s="1"/>
  <c r="J89" i="15"/>
  <c r="K89" i="15" s="1"/>
  <c r="J127" i="15"/>
  <c r="K127" i="15" s="1"/>
  <c r="J129" i="15"/>
  <c r="K129" i="15" s="1"/>
  <c r="J130" i="15"/>
  <c r="K130" i="15" s="1"/>
  <c r="J142" i="15"/>
  <c r="K142" i="15" s="1"/>
  <c r="J62" i="15" l="1"/>
  <c r="K62" i="15" s="1"/>
  <c r="J50" i="15"/>
  <c r="K50" i="15" s="1"/>
  <c r="J42" i="15"/>
  <c r="K42" i="15" s="1"/>
  <c r="J38" i="15"/>
  <c r="K38" i="15" s="1"/>
  <c r="K30" i="15"/>
  <c r="J26" i="15"/>
  <c r="K26" i="15" s="1"/>
  <c r="J157" i="15"/>
  <c r="K157" i="15" s="1"/>
  <c r="J54" i="15"/>
  <c r="K54" i="15" s="1"/>
  <c r="J61" i="15"/>
  <c r="K61" i="15" s="1"/>
  <c r="J57" i="15"/>
  <c r="K57" i="15" s="1"/>
  <c r="J49" i="15"/>
  <c r="K49" i="15" s="1"/>
  <c r="J45" i="15"/>
  <c r="K45" i="15" s="1"/>
  <c r="J37" i="15"/>
  <c r="K37" i="15" s="1"/>
  <c r="J33" i="15"/>
  <c r="K33" i="15" s="1"/>
  <c r="J17" i="15"/>
  <c r="K17" i="15" s="1"/>
  <c r="J13" i="15"/>
  <c r="K13" i="15" s="1"/>
  <c r="J9" i="15"/>
  <c r="K9" i="15" s="1"/>
  <c r="J5" i="15"/>
  <c r="K5" i="15" s="1"/>
  <c r="J156" i="15"/>
  <c r="K156" i="15" s="1"/>
  <c r="J14" i="15"/>
  <c r="K14" i="15" s="1"/>
  <c r="J64" i="15"/>
  <c r="K64" i="15" s="1"/>
  <c r="J60" i="15"/>
  <c r="K60" i="15" s="1"/>
  <c r="J56" i="15"/>
  <c r="K56" i="15" s="1"/>
  <c r="J48" i="15"/>
  <c r="K48" i="15" s="1"/>
  <c r="J44" i="15"/>
  <c r="K44" i="15" s="1"/>
  <c r="J40" i="15"/>
  <c r="K40" i="15" s="1"/>
  <c r="J36" i="15"/>
  <c r="K36" i="15" s="1"/>
  <c r="J32" i="15"/>
  <c r="K32" i="15" s="1"/>
  <c r="J28" i="15"/>
  <c r="K28" i="15" s="1"/>
  <c r="J16" i="15"/>
  <c r="K16" i="15" s="1"/>
  <c r="J12" i="15"/>
  <c r="K12" i="15" s="1"/>
  <c r="J8" i="15"/>
  <c r="K8" i="15" s="1"/>
  <c r="J4" i="15"/>
  <c r="K4" i="15" s="1"/>
  <c r="J161" i="15"/>
  <c r="K161" i="15" s="1"/>
  <c r="K159" i="15"/>
  <c r="K58" i="15"/>
  <c r="K46" i="15"/>
  <c r="J18" i="15"/>
  <c r="K18" i="15" s="1"/>
  <c r="K6" i="15"/>
  <c r="K2" i="15"/>
  <c r="P25" i="25" s="1"/>
  <c r="J160" i="15"/>
  <c r="K160" i="15" s="1"/>
  <c r="J22" i="15"/>
  <c r="K22" i="15" s="1"/>
  <c r="J65" i="15"/>
  <c r="K65" i="15" s="1"/>
  <c r="J53" i="15"/>
  <c r="K53" i="15" s="1"/>
  <c r="J41" i="15"/>
  <c r="K41" i="15" s="1"/>
  <c r="J25" i="15"/>
  <c r="K25" i="15" s="1"/>
  <c r="J34" i="15"/>
  <c r="K34" i="15" s="1"/>
  <c r="J10" i="15"/>
  <c r="K10" i="15" s="1"/>
  <c r="J63" i="15"/>
  <c r="K63" i="15" s="1"/>
  <c r="K59" i="15"/>
  <c r="J55" i="15"/>
  <c r="K55" i="15" s="1"/>
  <c r="J47" i="15"/>
  <c r="K47" i="15" s="1"/>
  <c r="J43" i="15"/>
  <c r="K43" i="15" s="1"/>
  <c r="J39" i="15"/>
  <c r="K39" i="15" s="1"/>
  <c r="J35" i="15"/>
  <c r="K35" i="15" s="1"/>
  <c r="J31" i="15"/>
  <c r="K31" i="15" s="1"/>
  <c r="J27" i="15"/>
  <c r="K27" i="15" s="1"/>
  <c r="J23" i="15"/>
  <c r="K23" i="15" s="1"/>
  <c r="J15" i="15"/>
  <c r="K15" i="15" s="1"/>
  <c r="J11" i="15"/>
  <c r="K11" i="15" s="1"/>
  <c r="J7" i="15"/>
  <c r="K7" i="15" s="1"/>
  <c r="K3" i="15"/>
  <c r="J158" i="15"/>
  <c r="K158" i="15" s="1"/>
  <c r="K24" i="15"/>
  <c r="J52" i="15"/>
  <c r="K52" i="15" s="1"/>
  <c r="J51" i="15"/>
  <c r="K51" i="15" s="1"/>
  <c r="J20" i="15"/>
  <c r="K20" i="15" s="1"/>
  <c r="J21" i="15"/>
  <c r="K21" i="15" s="1"/>
  <c r="J19" i="15"/>
  <c r="K19" i="15" s="1"/>
  <c r="F198" i="15"/>
  <c r="J29" i="15"/>
  <c r="K29" i="15" s="1"/>
  <c r="K198" i="15" l="1"/>
  <c r="J198" i="15"/>
</calcChain>
</file>

<file path=xl/sharedStrings.xml><?xml version="1.0" encoding="utf-8"?>
<sst xmlns="http://schemas.openxmlformats.org/spreadsheetml/2006/main" count="444" uniqueCount="402">
  <si>
    <t>NOMES</t>
  </si>
  <si>
    <t>PERCENTAGEM</t>
  </si>
  <si>
    <t>COMISSÃO</t>
  </si>
  <si>
    <t>IMPOSTO</t>
  </si>
  <si>
    <t>IRT</t>
  </si>
  <si>
    <t>A PAGAR</t>
  </si>
  <si>
    <t>VALOR VENDIDO</t>
  </si>
  <si>
    <t>MOB 07</t>
  </si>
  <si>
    <t>MOB 08</t>
  </si>
  <si>
    <t>MOB 09</t>
  </si>
  <si>
    <t>MOB 10</t>
  </si>
  <si>
    <t>MOB 11</t>
  </si>
  <si>
    <t>MOB 12</t>
  </si>
  <si>
    <t>MOB 13</t>
  </si>
  <si>
    <t>MOB 14</t>
  </si>
  <si>
    <t>MOB 15</t>
  </si>
  <si>
    <t>MOB 16</t>
  </si>
  <si>
    <t>MOB 17</t>
  </si>
  <si>
    <t>MOB 18</t>
  </si>
  <si>
    <t>MOB 19</t>
  </si>
  <si>
    <t>MOB 20</t>
  </si>
  <si>
    <t>MOB 21</t>
  </si>
  <si>
    <t>MOB 22</t>
  </si>
  <si>
    <t>MOB 23</t>
  </si>
  <si>
    <t>MOB 24</t>
  </si>
  <si>
    <t>MOB 25</t>
  </si>
  <si>
    <t>MOB 26</t>
  </si>
  <si>
    <t>MOB 27</t>
  </si>
  <si>
    <t>MOB 28</t>
  </si>
  <si>
    <t>MOB 29</t>
  </si>
  <si>
    <t>MOB 30</t>
  </si>
  <si>
    <t>MOB 31</t>
  </si>
  <si>
    <t>MOB 32</t>
  </si>
  <si>
    <t>MOB 33</t>
  </si>
  <si>
    <t>MOB 34</t>
  </si>
  <si>
    <t>MOB 35</t>
  </si>
  <si>
    <t>MOB 36</t>
  </si>
  <si>
    <t>MOB 37</t>
  </si>
  <si>
    <t>MOB 38</t>
  </si>
  <si>
    <t>MOB 39</t>
  </si>
  <si>
    <t>MOB 40</t>
  </si>
  <si>
    <t>MOB 41</t>
  </si>
  <si>
    <t>MOB 42</t>
  </si>
  <si>
    <t>MOB 43</t>
  </si>
  <si>
    <t>MOB 44</t>
  </si>
  <si>
    <t>MOB 45</t>
  </si>
  <si>
    <t>MOB 46</t>
  </si>
  <si>
    <t>MOB 47</t>
  </si>
  <si>
    <t>MOB 48</t>
  </si>
  <si>
    <t>MOB 49</t>
  </si>
  <si>
    <t>MOB 50</t>
  </si>
  <si>
    <t>MOB 51</t>
  </si>
  <si>
    <t>MOB 52</t>
  </si>
  <si>
    <t>MOB 53</t>
  </si>
  <si>
    <t>MOB 54</t>
  </si>
  <si>
    <t>MOB 55</t>
  </si>
  <si>
    <t>MOB 56</t>
  </si>
  <si>
    <t>MOB 57</t>
  </si>
  <si>
    <t>MOB 58</t>
  </si>
  <si>
    <t>MOB 59</t>
  </si>
  <si>
    <t>MOB 60</t>
  </si>
  <si>
    <t>MOB 61</t>
  </si>
  <si>
    <t>MOB 62</t>
  </si>
  <si>
    <t>MOB 63</t>
  </si>
  <si>
    <t>MOB 64</t>
  </si>
  <si>
    <t>MOB 65</t>
  </si>
  <si>
    <t>MOB 66</t>
  </si>
  <si>
    <t>MOB 67</t>
  </si>
  <si>
    <t>MOB 68</t>
  </si>
  <si>
    <t>MOB 69</t>
  </si>
  <si>
    <t>MOB 70</t>
  </si>
  <si>
    <t>MOB 71</t>
  </si>
  <si>
    <t>MOB 72</t>
  </si>
  <si>
    <t>MOB 73</t>
  </si>
  <si>
    <t>MOB 74</t>
  </si>
  <si>
    <t>MOB 75</t>
  </si>
  <si>
    <t>MOB 76</t>
  </si>
  <si>
    <t>MOB 77</t>
  </si>
  <si>
    <t>MOB 78</t>
  </si>
  <si>
    <t>MOB 79</t>
  </si>
  <si>
    <t>MOB 80</t>
  </si>
  <si>
    <t>MOB 81</t>
  </si>
  <si>
    <t>MOB 82</t>
  </si>
  <si>
    <t>MOB 83</t>
  </si>
  <si>
    <t>MOB 84</t>
  </si>
  <si>
    <t>MOB 85</t>
  </si>
  <si>
    <t>MOB 86</t>
  </si>
  <si>
    <t>MOB 87</t>
  </si>
  <si>
    <t>MOB 88</t>
  </si>
  <si>
    <t>MOB 89</t>
  </si>
  <si>
    <t>MOB 90</t>
  </si>
  <si>
    <t>MOB 91</t>
  </si>
  <si>
    <t>MOB 92</t>
  </si>
  <si>
    <t>MOB 93</t>
  </si>
  <si>
    <t>MOB 94</t>
  </si>
  <si>
    <t>MOB 95</t>
  </si>
  <si>
    <t>MOB 96</t>
  </si>
  <si>
    <t>MOB 97</t>
  </si>
  <si>
    <t>MOB 98</t>
  </si>
  <si>
    <t>MOB 99</t>
  </si>
  <si>
    <t>MOB 100</t>
  </si>
  <si>
    <t>MOB 101</t>
  </si>
  <si>
    <t>MOB 102</t>
  </si>
  <si>
    <t>MOB 103</t>
  </si>
  <si>
    <t>MOB 104</t>
  </si>
  <si>
    <t>MOB 105</t>
  </si>
  <si>
    <t>MOB 106</t>
  </si>
  <si>
    <t>MOB 107</t>
  </si>
  <si>
    <t>MOB 108</t>
  </si>
  <si>
    <t>MOB 109</t>
  </si>
  <si>
    <t>MOB 110</t>
  </si>
  <si>
    <t>MOB 130</t>
  </si>
  <si>
    <t>MOB 111</t>
  </si>
  <si>
    <t>MOB 112</t>
  </si>
  <si>
    <t>MOB 113</t>
  </si>
  <si>
    <t>MOB 114</t>
  </si>
  <si>
    <t>MOB 115</t>
  </si>
  <si>
    <t>MOB 116</t>
  </si>
  <si>
    <t>MOB 117</t>
  </si>
  <si>
    <t>MOB 118</t>
  </si>
  <si>
    <t>MOB 119</t>
  </si>
  <si>
    <t>MOB 120</t>
  </si>
  <si>
    <t>MOB 121</t>
  </si>
  <si>
    <t>MOB 122</t>
  </si>
  <si>
    <t>MOB 123</t>
  </si>
  <si>
    <t>MOB 124</t>
  </si>
  <si>
    <t>MOB 125</t>
  </si>
  <si>
    <t>MOB 126</t>
  </si>
  <si>
    <t>MOB 127</t>
  </si>
  <si>
    <t>MOB 128</t>
  </si>
  <si>
    <t>MOB 129</t>
  </si>
  <si>
    <t>ASSINATURA</t>
  </si>
  <si>
    <t>MOBS</t>
  </si>
  <si>
    <t>João Feliz</t>
  </si>
  <si>
    <t xml:space="preserve">Alfredo Zinga </t>
  </si>
  <si>
    <t>Joel Eduardo</t>
  </si>
  <si>
    <t>Lurdivina Mata</t>
  </si>
  <si>
    <t xml:space="preserve">efrahim cardoso </t>
  </si>
  <si>
    <t>Joel Mafuta</t>
  </si>
  <si>
    <t>André Luzolo Victor</t>
  </si>
  <si>
    <t>Kinanga Pedro</t>
  </si>
  <si>
    <t>Tresor Francisco</t>
  </si>
  <si>
    <t>Silva Kitenge</t>
  </si>
  <si>
    <t>Afonso Mbuiti</t>
  </si>
  <si>
    <t xml:space="preserve">Junior Dacosta </t>
  </si>
  <si>
    <t>Konde Konde</t>
  </si>
  <si>
    <t>Ernesto João</t>
  </si>
  <si>
    <t>Nsindika Kedikulua</t>
  </si>
  <si>
    <t>Sebastião João</t>
  </si>
  <si>
    <t>simao padi</t>
  </si>
  <si>
    <t>Wilson Ndombasi</t>
  </si>
  <si>
    <t>isaac Loleka</t>
  </si>
  <si>
    <t>Anna Panzu</t>
  </si>
  <si>
    <t>MOB 131</t>
  </si>
  <si>
    <t>MOB 132</t>
  </si>
  <si>
    <t>MOB 133</t>
  </si>
  <si>
    <t>MOB 134</t>
  </si>
  <si>
    <t>MOB 135</t>
  </si>
  <si>
    <t>MOB 136</t>
  </si>
  <si>
    <t>MOB 137</t>
  </si>
  <si>
    <t>MOB 138</t>
  </si>
  <si>
    <t>MOB 139</t>
  </si>
  <si>
    <t>MOB 140</t>
  </si>
  <si>
    <t>MOB 141</t>
  </si>
  <si>
    <t>MOB 142</t>
  </si>
  <si>
    <t>MOB 143</t>
  </si>
  <si>
    <t>MOB 144</t>
  </si>
  <si>
    <t>MOB 145</t>
  </si>
  <si>
    <t>MOB 146</t>
  </si>
  <si>
    <t>MOB 147</t>
  </si>
  <si>
    <t>MOB 148</t>
  </si>
  <si>
    <t>MOB 149</t>
  </si>
  <si>
    <t>MOB 150</t>
  </si>
  <si>
    <t>MOB 151</t>
  </si>
  <si>
    <t>MOB 152</t>
  </si>
  <si>
    <t>MOB 153</t>
  </si>
  <si>
    <t>MOB 154</t>
  </si>
  <si>
    <t>MOB 155</t>
  </si>
  <si>
    <t>MOB 156</t>
  </si>
  <si>
    <t>MOB 157</t>
  </si>
  <si>
    <t>MOB 158</t>
  </si>
  <si>
    <t>MOB 159</t>
  </si>
  <si>
    <t>MOB 160</t>
  </si>
  <si>
    <t>MOB 161</t>
  </si>
  <si>
    <t>MOB 162</t>
  </si>
  <si>
    <t>MOB 163</t>
  </si>
  <si>
    <t>MOB 164</t>
  </si>
  <si>
    <t>MOB 165</t>
  </si>
  <si>
    <t>MOB 166</t>
  </si>
  <si>
    <t>Garcia Bukula</t>
  </si>
  <si>
    <t>Marten Kinsala</t>
  </si>
  <si>
    <t>Luzolo Elo</t>
  </si>
  <si>
    <t>Alegria Ntingi</t>
  </si>
  <si>
    <t>Junior Mundeke</t>
  </si>
  <si>
    <t>Daniel Issa</t>
  </si>
  <si>
    <t>Pedro Mbemba</t>
  </si>
  <si>
    <t xml:space="preserve">Mauricio Isa </t>
  </si>
  <si>
    <t>Garcia Nsuka</t>
  </si>
  <si>
    <t>Miguel Beyu</t>
  </si>
  <si>
    <t>Dieu Makengo</t>
  </si>
  <si>
    <t>Mawete Geremias</t>
  </si>
  <si>
    <t>Oliveira Mbiavanga</t>
  </si>
  <si>
    <t>Kapenda Lossa</t>
  </si>
  <si>
    <t>Richani</t>
  </si>
  <si>
    <t xml:space="preserve">Gradi Biteso </t>
  </si>
  <si>
    <t>Achil Kindo</t>
  </si>
  <si>
    <t xml:space="preserve">Grace Mateus </t>
  </si>
  <si>
    <t>Michee</t>
  </si>
  <si>
    <t xml:space="preserve">Mano </t>
  </si>
  <si>
    <t xml:space="preserve">Joaquim </t>
  </si>
  <si>
    <t xml:space="preserve">Mateus </t>
  </si>
  <si>
    <t>Junior Teka</t>
  </si>
  <si>
    <t xml:space="preserve">Cristiano </t>
  </si>
  <si>
    <t>Larousse Garcia</t>
  </si>
  <si>
    <t xml:space="preserve">Borgino </t>
  </si>
  <si>
    <t>Higino Makembo</t>
  </si>
  <si>
    <t>Mbuya Salvador</t>
  </si>
  <si>
    <t xml:space="preserve">Linda Adriano </t>
  </si>
  <si>
    <t>Romero Genome</t>
  </si>
  <si>
    <t>Sunda Pedro</t>
  </si>
  <si>
    <t>Oliveira Mbungo</t>
  </si>
  <si>
    <t>Toni Nguinamau</t>
  </si>
  <si>
    <t>Filipe Malonda</t>
  </si>
  <si>
    <t xml:space="preserve">Oliveira </t>
  </si>
  <si>
    <t>Paulo Kindo</t>
  </si>
  <si>
    <t>Nvemba daniel</t>
  </si>
  <si>
    <t>Luciano Francisco</t>
  </si>
  <si>
    <t xml:space="preserve">Aminata </t>
  </si>
  <si>
    <t>Afonso Kibanza</t>
  </si>
  <si>
    <t>Mbala Papy</t>
  </si>
  <si>
    <t xml:space="preserve">Sergio Mwana </t>
  </si>
  <si>
    <t>Herclaine</t>
  </si>
  <si>
    <t>Nguiama Manzambi</t>
  </si>
  <si>
    <t>Maleca Nzomuntondo</t>
  </si>
  <si>
    <t>Artur Kifamessa</t>
  </si>
  <si>
    <t>Michel Emanuel</t>
  </si>
  <si>
    <t>Aruna Zola</t>
  </si>
  <si>
    <t>Jehiel Kintala</t>
  </si>
  <si>
    <t xml:space="preserve">Fernando Boa </t>
  </si>
  <si>
    <t>Junior Antonio</t>
  </si>
  <si>
    <t xml:space="preserve">Diasonama </t>
  </si>
  <si>
    <t>Jose Konga</t>
  </si>
  <si>
    <t>Irene Lola</t>
  </si>
  <si>
    <t>Yindula Patricio</t>
  </si>
  <si>
    <t>Nathan</t>
  </si>
  <si>
    <t>MOB 167</t>
  </si>
  <si>
    <t>MOB 168</t>
  </si>
  <si>
    <t>MOB 169</t>
  </si>
  <si>
    <t>MOB 170</t>
  </si>
  <si>
    <t>MOB 171</t>
  </si>
  <si>
    <t>MOB 172</t>
  </si>
  <si>
    <t>MOB 173</t>
  </si>
  <si>
    <t>MOB 174</t>
  </si>
  <si>
    <t>MOB 175</t>
  </si>
  <si>
    <t>MOB 176</t>
  </si>
  <si>
    <t>MOB 177</t>
  </si>
  <si>
    <t>MOB 178</t>
  </si>
  <si>
    <t>MOB 179</t>
  </si>
  <si>
    <t>MOB 180</t>
  </si>
  <si>
    <t>MOB 181</t>
  </si>
  <si>
    <t>MOB 182</t>
  </si>
  <si>
    <t>MOB 183</t>
  </si>
  <si>
    <t>MOB 184</t>
  </si>
  <si>
    <t>MOB 185</t>
  </si>
  <si>
    <t>MOB 186</t>
  </si>
  <si>
    <t>MOB 187</t>
  </si>
  <si>
    <t>MOB 188</t>
  </si>
  <si>
    <t>MOB 189</t>
  </si>
  <si>
    <t>MOB 190</t>
  </si>
  <si>
    <t>MOB 191</t>
  </si>
  <si>
    <t>MOB 192</t>
  </si>
  <si>
    <t>MOB 193</t>
  </si>
  <si>
    <t>MOB 194</t>
  </si>
  <si>
    <t>MOB 195</t>
  </si>
  <si>
    <t>MOB 196</t>
  </si>
  <si>
    <t>MOB 197</t>
  </si>
  <si>
    <t>MOB 198</t>
  </si>
  <si>
    <t>MOB 199</t>
  </si>
  <si>
    <t>MOB 200</t>
  </si>
  <si>
    <t>MOB 201</t>
  </si>
  <si>
    <t>MOB 202</t>
  </si>
  <si>
    <t>Makaya Melinda</t>
  </si>
  <si>
    <t>Mbungo Nzuzi</t>
  </si>
  <si>
    <t>Tuna Muangala</t>
  </si>
  <si>
    <t>João Israel</t>
  </si>
  <si>
    <t>Dorca Silo</t>
  </si>
  <si>
    <t>Josefina Nsungui</t>
  </si>
  <si>
    <t>Sofia Margarida</t>
  </si>
  <si>
    <t>Antonio Miguel</t>
  </si>
  <si>
    <t>Fernando bilukidi</t>
  </si>
  <si>
    <t>Fernando Diogo</t>
  </si>
  <si>
    <t>Trezor Basolua</t>
  </si>
  <si>
    <t>Maria Ponte</t>
  </si>
  <si>
    <t>Leticia Samba</t>
  </si>
  <si>
    <t>Fabri Fimbu</t>
  </si>
  <si>
    <t>Lukombo Sita Bila</t>
  </si>
  <si>
    <t>Diakesse Sangui</t>
  </si>
  <si>
    <t>Antonio de Almeida</t>
  </si>
  <si>
    <t>Filipe Henrique</t>
  </si>
  <si>
    <t>FariaGonçalves</t>
  </si>
  <si>
    <t>Garcia da Costa</t>
  </si>
  <si>
    <t>Oscar Neto</t>
  </si>
  <si>
    <t>Alfredo frank</t>
  </si>
  <si>
    <t xml:space="preserve">Nome </t>
  </si>
  <si>
    <t>Agencia</t>
  </si>
  <si>
    <t>Zona</t>
  </si>
  <si>
    <t>Mob</t>
  </si>
  <si>
    <t>Comissão Bruta</t>
  </si>
  <si>
    <t>Venda Mensal</t>
  </si>
  <si>
    <t>I. R. T</t>
  </si>
  <si>
    <t>Descontos</t>
  </si>
  <si>
    <t>Total a receber:</t>
  </si>
  <si>
    <t>Assinatura:</t>
  </si>
  <si>
    <t xml:space="preserve">MOTA TAVARES &amp; BARROS SA   </t>
  </si>
  <si>
    <t>RECIBO DE PAGAMENTO</t>
  </si>
  <si>
    <t>Zeferino</t>
  </si>
  <si>
    <t>Geraldo</t>
  </si>
  <si>
    <t>Isa Americano</t>
  </si>
  <si>
    <t>Antonio Sebastião</t>
  </si>
  <si>
    <t>Teresa Oliveira</t>
  </si>
  <si>
    <t>Alice</t>
  </si>
  <si>
    <t>Solange da Silva</t>
  </si>
  <si>
    <t>Tussevo Manuel</t>
  </si>
  <si>
    <t>Smuel Simão</t>
  </si>
  <si>
    <t>teresa Americano</t>
  </si>
  <si>
    <t>jaime Pedro Kiala</t>
  </si>
  <si>
    <t>Carlos da Conceição</t>
  </si>
  <si>
    <t>Pascoal Adriano</t>
  </si>
  <si>
    <t>Eduardo Quinta</t>
  </si>
  <si>
    <t>joão Pedro</t>
  </si>
  <si>
    <t>Jerry Nazario</t>
  </si>
  <si>
    <t>Milton Cardoso</t>
  </si>
  <si>
    <t>Pedro Fragoso</t>
  </si>
  <si>
    <t>Alexandre</t>
  </si>
  <si>
    <t>Mila</t>
  </si>
  <si>
    <t>Massaki Glodi</t>
  </si>
  <si>
    <t>Maria</t>
  </si>
  <si>
    <t>Neidy</t>
  </si>
  <si>
    <t>Bemvindo Catembo</t>
  </si>
  <si>
    <t>Muanza Daniel</t>
  </si>
  <si>
    <t>Maria Andreia</t>
  </si>
  <si>
    <t>Mercenie</t>
  </si>
  <si>
    <t>Alvaro</t>
  </si>
  <si>
    <t>Ilenda João</t>
  </si>
  <si>
    <t>Fabrice</t>
  </si>
  <si>
    <t>Kitoko Ludi</t>
  </si>
  <si>
    <t>joel Muanda</t>
  </si>
  <si>
    <t>Jessica Paulina</t>
  </si>
  <si>
    <t>Junior Sila</t>
  </si>
  <si>
    <t>Thoms Tshitenge</t>
  </si>
  <si>
    <t>Josky Nkani</t>
  </si>
  <si>
    <t>Helder Nelson</t>
  </si>
  <si>
    <t>Clovis Muanza</t>
  </si>
  <si>
    <t>Carina  Castelo</t>
  </si>
  <si>
    <t>Benedith</t>
  </si>
  <si>
    <t>Guimareas  Nvevo</t>
  </si>
  <si>
    <t>Gideão Kumessa</t>
  </si>
  <si>
    <t>Debora Sebastião</t>
  </si>
  <si>
    <t>Abubacar Tchawa</t>
  </si>
  <si>
    <t>Yedidia Pedro</t>
  </si>
  <si>
    <t>Claudio da Costa</t>
  </si>
  <si>
    <t>Pedro Da Silva</t>
  </si>
  <si>
    <t>Lukombo Mendes</t>
  </si>
  <si>
    <t>Miguel Diogo</t>
  </si>
  <si>
    <t>Xavier Jose Gafanhoto</t>
  </si>
  <si>
    <t>Gilson de Jesus</t>
  </si>
  <si>
    <t>Augusto felix</t>
  </si>
  <si>
    <t>Adilson Branco</t>
  </si>
  <si>
    <t>Lady</t>
  </si>
  <si>
    <t>Rodrigo</t>
  </si>
  <si>
    <t>Gisa</t>
  </si>
  <si>
    <t>Jeremia</t>
  </si>
  <si>
    <t>Guelord</t>
  </si>
  <si>
    <t>Alvarito</t>
  </si>
  <si>
    <t>Jerry</t>
  </si>
  <si>
    <t>Roger Domingos</t>
  </si>
  <si>
    <t>Davina</t>
  </si>
  <si>
    <t>Afonso da Costa</t>
  </si>
  <si>
    <t>pascoal</t>
  </si>
  <si>
    <t>Lopes Benga</t>
  </si>
  <si>
    <t>Prince Bosako</t>
  </si>
  <si>
    <t>Madraul Dayo</t>
  </si>
  <si>
    <t>Basilio</t>
  </si>
  <si>
    <t>Margarida</t>
  </si>
  <si>
    <t>Noe de Jesus</t>
  </si>
  <si>
    <t>Justine Tomena</t>
  </si>
  <si>
    <t>Maravilha</t>
  </si>
  <si>
    <t>Jesuana Bartolomeu</t>
  </si>
  <si>
    <t>Luzia de Oliveira</t>
  </si>
  <si>
    <t>Margot Mayamba</t>
  </si>
  <si>
    <t>Matondo Mveso</t>
  </si>
  <si>
    <t>Ivon Iboto</t>
  </si>
  <si>
    <t>David Miguel</t>
  </si>
  <si>
    <t>Arilson Magueira</t>
  </si>
  <si>
    <t>Julda Ibamba</t>
  </si>
  <si>
    <t>Andre Bernardo</t>
  </si>
  <si>
    <t>DESCONTO</t>
  </si>
  <si>
    <t>Total descontado</t>
  </si>
  <si>
    <t>Valor em dívida</t>
  </si>
  <si>
    <t>VALOR EM DÍVIDA</t>
  </si>
  <si>
    <t>AGENCIA</t>
  </si>
  <si>
    <t>PALANCA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</si>
</sst>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\ _€_-;\-* #,##0\ _€_-;_-* &quot;-&quot;\ _€_-;_-@_-"/>
    <numFmt numFmtId="164" formatCode="_ * #,##0.00_)\ _€_ ;_ * \(#,##0.00\)\ _€_ ;_ * &quot;-&quot;??_)\ _€_ ;_ @_ "/>
    <numFmt numFmtId="165" formatCode="0.0%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4" borderId="2" applyNumberFormat="0" applyAlignment="0" applyProtection="0"/>
    <xf numFmtId="0" fontId="12" fillId="5" borderId="3" applyNumberFormat="0" applyAlignment="0" applyProtection="0"/>
    <xf numFmtId="164" fontId="2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/>
    <xf numFmtId="0" fontId="5" fillId="3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3" fontId="6" fillId="0" borderId="1" xfId="0" applyNumberFormat="1" applyFont="1" applyBorder="1"/>
    <xf numFmtId="9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/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13" fillId="6" borderId="4" xfId="1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3" fillId="0" borderId="5" xfId="0" applyNumberFormat="1" applyFont="1" applyFill="1" applyBorder="1" applyAlignment="1">
      <alignment horizontal="center" vertical="center" wrapText="1"/>
    </xf>
    <xf numFmtId="3" fontId="6" fillId="0" borderId="4" xfId="0" applyNumberFormat="1" applyFont="1" applyBorder="1"/>
    <xf numFmtId="3" fontId="7" fillId="0" borderId="4" xfId="0" applyNumberFormat="1" applyFont="1" applyBorder="1"/>
    <xf numFmtId="2" fontId="8" fillId="0" borderId="4" xfId="0" applyNumberFormat="1" applyFont="1" applyBorder="1"/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 wrapText="1"/>
    </xf>
    <xf numFmtId="3" fontId="6" fillId="7" borderId="1" xfId="0" applyNumberFormat="1" applyFont="1" applyFill="1" applyBorder="1"/>
    <xf numFmtId="9" fontId="7" fillId="7" borderId="1" xfId="0" applyNumberFormat="1" applyFont="1" applyFill="1" applyBorder="1" applyAlignment="1">
      <alignment horizontal="center"/>
    </xf>
    <xf numFmtId="3" fontId="7" fillId="7" borderId="1" xfId="0" applyNumberFormat="1" applyFont="1" applyFill="1" applyBorder="1"/>
    <xf numFmtId="2" fontId="8" fillId="7" borderId="4" xfId="0" applyNumberFormat="1" applyFont="1" applyFill="1" applyBorder="1"/>
    <xf numFmtId="0" fontId="14" fillId="0" borderId="0" xfId="0" applyFont="1"/>
    <xf numFmtId="0" fontId="5" fillId="8" borderId="1" xfId="0" applyNumberFormat="1" applyFont="1" applyFill="1" applyBorder="1" applyAlignment="1">
      <alignment horizontal="center" vertical="center" wrapText="1"/>
    </xf>
    <xf numFmtId="3" fontId="6" fillId="8" borderId="1" xfId="0" applyNumberFormat="1" applyFont="1" applyFill="1" applyBorder="1"/>
    <xf numFmtId="9" fontId="7" fillId="8" borderId="1" xfId="0" applyNumberFormat="1" applyFont="1" applyFill="1" applyBorder="1" applyAlignment="1">
      <alignment horizontal="center"/>
    </xf>
    <xf numFmtId="3" fontId="7" fillId="8" borderId="1" xfId="0" applyNumberFormat="1" applyFont="1" applyFill="1" applyBorder="1"/>
    <xf numFmtId="2" fontId="8" fillId="8" borderId="4" xfId="0" applyNumberFormat="1" applyFont="1" applyFill="1" applyBorder="1"/>
    <xf numFmtId="3" fontId="0" fillId="0" borderId="0" xfId="0" applyNumberFormat="1"/>
    <xf numFmtId="0" fontId="0" fillId="0" borderId="10" xfId="0" applyBorder="1"/>
    <xf numFmtId="0" fontId="0" fillId="0" borderId="11" xfId="0" applyBorder="1"/>
    <xf numFmtId="9" fontId="0" fillId="0" borderId="0" xfId="0" applyNumberFormat="1"/>
    <xf numFmtId="3" fontId="1" fillId="0" borderId="0" xfId="0" applyNumberFormat="1" applyFont="1"/>
    <xf numFmtId="3" fontId="14" fillId="0" borderId="0" xfId="0" applyNumberFormat="1" applyFont="1"/>
    <xf numFmtId="0" fontId="1" fillId="9" borderId="0" xfId="0" applyFont="1" applyFill="1"/>
    <xf numFmtId="0" fontId="0" fillId="10" borderId="0" xfId="0" applyFill="1"/>
    <xf numFmtId="165" fontId="0" fillId="0" borderId="0" xfId="0" applyNumberFormat="1"/>
    <xf numFmtId="0" fontId="0" fillId="11" borderId="0" xfId="0" applyFont="1" applyFill="1"/>
    <xf numFmtId="0" fontId="0" fillId="12" borderId="0" xfId="0" applyFont="1" applyFill="1"/>
    <xf numFmtId="0" fontId="1" fillId="7" borderId="0" xfId="0" applyFont="1" applyFill="1"/>
    <xf numFmtId="0" fontId="1" fillId="2" borderId="0" xfId="0" applyFont="1" applyFill="1"/>
    <xf numFmtId="0" fontId="0" fillId="2" borderId="0" xfId="0" applyFont="1" applyFill="1"/>
    <xf numFmtId="3" fontId="0" fillId="0" borderId="0" xfId="0" applyNumberFormat="1" applyBorder="1"/>
    <xf numFmtId="165" fontId="9" fillId="0" borderId="1" xfId="0" applyNumberFormat="1" applyFont="1" applyBorder="1" applyAlignment="1">
      <alignment horizontal="center"/>
    </xf>
    <xf numFmtId="165" fontId="9" fillId="7" borderId="1" xfId="0" applyNumberFormat="1" applyFont="1" applyFill="1" applyBorder="1" applyAlignment="1">
      <alignment horizontal="center"/>
    </xf>
    <xf numFmtId="165" fontId="9" fillId="8" borderId="1" xfId="0" applyNumberFormat="1" applyFont="1" applyFill="1" applyBorder="1" applyAlignment="1">
      <alignment horizontal="center"/>
    </xf>
    <xf numFmtId="0" fontId="14" fillId="13" borderId="0" xfId="0" applyFont="1" applyFill="1"/>
    <xf numFmtId="0" fontId="0" fillId="0" borderId="12" xfId="0" applyBorder="1" applyAlignment="1">
      <alignment horizontal="left"/>
    </xf>
    <xf numFmtId="0" fontId="0" fillId="0" borderId="5" xfId="0" applyBorder="1"/>
    <xf numFmtId="0" fontId="7" fillId="0" borderId="4" xfId="0" applyFont="1" applyBorder="1"/>
    <xf numFmtId="2" fontId="10" fillId="0" borderId="4" xfId="0" applyNumberFormat="1" applyFont="1" applyBorder="1"/>
    <xf numFmtId="3" fontId="6" fillId="2" borderId="4" xfId="0" applyNumberFormat="1" applyFont="1" applyFill="1" applyBorder="1"/>
    <xf numFmtId="3" fontId="7" fillId="0" borderId="13" xfId="0" applyNumberFormat="1" applyFont="1" applyBorder="1"/>
    <xf numFmtId="0" fontId="5" fillId="3" borderId="14" xfId="0" applyNumberFormat="1" applyFont="1" applyFill="1" applyBorder="1" applyAlignment="1">
      <alignment horizontal="center" vertical="center" wrapText="1"/>
    </xf>
    <xf numFmtId="0" fontId="5" fillId="7" borderId="14" xfId="0" applyNumberFormat="1" applyFont="1" applyFill="1" applyBorder="1" applyAlignment="1">
      <alignment horizontal="center" vertical="center" wrapText="1"/>
    </xf>
    <xf numFmtId="0" fontId="5" fillId="8" borderId="14" xfId="0" applyNumberFormat="1" applyFont="1" applyFill="1" applyBorder="1" applyAlignment="1">
      <alignment horizontal="center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3" fontId="6" fillId="0" borderId="16" xfId="0" applyNumberFormat="1" applyFont="1" applyBorder="1"/>
    <xf numFmtId="9" fontId="7" fillId="0" borderId="16" xfId="0" applyNumberFormat="1" applyFont="1" applyBorder="1" applyAlignment="1">
      <alignment horizontal="center"/>
    </xf>
    <xf numFmtId="3" fontId="7" fillId="0" borderId="16" xfId="0" applyNumberFormat="1" applyFont="1" applyBorder="1"/>
    <xf numFmtId="3" fontId="7" fillId="0" borderId="17" xfId="0" applyNumberFormat="1" applyFont="1" applyBorder="1"/>
    <xf numFmtId="2" fontId="8" fillId="0" borderId="16" xfId="0" applyNumberFormat="1" applyFont="1" applyBorder="1"/>
    <xf numFmtId="165" fontId="9" fillId="0" borderId="16" xfId="0" applyNumberFormat="1" applyFont="1" applyBorder="1" applyAlignment="1">
      <alignment horizontal="center"/>
    </xf>
    <xf numFmtId="3" fontId="7" fillId="0" borderId="18" xfId="0" applyNumberFormat="1" applyFont="1" applyBorder="1"/>
    <xf numFmtId="41" fontId="6" fillId="0" borderId="1" xfId="0" applyNumberFormat="1" applyFont="1" applyBorder="1"/>
    <xf numFmtId="0" fontId="15" fillId="0" borderId="0" xfId="0" applyFont="1" applyAlignment="1">
      <alignment horizontal="center"/>
    </xf>
  </cellXfs>
  <cellStyles count="7">
    <cellStyle name="Célula de Verificação 2" xfId="5"/>
    <cellStyle name="Milliers 2" xfId="2"/>
    <cellStyle name="Normal" xfId="0" builtinId="0"/>
    <cellStyle name="Normal 2" xfId="1"/>
    <cellStyle name="Pourcentage 2" xfId="3"/>
    <cellStyle name="Saída 2" xfId="4"/>
    <cellStyle name="Vírgula 2" xfId="6"/>
  </cellStyles>
  <dxfs count="0"/>
  <tableStyles count="0" defaultTableStyle="TableStyleMedium2" defaultPivotStyle="PivotStyleLight16"/>
  <colors>
    <mruColors>
      <color rgb="FF99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tabSelected="1" zoomScale="120" zoomScaleNormal="120" workbookViewId="0">
      <selection activeCell="B3" sqref="B3"/>
    </sheetView>
  </sheetViews>
  <sheetFormatPr baseColWidth="10" defaultColWidth="9.140625" defaultRowHeight="15" x14ac:dyDescent="0.25"/>
  <cols>
    <col min="1" max="1" width="6.7109375" customWidth="1"/>
    <col min="2" max="2" width="21.85546875" style="1" bestFit="1" customWidth="1"/>
    <col min="3" max="3" width="19.7109375" style="1" customWidth="1"/>
    <col min="4" max="4" width="14.5703125" customWidth="1"/>
    <col min="5" max="5" width="12.85546875" customWidth="1"/>
    <col min="6" max="6" width="10" customWidth="1"/>
    <col min="7" max="7" width="11.28515625" style="1" customWidth="1"/>
    <col min="8" max="8" width="11" customWidth="1"/>
    <col min="9" max="9" width="9" style="1" customWidth="1"/>
    <col min="10" max="10" width="10.85546875" bestFit="1" customWidth="1"/>
    <col min="11" max="11" width="10.85546875" customWidth="1"/>
    <col min="12" max="12" width="34.140625" hidden="1" customWidth="1"/>
  </cols>
  <sheetData>
    <row r="1" spans="1:13" ht="20.25" customHeight="1" thickBot="1" x14ac:dyDescent="0.3">
      <c r="A1" s="16" t="s">
        <v>132</v>
      </c>
      <c r="B1" s="16" t="s">
        <v>0</v>
      </c>
      <c r="C1" s="17" t="s">
        <v>400</v>
      </c>
      <c r="D1" s="17" t="s">
        <v>6</v>
      </c>
      <c r="E1" s="16" t="s">
        <v>1</v>
      </c>
      <c r="F1" s="17" t="s">
        <v>2</v>
      </c>
      <c r="G1" s="16" t="s">
        <v>399</v>
      </c>
      <c r="H1" s="16" t="s">
        <v>396</v>
      </c>
      <c r="I1" s="17" t="s">
        <v>4</v>
      </c>
      <c r="J1" s="16" t="s">
        <v>3</v>
      </c>
      <c r="K1" s="18" t="s">
        <v>5</v>
      </c>
      <c r="L1" s="12" t="s">
        <v>131</v>
      </c>
    </row>
    <row r="2" spans="1:13" ht="15.75" customHeight="1" x14ac:dyDescent="0.25">
      <c r="A2" s="55" t="s">
        <v>7</v>
      </c>
      <c r="B2" s="10" t="s">
        <v>368</v>
      </c>
      <c r="C2" s="10" t="s">
        <v>401</v>
      </c>
      <c r="D2" s="4">
        <v>264250</v>
      </c>
      <c r="E2" s="5">
        <v>0.08</v>
      </c>
      <c r="F2" s="6">
        <f t="shared" ref="F2:F61" si="0">D2*E2</f>
        <v>21140</v>
      </c>
      <c r="G2" s="14">
        <v>0</v>
      </c>
      <c r="H2" s="15">
        <v>0</v>
      </c>
      <c r="I2" s="45">
        <v>0</v>
      </c>
      <c r="J2" s="6">
        <f t="shared" ref="J2:J60" si="1">F2*I2</f>
        <v>0</v>
      </c>
      <c r="K2" s="54">
        <f t="shared" ref="K2:K60" si="2">ROUNDUP((F2-J2+H2),-2)</f>
        <v>21200</v>
      </c>
      <c r="L2" s="50"/>
      <c r="M2" s="24"/>
    </row>
    <row r="3" spans="1:13" ht="15.75" customHeight="1" x14ac:dyDescent="0.25">
      <c r="A3" s="55" t="s">
        <v>8</v>
      </c>
      <c r="B3" s="10" t="s">
        <v>369</v>
      </c>
      <c r="C3" s="10"/>
      <c r="D3" s="4">
        <v>168000</v>
      </c>
      <c r="E3" s="5">
        <v>0.08</v>
      </c>
      <c r="F3" s="6">
        <f t="shared" si="0"/>
        <v>13440</v>
      </c>
      <c r="G3" s="14">
        <v>0</v>
      </c>
      <c r="H3" s="15">
        <v>-3500</v>
      </c>
      <c r="I3" s="45">
        <v>0</v>
      </c>
      <c r="J3" s="6">
        <f t="shared" si="1"/>
        <v>0</v>
      </c>
      <c r="K3" s="54">
        <f t="shared" si="2"/>
        <v>10000</v>
      </c>
      <c r="L3" s="50"/>
      <c r="M3" s="24"/>
    </row>
    <row r="4" spans="1:13" ht="15.75" customHeight="1" x14ac:dyDescent="0.25">
      <c r="A4" s="55" t="s">
        <v>9</v>
      </c>
      <c r="B4" s="10" t="s">
        <v>370</v>
      </c>
      <c r="C4" s="10"/>
      <c r="D4" s="4">
        <v>281650</v>
      </c>
      <c r="E4" s="5">
        <v>0.08</v>
      </c>
      <c r="F4" s="6">
        <f t="shared" si="0"/>
        <v>22532</v>
      </c>
      <c r="G4" s="14">
        <v>0</v>
      </c>
      <c r="H4" s="15">
        <v>0</v>
      </c>
      <c r="I4" s="45">
        <v>0</v>
      </c>
      <c r="J4" s="6">
        <f t="shared" si="1"/>
        <v>0</v>
      </c>
      <c r="K4" s="54">
        <f t="shared" si="2"/>
        <v>22600</v>
      </c>
      <c r="L4" s="50"/>
      <c r="M4" s="24"/>
    </row>
    <row r="5" spans="1:13" ht="15.75" customHeight="1" x14ac:dyDescent="0.25">
      <c r="A5" s="55" t="s">
        <v>10</v>
      </c>
      <c r="B5" s="10" t="s">
        <v>371</v>
      </c>
      <c r="C5" s="10"/>
      <c r="D5" s="4">
        <v>581000</v>
      </c>
      <c r="E5" s="5">
        <v>0.08</v>
      </c>
      <c r="F5" s="6">
        <f t="shared" si="0"/>
        <v>46480</v>
      </c>
      <c r="G5" s="14">
        <v>0</v>
      </c>
      <c r="H5" s="15">
        <v>0</v>
      </c>
      <c r="I5" s="45">
        <v>0.105</v>
      </c>
      <c r="J5" s="6">
        <f t="shared" si="1"/>
        <v>4880.3999999999996</v>
      </c>
      <c r="K5" s="54">
        <f t="shared" si="2"/>
        <v>41600</v>
      </c>
      <c r="L5" s="50"/>
      <c r="M5" s="24"/>
    </row>
    <row r="6" spans="1:13" ht="15.75" customHeight="1" x14ac:dyDescent="0.25">
      <c r="A6" s="55" t="s">
        <v>11</v>
      </c>
      <c r="B6" s="10" t="s">
        <v>372</v>
      </c>
      <c r="C6" s="10"/>
      <c r="D6" s="4">
        <v>197100</v>
      </c>
      <c r="E6" s="5">
        <v>0.08</v>
      </c>
      <c r="F6" s="6">
        <f t="shared" si="0"/>
        <v>15768</v>
      </c>
      <c r="G6" s="14">
        <v>0</v>
      </c>
      <c r="H6" s="15">
        <v>0</v>
      </c>
      <c r="I6" s="45">
        <v>0</v>
      </c>
      <c r="J6" s="6">
        <f t="shared" si="1"/>
        <v>0</v>
      </c>
      <c r="K6" s="54">
        <f t="shared" si="2"/>
        <v>15800</v>
      </c>
      <c r="L6" s="50"/>
      <c r="M6" s="24"/>
    </row>
    <row r="7" spans="1:13" ht="15.75" customHeight="1" x14ac:dyDescent="0.25">
      <c r="A7" s="55" t="s">
        <v>12</v>
      </c>
      <c r="B7" s="10" t="s">
        <v>373</v>
      </c>
      <c r="C7" s="10"/>
      <c r="D7" s="4">
        <v>361650</v>
      </c>
      <c r="E7" s="5">
        <v>0.08</v>
      </c>
      <c r="F7" s="6">
        <f t="shared" si="0"/>
        <v>28932</v>
      </c>
      <c r="G7" s="14">
        <v>0</v>
      </c>
      <c r="H7" s="15">
        <v>0</v>
      </c>
      <c r="I7" s="45">
        <v>0.105</v>
      </c>
      <c r="J7" s="6">
        <f t="shared" si="1"/>
        <v>3037.8599999999997</v>
      </c>
      <c r="K7" s="54">
        <f t="shared" si="2"/>
        <v>25900</v>
      </c>
      <c r="L7" s="50"/>
      <c r="M7" s="24"/>
    </row>
    <row r="8" spans="1:13" ht="15.75" customHeight="1" x14ac:dyDescent="0.25">
      <c r="A8" s="55" t="s">
        <v>13</v>
      </c>
      <c r="B8" s="10" t="s">
        <v>374</v>
      </c>
      <c r="C8" s="10"/>
      <c r="D8" s="4">
        <v>979500</v>
      </c>
      <c r="E8" s="5">
        <v>0.08</v>
      </c>
      <c r="F8" s="6">
        <f t="shared" si="0"/>
        <v>78360</v>
      </c>
      <c r="G8" s="14">
        <v>0</v>
      </c>
      <c r="H8" s="15">
        <v>0</v>
      </c>
      <c r="I8" s="45">
        <v>0.105</v>
      </c>
      <c r="J8" s="6">
        <f t="shared" si="1"/>
        <v>8227.7999999999993</v>
      </c>
      <c r="K8" s="54">
        <f t="shared" si="2"/>
        <v>70200</v>
      </c>
      <c r="L8" s="50"/>
      <c r="M8" s="24"/>
    </row>
    <row r="9" spans="1:13" ht="15.75" customHeight="1" x14ac:dyDescent="0.25">
      <c r="A9" s="55" t="s">
        <v>14</v>
      </c>
      <c r="B9" s="10" t="s">
        <v>375</v>
      </c>
      <c r="C9" s="10"/>
      <c r="D9" s="4">
        <v>141100</v>
      </c>
      <c r="E9" s="5">
        <v>0.08</v>
      </c>
      <c r="F9" s="6">
        <f t="shared" si="0"/>
        <v>11288</v>
      </c>
      <c r="G9" s="14">
        <v>0</v>
      </c>
      <c r="H9" s="15">
        <v>0</v>
      </c>
      <c r="I9" s="45">
        <v>0</v>
      </c>
      <c r="J9" s="6">
        <f t="shared" si="1"/>
        <v>0</v>
      </c>
      <c r="K9" s="54">
        <f t="shared" si="2"/>
        <v>11300</v>
      </c>
      <c r="L9" s="50"/>
      <c r="M9" s="24"/>
    </row>
    <row r="10" spans="1:13" ht="15.75" customHeight="1" x14ac:dyDescent="0.25">
      <c r="A10" s="55" t="s">
        <v>15</v>
      </c>
      <c r="B10" s="10" t="s">
        <v>376</v>
      </c>
      <c r="C10" s="10"/>
      <c r="D10" s="4">
        <v>460000</v>
      </c>
      <c r="E10" s="5">
        <v>0.08</v>
      </c>
      <c r="F10" s="6">
        <f t="shared" si="0"/>
        <v>36800</v>
      </c>
      <c r="G10" s="14">
        <v>62500</v>
      </c>
      <c r="H10" s="15">
        <v>-12500</v>
      </c>
      <c r="I10" s="45">
        <v>0.105</v>
      </c>
      <c r="J10" s="6">
        <f t="shared" si="1"/>
        <v>3864</v>
      </c>
      <c r="K10" s="54">
        <f t="shared" si="2"/>
        <v>20500</v>
      </c>
      <c r="L10" s="50"/>
      <c r="M10" s="24">
        <v>62500</v>
      </c>
    </row>
    <row r="11" spans="1:13" ht="15.75" customHeight="1" x14ac:dyDescent="0.25">
      <c r="A11" s="55" t="s">
        <v>16</v>
      </c>
      <c r="B11" s="10" t="s">
        <v>377</v>
      </c>
      <c r="C11" s="10"/>
      <c r="D11" s="4">
        <v>269050</v>
      </c>
      <c r="E11" s="5">
        <v>0.08</v>
      </c>
      <c r="F11" s="6">
        <f t="shared" si="0"/>
        <v>21524</v>
      </c>
      <c r="G11" s="14">
        <v>62500</v>
      </c>
      <c r="H11" s="15">
        <v>-14500</v>
      </c>
      <c r="I11" s="45">
        <v>0</v>
      </c>
      <c r="J11" s="6">
        <f t="shared" si="1"/>
        <v>0</v>
      </c>
      <c r="K11" s="54">
        <f t="shared" si="2"/>
        <v>7100</v>
      </c>
      <c r="L11" s="50"/>
      <c r="M11" s="24">
        <v>62500</v>
      </c>
    </row>
    <row r="12" spans="1:13" ht="15.75" customHeight="1" x14ac:dyDescent="0.25">
      <c r="A12" s="55" t="s">
        <v>17</v>
      </c>
      <c r="B12" s="10" t="s">
        <v>378</v>
      </c>
      <c r="C12" s="10"/>
      <c r="D12" s="4">
        <v>423250</v>
      </c>
      <c r="E12" s="5">
        <v>0.08</v>
      </c>
      <c r="F12" s="6">
        <f t="shared" si="0"/>
        <v>33860</v>
      </c>
      <c r="G12" s="14">
        <v>0</v>
      </c>
      <c r="H12" s="15">
        <v>0</v>
      </c>
      <c r="I12" s="45">
        <v>0.105</v>
      </c>
      <c r="J12" s="6">
        <f t="shared" si="1"/>
        <v>3555.2999999999997</v>
      </c>
      <c r="K12" s="54">
        <f t="shared" si="2"/>
        <v>30400</v>
      </c>
      <c r="L12" s="50"/>
      <c r="M12" s="24"/>
    </row>
    <row r="13" spans="1:13" ht="15.75" customHeight="1" x14ac:dyDescent="0.25">
      <c r="A13" s="55" t="s">
        <v>18</v>
      </c>
      <c r="B13" s="10" t="s">
        <v>379</v>
      </c>
      <c r="C13" s="10"/>
      <c r="D13" s="4">
        <v>444150</v>
      </c>
      <c r="E13" s="5">
        <v>0.08</v>
      </c>
      <c r="F13" s="6">
        <f t="shared" si="0"/>
        <v>35532</v>
      </c>
      <c r="G13" s="14">
        <v>0</v>
      </c>
      <c r="H13" s="15">
        <v>-15000</v>
      </c>
      <c r="I13" s="45">
        <v>0.105</v>
      </c>
      <c r="J13" s="6">
        <f t="shared" si="1"/>
        <v>3730.8599999999997</v>
      </c>
      <c r="K13" s="54">
        <f t="shared" si="2"/>
        <v>16900</v>
      </c>
      <c r="L13" s="50"/>
      <c r="M13" s="24"/>
    </row>
    <row r="14" spans="1:13" ht="15.75" customHeight="1" x14ac:dyDescent="0.25">
      <c r="A14" s="55" t="s">
        <v>19</v>
      </c>
      <c r="B14" s="10" t="s">
        <v>380</v>
      </c>
      <c r="C14" s="10"/>
      <c r="D14" s="4">
        <v>891000</v>
      </c>
      <c r="E14" s="5">
        <v>0.08</v>
      </c>
      <c r="F14" s="6">
        <f t="shared" si="0"/>
        <v>71280</v>
      </c>
      <c r="G14" s="14">
        <v>0</v>
      </c>
      <c r="H14" s="15">
        <v>0</v>
      </c>
      <c r="I14" s="45">
        <v>0.105</v>
      </c>
      <c r="J14" s="6">
        <f t="shared" si="1"/>
        <v>7484.4</v>
      </c>
      <c r="K14" s="54">
        <f t="shared" si="2"/>
        <v>63800</v>
      </c>
      <c r="L14" s="50"/>
      <c r="M14" s="24"/>
    </row>
    <row r="15" spans="1:13" ht="15.75" customHeight="1" x14ac:dyDescent="0.25">
      <c r="A15" s="55" t="s">
        <v>20</v>
      </c>
      <c r="B15" s="10" t="s">
        <v>381</v>
      </c>
      <c r="C15" s="10"/>
      <c r="D15" s="67">
        <v>699200</v>
      </c>
      <c r="E15" s="5">
        <v>0.08</v>
      </c>
      <c r="F15" s="6">
        <f t="shared" si="0"/>
        <v>55936</v>
      </c>
      <c r="G15" s="14">
        <v>0</v>
      </c>
      <c r="H15" s="15">
        <v>0</v>
      </c>
      <c r="I15" s="45">
        <v>0.105</v>
      </c>
      <c r="J15" s="6">
        <f t="shared" si="1"/>
        <v>5873.28</v>
      </c>
      <c r="K15" s="54">
        <f t="shared" si="2"/>
        <v>50100</v>
      </c>
      <c r="L15" s="50"/>
      <c r="M15" s="24"/>
    </row>
    <row r="16" spans="1:13" ht="15.75" customHeight="1" x14ac:dyDescent="0.25">
      <c r="A16" s="55" t="s">
        <v>21</v>
      </c>
      <c r="B16" s="10" t="s">
        <v>382</v>
      </c>
      <c r="C16" s="10"/>
      <c r="D16" s="4">
        <v>222900</v>
      </c>
      <c r="E16" s="5">
        <v>0.08</v>
      </c>
      <c r="F16" s="6">
        <f t="shared" si="0"/>
        <v>17832</v>
      </c>
      <c r="G16" s="14">
        <v>0</v>
      </c>
      <c r="H16" s="15">
        <v>0</v>
      </c>
      <c r="I16" s="45">
        <v>0</v>
      </c>
      <c r="J16" s="6">
        <f t="shared" si="1"/>
        <v>0</v>
      </c>
      <c r="K16" s="54">
        <f t="shared" si="2"/>
        <v>17900</v>
      </c>
      <c r="L16" s="50"/>
      <c r="M16" s="24"/>
    </row>
    <row r="17" spans="1:13" ht="15.75" customHeight="1" x14ac:dyDescent="0.25">
      <c r="A17" s="55" t="s">
        <v>22</v>
      </c>
      <c r="B17" s="10" t="s">
        <v>383</v>
      </c>
      <c r="C17" s="10"/>
      <c r="D17" s="4">
        <v>190450</v>
      </c>
      <c r="E17" s="5">
        <v>0.08</v>
      </c>
      <c r="F17" s="6">
        <f t="shared" si="0"/>
        <v>15236</v>
      </c>
      <c r="G17" s="14">
        <v>0</v>
      </c>
      <c r="H17" s="15">
        <v>0</v>
      </c>
      <c r="I17" s="45">
        <v>0</v>
      </c>
      <c r="J17" s="6">
        <f t="shared" si="1"/>
        <v>0</v>
      </c>
      <c r="K17" s="54">
        <f t="shared" si="2"/>
        <v>15300</v>
      </c>
      <c r="L17" s="50"/>
      <c r="M17" s="24"/>
    </row>
    <row r="18" spans="1:13" ht="15.75" customHeight="1" x14ac:dyDescent="0.25">
      <c r="A18" s="55" t="s">
        <v>23</v>
      </c>
      <c r="B18" s="10" t="s">
        <v>384</v>
      </c>
      <c r="C18" s="10"/>
      <c r="D18" s="4">
        <v>86200</v>
      </c>
      <c r="E18" s="5">
        <v>0.08</v>
      </c>
      <c r="F18" s="6">
        <f t="shared" si="0"/>
        <v>6896</v>
      </c>
      <c r="G18" s="14">
        <v>0</v>
      </c>
      <c r="H18" s="15">
        <v>0</v>
      </c>
      <c r="I18" s="45">
        <v>0</v>
      </c>
      <c r="J18" s="6">
        <f t="shared" si="1"/>
        <v>0</v>
      </c>
      <c r="K18" s="54">
        <f t="shared" si="2"/>
        <v>6900</v>
      </c>
      <c r="L18" s="50"/>
      <c r="M18" s="24"/>
    </row>
    <row r="19" spans="1:13" ht="15.75" customHeight="1" x14ac:dyDescent="0.25">
      <c r="A19" s="55" t="s">
        <v>24</v>
      </c>
      <c r="B19" s="10"/>
      <c r="C19" s="10"/>
      <c r="D19" s="4">
        <v>0</v>
      </c>
      <c r="E19" s="5">
        <v>0.08</v>
      </c>
      <c r="F19" s="6">
        <f t="shared" si="0"/>
        <v>0</v>
      </c>
      <c r="G19" s="14">
        <v>0</v>
      </c>
      <c r="H19" s="15">
        <v>0</v>
      </c>
      <c r="I19" s="45">
        <v>0</v>
      </c>
      <c r="J19" s="6">
        <f t="shared" si="1"/>
        <v>0</v>
      </c>
      <c r="K19" s="54">
        <f t="shared" si="2"/>
        <v>0</v>
      </c>
      <c r="L19" s="50"/>
      <c r="M19" s="24"/>
    </row>
    <row r="20" spans="1:13" ht="15.75" customHeight="1" x14ac:dyDescent="0.25">
      <c r="A20" s="55" t="s">
        <v>25</v>
      </c>
      <c r="B20" s="19"/>
      <c r="C20" s="19"/>
      <c r="D20" s="20">
        <v>0</v>
      </c>
      <c r="E20" s="21">
        <v>0.08</v>
      </c>
      <c r="F20" s="22">
        <f t="shared" si="0"/>
        <v>0</v>
      </c>
      <c r="G20" s="14">
        <v>0</v>
      </c>
      <c r="H20" s="23">
        <v>0</v>
      </c>
      <c r="I20" s="46">
        <v>0</v>
      </c>
      <c r="J20" s="22">
        <f t="shared" si="1"/>
        <v>0</v>
      </c>
      <c r="K20" s="54">
        <f t="shared" si="2"/>
        <v>0</v>
      </c>
      <c r="L20" s="50"/>
      <c r="M20" s="24"/>
    </row>
    <row r="21" spans="1:13" ht="15.75" customHeight="1" x14ac:dyDescent="0.25">
      <c r="A21" s="55" t="s">
        <v>26</v>
      </c>
      <c r="B21" s="19"/>
      <c r="C21" s="19"/>
      <c r="D21" s="20">
        <v>0</v>
      </c>
      <c r="E21" s="21">
        <v>0.08</v>
      </c>
      <c r="F21" s="22">
        <f t="shared" si="0"/>
        <v>0</v>
      </c>
      <c r="G21" s="14">
        <v>0</v>
      </c>
      <c r="H21" s="23">
        <v>0</v>
      </c>
      <c r="I21" s="46">
        <v>0</v>
      </c>
      <c r="J21" s="22">
        <f t="shared" si="1"/>
        <v>0</v>
      </c>
      <c r="K21" s="54">
        <f t="shared" si="2"/>
        <v>0</v>
      </c>
      <c r="L21" s="50"/>
      <c r="M21" s="24"/>
    </row>
    <row r="22" spans="1:13" ht="15.75" customHeight="1" x14ac:dyDescent="0.25">
      <c r="A22" s="55" t="s">
        <v>27</v>
      </c>
      <c r="B22" s="10" t="s">
        <v>385</v>
      </c>
      <c r="C22" s="10"/>
      <c r="D22" s="4">
        <v>168200</v>
      </c>
      <c r="E22" s="5">
        <v>0.08</v>
      </c>
      <c r="F22" s="6">
        <f t="shared" si="0"/>
        <v>13456</v>
      </c>
      <c r="G22" s="14">
        <v>0</v>
      </c>
      <c r="H22" s="15">
        <v>0</v>
      </c>
      <c r="I22" s="45">
        <v>0</v>
      </c>
      <c r="J22" s="6">
        <f t="shared" si="1"/>
        <v>0</v>
      </c>
      <c r="K22" s="54">
        <f t="shared" si="2"/>
        <v>13500</v>
      </c>
      <c r="L22" s="50"/>
      <c r="M22" s="24"/>
    </row>
    <row r="23" spans="1:13" ht="15.75" customHeight="1" x14ac:dyDescent="0.25">
      <c r="A23" s="55" t="s">
        <v>28</v>
      </c>
      <c r="B23" s="10" t="s">
        <v>386</v>
      </c>
      <c r="C23" s="10"/>
      <c r="D23" s="4">
        <v>323100</v>
      </c>
      <c r="E23" s="5">
        <v>0.08</v>
      </c>
      <c r="F23" s="6">
        <f t="shared" si="0"/>
        <v>25848</v>
      </c>
      <c r="G23" s="14">
        <v>0</v>
      </c>
      <c r="H23" s="15">
        <v>0</v>
      </c>
      <c r="I23" s="45">
        <v>0.105</v>
      </c>
      <c r="J23" s="6">
        <f t="shared" si="1"/>
        <v>2714.04</v>
      </c>
      <c r="K23" s="54">
        <f t="shared" si="2"/>
        <v>23200</v>
      </c>
      <c r="L23" s="50"/>
      <c r="M23" s="24"/>
    </row>
    <row r="24" spans="1:13" ht="15.75" customHeight="1" x14ac:dyDescent="0.25">
      <c r="A24" s="55" t="s">
        <v>29</v>
      </c>
      <c r="B24" s="19"/>
      <c r="C24" s="19"/>
      <c r="D24" s="20">
        <v>0</v>
      </c>
      <c r="E24" s="21">
        <v>0.08</v>
      </c>
      <c r="F24" s="22">
        <f t="shared" si="0"/>
        <v>0</v>
      </c>
      <c r="G24" s="14">
        <v>0</v>
      </c>
      <c r="H24" s="23">
        <v>0</v>
      </c>
      <c r="I24" s="46">
        <v>0</v>
      </c>
      <c r="J24" s="22">
        <f t="shared" si="1"/>
        <v>0</v>
      </c>
      <c r="K24" s="54">
        <f t="shared" si="2"/>
        <v>0</v>
      </c>
      <c r="L24" s="50"/>
      <c r="M24" s="24"/>
    </row>
    <row r="25" spans="1:13" ht="15.75" customHeight="1" x14ac:dyDescent="0.25">
      <c r="A25" s="55" t="s">
        <v>30</v>
      </c>
      <c r="B25" s="10" t="s">
        <v>133</v>
      </c>
      <c r="C25" s="10"/>
      <c r="D25" s="4">
        <v>360000</v>
      </c>
      <c r="E25" s="5">
        <v>0.08</v>
      </c>
      <c r="F25" s="6">
        <f t="shared" si="0"/>
        <v>28800</v>
      </c>
      <c r="G25" s="14">
        <v>0</v>
      </c>
      <c r="H25" s="15">
        <v>-5172</v>
      </c>
      <c r="I25" s="45">
        <v>0.105</v>
      </c>
      <c r="J25" s="6">
        <f t="shared" si="1"/>
        <v>3024</v>
      </c>
      <c r="K25" s="54">
        <f t="shared" si="2"/>
        <v>20700</v>
      </c>
      <c r="L25" s="50"/>
      <c r="M25" s="24"/>
    </row>
    <row r="26" spans="1:13" ht="15.75" customHeight="1" x14ac:dyDescent="0.25">
      <c r="A26" s="55" t="s">
        <v>31</v>
      </c>
      <c r="B26" s="10" t="s">
        <v>134</v>
      </c>
      <c r="C26" s="10"/>
      <c r="D26" s="4">
        <v>548050</v>
      </c>
      <c r="E26" s="5">
        <v>0.08</v>
      </c>
      <c r="F26" s="6">
        <f t="shared" si="0"/>
        <v>43844</v>
      </c>
      <c r="G26" s="14">
        <v>36000</v>
      </c>
      <c r="H26" s="15">
        <v>-39200</v>
      </c>
      <c r="I26" s="45">
        <v>0.105</v>
      </c>
      <c r="J26" s="6">
        <f t="shared" si="1"/>
        <v>4603.62</v>
      </c>
      <c r="K26" s="54">
        <f t="shared" si="2"/>
        <v>100</v>
      </c>
      <c r="L26" s="50"/>
      <c r="M26" s="24">
        <v>36000</v>
      </c>
    </row>
    <row r="27" spans="1:13" ht="15.75" customHeight="1" x14ac:dyDescent="0.25">
      <c r="A27" s="55" t="s">
        <v>32</v>
      </c>
      <c r="B27" s="10" t="s">
        <v>135</v>
      </c>
      <c r="C27" s="10"/>
      <c r="D27" s="4">
        <v>385200</v>
      </c>
      <c r="E27" s="5">
        <v>0.08</v>
      </c>
      <c r="F27" s="6">
        <f t="shared" si="0"/>
        <v>30816</v>
      </c>
      <c r="G27" s="14">
        <v>0</v>
      </c>
      <c r="H27" s="15">
        <v>0</v>
      </c>
      <c r="I27" s="45">
        <v>0.105</v>
      </c>
      <c r="J27" s="6">
        <f t="shared" si="1"/>
        <v>3235.68</v>
      </c>
      <c r="K27" s="54">
        <f t="shared" si="2"/>
        <v>27600</v>
      </c>
      <c r="L27" s="50"/>
      <c r="M27" s="24"/>
    </row>
    <row r="28" spans="1:13" ht="15.75" customHeight="1" x14ac:dyDescent="0.25">
      <c r="A28" s="55" t="s">
        <v>33</v>
      </c>
      <c r="B28" s="10" t="s">
        <v>293</v>
      </c>
      <c r="C28" s="10"/>
      <c r="D28" s="4">
        <v>505600</v>
      </c>
      <c r="E28" s="5">
        <v>0.08</v>
      </c>
      <c r="F28" s="6">
        <f t="shared" si="0"/>
        <v>40448</v>
      </c>
      <c r="G28" s="14">
        <v>0</v>
      </c>
      <c r="H28" s="15">
        <v>0</v>
      </c>
      <c r="I28" s="45">
        <v>0.105</v>
      </c>
      <c r="J28" s="6">
        <f t="shared" si="1"/>
        <v>4247.04</v>
      </c>
      <c r="K28" s="54">
        <f t="shared" si="2"/>
        <v>36300</v>
      </c>
      <c r="L28" s="50"/>
      <c r="M28" s="24"/>
    </row>
    <row r="29" spans="1:13" ht="15.75" customHeight="1" x14ac:dyDescent="0.25">
      <c r="A29" s="55" t="s">
        <v>34</v>
      </c>
      <c r="B29" s="10" t="s">
        <v>294</v>
      </c>
      <c r="C29" s="10"/>
      <c r="D29" s="4">
        <v>362800</v>
      </c>
      <c r="E29" s="5">
        <v>0.08</v>
      </c>
      <c r="F29" s="6">
        <f t="shared" si="0"/>
        <v>29024</v>
      </c>
      <c r="G29" s="14">
        <v>0</v>
      </c>
      <c r="H29" s="15">
        <v>0</v>
      </c>
      <c r="I29" s="45">
        <v>0.105</v>
      </c>
      <c r="J29" s="6">
        <f t="shared" si="1"/>
        <v>3047.52</v>
      </c>
      <c r="K29" s="54">
        <f t="shared" si="2"/>
        <v>26000</v>
      </c>
      <c r="L29" s="50"/>
      <c r="M29" s="24"/>
    </row>
    <row r="30" spans="1:13" ht="15.75" customHeight="1" x14ac:dyDescent="0.25">
      <c r="A30" s="55" t="s">
        <v>35</v>
      </c>
      <c r="B30" s="10" t="s">
        <v>295</v>
      </c>
      <c r="C30" s="10"/>
      <c r="D30" s="4">
        <v>395450</v>
      </c>
      <c r="E30" s="5">
        <v>0.08</v>
      </c>
      <c r="F30" s="6">
        <f t="shared" si="0"/>
        <v>31636</v>
      </c>
      <c r="G30" s="14">
        <v>0</v>
      </c>
      <c r="H30" s="15">
        <v>-2169</v>
      </c>
      <c r="I30" s="45">
        <v>0.105</v>
      </c>
      <c r="J30" s="6">
        <f t="shared" si="1"/>
        <v>3321.7799999999997</v>
      </c>
      <c r="K30" s="54">
        <f t="shared" si="2"/>
        <v>26200</v>
      </c>
      <c r="L30" s="50"/>
      <c r="M30" s="24"/>
    </row>
    <row r="31" spans="1:13" ht="15.75" customHeight="1" x14ac:dyDescent="0.25">
      <c r="A31" s="55" t="s">
        <v>36</v>
      </c>
      <c r="B31" s="10" t="s">
        <v>136</v>
      </c>
      <c r="C31" s="10"/>
      <c r="D31" s="4">
        <v>566200</v>
      </c>
      <c r="E31" s="5">
        <v>0.08</v>
      </c>
      <c r="F31" s="6">
        <f t="shared" si="0"/>
        <v>45296</v>
      </c>
      <c r="G31" s="14">
        <v>0</v>
      </c>
      <c r="H31" s="15">
        <v>0</v>
      </c>
      <c r="I31" s="45">
        <v>0.105</v>
      </c>
      <c r="J31" s="6">
        <f t="shared" si="1"/>
        <v>4756.08</v>
      </c>
      <c r="K31" s="54">
        <f t="shared" si="2"/>
        <v>40600</v>
      </c>
      <c r="L31" s="50"/>
      <c r="M31" s="24"/>
    </row>
    <row r="32" spans="1:13" ht="15.75" customHeight="1" x14ac:dyDescent="0.25">
      <c r="A32" s="55" t="s">
        <v>37</v>
      </c>
      <c r="B32" s="10" t="s">
        <v>137</v>
      </c>
      <c r="C32" s="10"/>
      <c r="D32" s="4">
        <v>314750</v>
      </c>
      <c r="E32" s="5">
        <v>0.08</v>
      </c>
      <c r="F32" s="6">
        <f t="shared" si="0"/>
        <v>25180</v>
      </c>
      <c r="G32" s="14">
        <v>0</v>
      </c>
      <c r="H32" s="15">
        <v>-1950</v>
      </c>
      <c r="I32" s="45">
        <v>0.105</v>
      </c>
      <c r="J32" s="6">
        <f t="shared" si="1"/>
        <v>2643.9</v>
      </c>
      <c r="K32" s="54">
        <f t="shared" si="2"/>
        <v>20600</v>
      </c>
      <c r="L32" s="50"/>
      <c r="M32" s="24"/>
    </row>
    <row r="33" spans="1:13" ht="15.75" customHeight="1" x14ac:dyDescent="0.25">
      <c r="A33" s="55" t="s">
        <v>38</v>
      </c>
      <c r="B33" s="10" t="s">
        <v>138</v>
      </c>
      <c r="C33" s="10"/>
      <c r="D33" s="4">
        <v>384050</v>
      </c>
      <c r="E33" s="5">
        <v>0.08</v>
      </c>
      <c r="F33" s="6">
        <f t="shared" si="0"/>
        <v>30724</v>
      </c>
      <c r="G33" s="14">
        <v>0</v>
      </c>
      <c r="H33" s="15">
        <v>0</v>
      </c>
      <c r="I33" s="45">
        <v>0.105</v>
      </c>
      <c r="J33" s="6">
        <f t="shared" si="1"/>
        <v>3226.02</v>
      </c>
      <c r="K33" s="54">
        <f t="shared" si="2"/>
        <v>27500</v>
      </c>
      <c r="L33" s="50"/>
      <c r="M33" s="24"/>
    </row>
    <row r="34" spans="1:13" ht="15.75" customHeight="1" x14ac:dyDescent="0.25">
      <c r="A34" s="55" t="s">
        <v>39</v>
      </c>
      <c r="B34" s="10" t="s">
        <v>139</v>
      </c>
      <c r="C34" s="10"/>
      <c r="D34" s="4">
        <v>447650</v>
      </c>
      <c r="E34" s="5">
        <v>0.08</v>
      </c>
      <c r="F34" s="6">
        <f t="shared" si="0"/>
        <v>35812</v>
      </c>
      <c r="G34" s="14">
        <v>0</v>
      </c>
      <c r="H34" s="15">
        <v>0</v>
      </c>
      <c r="I34" s="45">
        <v>0.105</v>
      </c>
      <c r="J34" s="6">
        <f t="shared" si="1"/>
        <v>3760.2599999999998</v>
      </c>
      <c r="K34" s="54">
        <f t="shared" si="2"/>
        <v>32100</v>
      </c>
      <c r="L34" s="50"/>
      <c r="M34" s="24"/>
    </row>
    <row r="35" spans="1:13" ht="15.75" customHeight="1" x14ac:dyDescent="0.25">
      <c r="A35" s="55" t="s">
        <v>40</v>
      </c>
      <c r="B35" s="10" t="s">
        <v>140</v>
      </c>
      <c r="C35" s="10"/>
      <c r="D35" s="4">
        <v>342050</v>
      </c>
      <c r="E35" s="5">
        <v>0.08</v>
      </c>
      <c r="F35" s="6">
        <f t="shared" si="0"/>
        <v>27364</v>
      </c>
      <c r="G35" s="14">
        <v>0</v>
      </c>
      <c r="H35" s="15">
        <v>-3673</v>
      </c>
      <c r="I35" s="45">
        <v>0.105</v>
      </c>
      <c r="J35" s="6">
        <f t="shared" si="1"/>
        <v>2873.22</v>
      </c>
      <c r="K35" s="54">
        <f t="shared" si="2"/>
        <v>20900</v>
      </c>
      <c r="L35" s="50"/>
      <c r="M35" s="24"/>
    </row>
    <row r="36" spans="1:13" ht="15.75" customHeight="1" x14ac:dyDescent="0.25">
      <c r="A36" s="55" t="s">
        <v>41</v>
      </c>
      <c r="B36" s="10" t="s">
        <v>141</v>
      </c>
      <c r="C36" s="10"/>
      <c r="D36" s="4">
        <v>156550</v>
      </c>
      <c r="E36" s="5">
        <v>0.08</v>
      </c>
      <c r="F36" s="6">
        <f t="shared" si="0"/>
        <v>12524</v>
      </c>
      <c r="G36" s="14">
        <v>0</v>
      </c>
      <c r="H36" s="15">
        <v>0</v>
      </c>
      <c r="I36" s="45">
        <v>0</v>
      </c>
      <c r="J36" s="6">
        <f t="shared" si="1"/>
        <v>0</v>
      </c>
      <c r="K36" s="54">
        <f t="shared" si="2"/>
        <v>12600</v>
      </c>
      <c r="L36" s="50"/>
      <c r="M36" s="24"/>
    </row>
    <row r="37" spans="1:13" ht="15.75" customHeight="1" x14ac:dyDescent="0.25">
      <c r="A37" s="55" t="s">
        <v>42</v>
      </c>
      <c r="B37" s="10" t="s">
        <v>142</v>
      </c>
      <c r="C37" s="10"/>
      <c r="D37" s="4">
        <v>271100</v>
      </c>
      <c r="E37" s="5">
        <v>0.08</v>
      </c>
      <c r="F37" s="6">
        <f t="shared" si="0"/>
        <v>21688</v>
      </c>
      <c r="G37" s="14">
        <v>0</v>
      </c>
      <c r="H37" s="15">
        <v>-3841</v>
      </c>
      <c r="I37" s="45">
        <v>0</v>
      </c>
      <c r="J37" s="6">
        <f t="shared" si="1"/>
        <v>0</v>
      </c>
      <c r="K37" s="54">
        <f t="shared" si="2"/>
        <v>17900</v>
      </c>
      <c r="L37" s="50"/>
      <c r="M37" s="24"/>
    </row>
    <row r="38" spans="1:13" ht="15.75" customHeight="1" x14ac:dyDescent="0.25">
      <c r="A38" s="55" t="s">
        <v>43</v>
      </c>
      <c r="B38" s="10" t="s">
        <v>143</v>
      </c>
      <c r="C38" s="10"/>
      <c r="D38" s="4">
        <v>209450</v>
      </c>
      <c r="E38" s="5">
        <v>0.08</v>
      </c>
      <c r="F38" s="6">
        <f t="shared" si="0"/>
        <v>16756</v>
      </c>
      <c r="G38" s="14">
        <v>0</v>
      </c>
      <c r="H38" s="15">
        <v>0</v>
      </c>
      <c r="I38" s="45">
        <v>0</v>
      </c>
      <c r="J38" s="6">
        <f t="shared" si="1"/>
        <v>0</v>
      </c>
      <c r="K38" s="54">
        <f t="shared" si="2"/>
        <v>16800</v>
      </c>
      <c r="L38" s="50"/>
      <c r="M38" s="24"/>
    </row>
    <row r="39" spans="1:13" ht="15.75" customHeight="1" x14ac:dyDescent="0.25">
      <c r="A39" s="55" t="s">
        <v>44</v>
      </c>
      <c r="B39" s="10" t="s">
        <v>144</v>
      </c>
      <c r="C39" s="10"/>
      <c r="D39" s="4">
        <v>573450</v>
      </c>
      <c r="E39" s="5">
        <v>0.08</v>
      </c>
      <c r="F39" s="6">
        <f t="shared" si="0"/>
        <v>45876</v>
      </c>
      <c r="G39" s="14">
        <v>0</v>
      </c>
      <c r="H39" s="15">
        <v>0</v>
      </c>
      <c r="I39" s="45">
        <v>0.105</v>
      </c>
      <c r="J39" s="6">
        <f t="shared" si="1"/>
        <v>4816.9799999999996</v>
      </c>
      <c r="K39" s="54">
        <f t="shared" si="2"/>
        <v>41100</v>
      </c>
      <c r="L39" s="50"/>
      <c r="M39" s="24"/>
    </row>
    <row r="40" spans="1:13" ht="15.75" customHeight="1" x14ac:dyDescent="0.25">
      <c r="A40" s="55" t="s">
        <v>45</v>
      </c>
      <c r="B40" s="10" t="s">
        <v>291</v>
      </c>
      <c r="C40" s="10"/>
      <c r="D40" s="4">
        <v>294750</v>
      </c>
      <c r="E40" s="5">
        <v>0.08</v>
      </c>
      <c r="F40" s="6">
        <f t="shared" si="0"/>
        <v>23580</v>
      </c>
      <c r="G40" s="14">
        <v>0</v>
      </c>
      <c r="H40" s="15">
        <v>-853</v>
      </c>
      <c r="I40" s="45">
        <v>0</v>
      </c>
      <c r="J40" s="6">
        <f t="shared" si="1"/>
        <v>0</v>
      </c>
      <c r="K40" s="54">
        <f t="shared" si="2"/>
        <v>22800</v>
      </c>
      <c r="L40" s="50"/>
      <c r="M40" s="24"/>
    </row>
    <row r="41" spans="1:13" ht="15.75" customHeight="1" x14ac:dyDescent="0.25">
      <c r="A41" s="55" t="s">
        <v>46</v>
      </c>
      <c r="B41" s="10" t="s">
        <v>145</v>
      </c>
      <c r="C41" s="10"/>
      <c r="D41" s="4">
        <v>295300</v>
      </c>
      <c r="E41" s="5">
        <v>0.08</v>
      </c>
      <c r="F41" s="6">
        <f t="shared" si="0"/>
        <v>23624</v>
      </c>
      <c r="G41" s="14">
        <v>0</v>
      </c>
      <c r="H41" s="15">
        <v>0</v>
      </c>
      <c r="I41" s="45">
        <v>0</v>
      </c>
      <c r="J41" s="6">
        <f t="shared" si="1"/>
        <v>0</v>
      </c>
      <c r="K41" s="54">
        <f t="shared" si="2"/>
        <v>23700</v>
      </c>
      <c r="L41" s="50"/>
      <c r="M41" s="24"/>
    </row>
    <row r="42" spans="1:13" ht="15.75" customHeight="1" x14ac:dyDescent="0.25">
      <c r="A42" s="55" t="s">
        <v>47</v>
      </c>
      <c r="B42" s="10" t="s">
        <v>146</v>
      </c>
      <c r="C42" s="10"/>
      <c r="D42" s="4">
        <v>420450</v>
      </c>
      <c r="E42" s="5">
        <v>0.08</v>
      </c>
      <c r="F42" s="6">
        <f t="shared" si="0"/>
        <v>33636</v>
      </c>
      <c r="G42" s="14">
        <v>0</v>
      </c>
      <c r="H42" s="15">
        <v>-19750</v>
      </c>
      <c r="I42" s="45">
        <v>0.105</v>
      </c>
      <c r="J42" s="6">
        <f t="shared" si="1"/>
        <v>3531.7799999999997</v>
      </c>
      <c r="K42" s="54">
        <f t="shared" si="2"/>
        <v>10400</v>
      </c>
      <c r="L42" s="50"/>
      <c r="M42" s="24"/>
    </row>
    <row r="43" spans="1:13" ht="15.75" customHeight="1" x14ac:dyDescent="0.25">
      <c r="A43" s="55" t="s">
        <v>48</v>
      </c>
      <c r="B43" s="10" t="s">
        <v>147</v>
      </c>
      <c r="C43" s="10"/>
      <c r="D43" s="4">
        <v>536150</v>
      </c>
      <c r="E43" s="5">
        <v>0.08</v>
      </c>
      <c r="F43" s="6">
        <f t="shared" si="0"/>
        <v>42892</v>
      </c>
      <c r="G43" s="14">
        <v>0</v>
      </c>
      <c r="H43" s="15">
        <v>0</v>
      </c>
      <c r="I43" s="45">
        <v>0.105</v>
      </c>
      <c r="J43" s="6">
        <f t="shared" si="1"/>
        <v>4503.66</v>
      </c>
      <c r="K43" s="54">
        <f t="shared" si="2"/>
        <v>38400</v>
      </c>
      <c r="L43" s="50"/>
      <c r="M43" s="24"/>
    </row>
    <row r="44" spans="1:13" ht="15.75" customHeight="1" x14ac:dyDescent="0.25">
      <c r="A44" s="55" t="s">
        <v>49</v>
      </c>
      <c r="B44" s="10" t="s">
        <v>148</v>
      </c>
      <c r="C44" s="10"/>
      <c r="D44" s="4">
        <v>277000</v>
      </c>
      <c r="E44" s="5">
        <v>0.08</v>
      </c>
      <c r="F44" s="6">
        <f t="shared" si="0"/>
        <v>22160</v>
      </c>
      <c r="G44" s="14">
        <v>0</v>
      </c>
      <c r="H44" s="15">
        <v>0</v>
      </c>
      <c r="I44" s="45">
        <v>0</v>
      </c>
      <c r="J44" s="6">
        <f t="shared" si="1"/>
        <v>0</v>
      </c>
      <c r="K44" s="54">
        <f t="shared" si="2"/>
        <v>22200</v>
      </c>
      <c r="L44" s="50"/>
      <c r="M44" s="24"/>
    </row>
    <row r="45" spans="1:13" ht="15.75" customHeight="1" x14ac:dyDescent="0.25">
      <c r="A45" s="55" t="s">
        <v>50</v>
      </c>
      <c r="B45" s="10" t="s">
        <v>149</v>
      </c>
      <c r="C45" s="10"/>
      <c r="D45" s="4">
        <v>457450</v>
      </c>
      <c r="E45" s="5">
        <v>0.08</v>
      </c>
      <c r="F45" s="6">
        <f t="shared" si="0"/>
        <v>36596</v>
      </c>
      <c r="G45" s="14">
        <v>0</v>
      </c>
      <c r="H45" s="15">
        <v>0</v>
      </c>
      <c r="I45" s="45">
        <v>0.105</v>
      </c>
      <c r="J45" s="6">
        <f t="shared" si="1"/>
        <v>3842.58</v>
      </c>
      <c r="K45" s="54">
        <f t="shared" si="2"/>
        <v>32800</v>
      </c>
      <c r="L45" s="50"/>
      <c r="M45" s="24"/>
    </row>
    <row r="46" spans="1:13" ht="15.75" customHeight="1" x14ac:dyDescent="0.25">
      <c r="A46" s="55" t="s">
        <v>51</v>
      </c>
      <c r="B46" s="10" t="s">
        <v>150</v>
      </c>
      <c r="C46" s="10"/>
      <c r="D46" s="4">
        <v>289150</v>
      </c>
      <c r="E46" s="5">
        <v>0.08</v>
      </c>
      <c r="F46" s="6">
        <f t="shared" si="0"/>
        <v>23132</v>
      </c>
      <c r="G46" s="14">
        <v>0</v>
      </c>
      <c r="H46" s="15">
        <v>0</v>
      </c>
      <c r="I46" s="45">
        <v>0</v>
      </c>
      <c r="J46" s="6">
        <f t="shared" si="1"/>
        <v>0</v>
      </c>
      <c r="K46" s="54">
        <f t="shared" si="2"/>
        <v>23200</v>
      </c>
      <c r="L46" s="50"/>
      <c r="M46" s="24"/>
    </row>
    <row r="47" spans="1:13" ht="15.75" customHeight="1" x14ac:dyDescent="0.25">
      <c r="A47" s="55" t="s">
        <v>52</v>
      </c>
      <c r="B47" s="10" t="s">
        <v>151</v>
      </c>
      <c r="C47" s="10"/>
      <c r="D47" s="4">
        <v>546750</v>
      </c>
      <c r="E47" s="5">
        <v>0.08</v>
      </c>
      <c r="F47" s="6">
        <f t="shared" si="0"/>
        <v>43740</v>
      </c>
      <c r="G47" s="14">
        <v>0</v>
      </c>
      <c r="H47" s="15">
        <v>0</v>
      </c>
      <c r="I47" s="45">
        <v>0.105</v>
      </c>
      <c r="J47" s="6">
        <f t="shared" si="1"/>
        <v>4592.7</v>
      </c>
      <c r="K47" s="54">
        <f t="shared" si="2"/>
        <v>39200</v>
      </c>
      <c r="L47" s="50"/>
      <c r="M47" s="24"/>
    </row>
    <row r="48" spans="1:13" ht="15.75" customHeight="1" x14ac:dyDescent="0.25">
      <c r="A48" s="55" t="s">
        <v>53</v>
      </c>
      <c r="B48" s="10" t="s">
        <v>152</v>
      </c>
      <c r="C48" s="10"/>
      <c r="D48" s="4">
        <v>192150</v>
      </c>
      <c r="E48" s="5">
        <v>0.08</v>
      </c>
      <c r="F48" s="6">
        <f t="shared" si="0"/>
        <v>15372</v>
      </c>
      <c r="G48" s="14">
        <v>0</v>
      </c>
      <c r="H48" s="15">
        <v>0</v>
      </c>
      <c r="I48" s="45">
        <v>0</v>
      </c>
      <c r="J48" s="6">
        <f t="shared" si="1"/>
        <v>0</v>
      </c>
      <c r="K48" s="54">
        <f t="shared" si="2"/>
        <v>15400</v>
      </c>
      <c r="L48" s="50"/>
      <c r="M48" s="24"/>
    </row>
    <row r="49" spans="1:13" ht="15.75" customHeight="1" x14ac:dyDescent="0.25">
      <c r="A49" s="55" t="s">
        <v>54</v>
      </c>
      <c r="B49" s="2"/>
      <c r="C49" s="2"/>
      <c r="D49" s="4">
        <v>384350</v>
      </c>
      <c r="E49" s="5">
        <v>0.08</v>
      </c>
      <c r="F49" s="6">
        <f t="shared" si="0"/>
        <v>30748</v>
      </c>
      <c r="G49" s="14">
        <v>0</v>
      </c>
      <c r="H49" s="15">
        <v>0</v>
      </c>
      <c r="I49" s="45">
        <v>0.105</v>
      </c>
      <c r="J49" s="6">
        <f t="shared" si="1"/>
        <v>3228.54</v>
      </c>
      <c r="K49" s="54">
        <f t="shared" si="2"/>
        <v>27600</v>
      </c>
      <c r="L49" s="50"/>
      <c r="M49" s="24"/>
    </row>
    <row r="50" spans="1:13" ht="15.75" customHeight="1" x14ac:dyDescent="0.25">
      <c r="A50" s="55" t="s">
        <v>55</v>
      </c>
      <c r="B50" s="2"/>
      <c r="C50" s="2"/>
      <c r="D50" s="4">
        <v>213150</v>
      </c>
      <c r="E50" s="5">
        <v>0.08</v>
      </c>
      <c r="F50" s="6">
        <f t="shared" si="0"/>
        <v>17052</v>
      </c>
      <c r="G50" s="14">
        <v>0</v>
      </c>
      <c r="H50" s="15">
        <v>0</v>
      </c>
      <c r="I50" s="45">
        <v>0</v>
      </c>
      <c r="J50" s="6">
        <f t="shared" si="1"/>
        <v>0</v>
      </c>
      <c r="K50" s="54">
        <f t="shared" si="2"/>
        <v>17100</v>
      </c>
      <c r="L50" s="50"/>
      <c r="M50" s="24"/>
    </row>
    <row r="51" spans="1:13" ht="15.75" customHeight="1" x14ac:dyDescent="0.25">
      <c r="A51" s="56" t="s">
        <v>56</v>
      </c>
      <c r="B51" s="19"/>
      <c r="C51" s="19"/>
      <c r="D51" s="20">
        <v>0</v>
      </c>
      <c r="E51" s="21">
        <v>0.08</v>
      </c>
      <c r="F51" s="22">
        <f t="shared" si="0"/>
        <v>0</v>
      </c>
      <c r="G51" s="14">
        <v>0</v>
      </c>
      <c r="H51" s="23">
        <v>0</v>
      </c>
      <c r="I51" s="46">
        <v>0</v>
      </c>
      <c r="J51" s="22">
        <f t="shared" si="1"/>
        <v>0</v>
      </c>
      <c r="K51" s="54">
        <f t="shared" si="2"/>
        <v>0</v>
      </c>
      <c r="L51" s="50"/>
      <c r="M51" s="24"/>
    </row>
    <row r="52" spans="1:13" ht="15.75" customHeight="1" x14ac:dyDescent="0.25">
      <c r="A52" s="56" t="s">
        <v>57</v>
      </c>
      <c r="B52" s="19"/>
      <c r="C52" s="19"/>
      <c r="D52" s="20">
        <v>0</v>
      </c>
      <c r="E52" s="21">
        <v>0.08</v>
      </c>
      <c r="F52" s="22">
        <f t="shared" si="0"/>
        <v>0</v>
      </c>
      <c r="G52" s="14">
        <v>0</v>
      </c>
      <c r="H52" s="23">
        <v>0</v>
      </c>
      <c r="I52" s="46">
        <v>0</v>
      </c>
      <c r="J52" s="22">
        <f t="shared" si="1"/>
        <v>0</v>
      </c>
      <c r="K52" s="54">
        <f t="shared" si="2"/>
        <v>0</v>
      </c>
      <c r="L52" s="50"/>
      <c r="M52" s="24"/>
    </row>
    <row r="53" spans="1:13" ht="15.75" customHeight="1" x14ac:dyDescent="0.25">
      <c r="A53" s="55" t="s">
        <v>58</v>
      </c>
      <c r="B53" s="10" t="s">
        <v>387</v>
      </c>
      <c r="C53" s="10"/>
      <c r="D53" s="4">
        <v>246250</v>
      </c>
      <c r="E53" s="5">
        <v>0.08</v>
      </c>
      <c r="F53" s="6">
        <f t="shared" si="0"/>
        <v>19700</v>
      </c>
      <c r="G53" s="14">
        <v>0</v>
      </c>
      <c r="H53" s="15">
        <v>0</v>
      </c>
      <c r="I53" s="45">
        <v>0</v>
      </c>
      <c r="J53" s="6">
        <f t="shared" si="1"/>
        <v>0</v>
      </c>
      <c r="K53" s="54">
        <f t="shared" si="2"/>
        <v>19700</v>
      </c>
      <c r="L53" s="50"/>
      <c r="M53" s="24"/>
    </row>
    <row r="54" spans="1:13" ht="15.75" customHeight="1" x14ac:dyDescent="0.25">
      <c r="A54" s="55" t="s">
        <v>59</v>
      </c>
      <c r="B54" s="10" t="s">
        <v>388</v>
      </c>
      <c r="C54" s="10"/>
      <c r="D54" s="4">
        <v>286550</v>
      </c>
      <c r="E54" s="5">
        <v>0.08</v>
      </c>
      <c r="F54" s="6">
        <f t="shared" si="0"/>
        <v>22924</v>
      </c>
      <c r="G54" s="14">
        <v>0</v>
      </c>
      <c r="H54" s="15">
        <v>0</v>
      </c>
      <c r="I54" s="45">
        <v>0</v>
      </c>
      <c r="J54" s="6">
        <f t="shared" si="1"/>
        <v>0</v>
      </c>
      <c r="K54" s="54">
        <f t="shared" si="2"/>
        <v>23000</v>
      </c>
      <c r="L54" s="50"/>
      <c r="M54" s="24"/>
    </row>
    <row r="55" spans="1:13" ht="15.75" customHeight="1" x14ac:dyDescent="0.25">
      <c r="A55" s="55" t="s">
        <v>60</v>
      </c>
      <c r="B55" s="10" t="s">
        <v>389</v>
      </c>
      <c r="C55" s="10"/>
      <c r="D55" s="4">
        <v>424300</v>
      </c>
      <c r="E55" s="5">
        <v>0.08</v>
      </c>
      <c r="F55" s="6">
        <f t="shared" si="0"/>
        <v>33944</v>
      </c>
      <c r="G55" s="14">
        <v>0</v>
      </c>
      <c r="H55" s="15">
        <v>0</v>
      </c>
      <c r="I55" s="45">
        <v>0.105</v>
      </c>
      <c r="J55" s="6">
        <f t="shared" si="1"/>
        <v>3564.12</v>
      </c>
      <c r="K55" s="54">
        <f t="shared" si="2"/>
        <v>30400</v>
      </c>
      <c r="L55" s="50"/>
      <c r="M55" s="24"/>
    </row>
    <row r="56" spans="1:13" ht="15.75" customHeight="1" x14ac:dyDescent="0.25">
      <c r="A56" s="55" t="s">
        <v>61</v>
      </c>
      <c r="B56" s="10" t="s">
        <v>390</v>
      </c>
      <c r="C56" s="10"/>
      <c r="D56" s="4">
        <v>182850</v>
      </c>
      <c r="E56" s="5">
        <v>0.08</v>
      </c>
      <c r="F56" s="6">
        <f t="shared" si="0"/>
        <v>14628</v>
      </c>
      <c r="G56" s="14">
        <v>0</v>
      </c>
      <c r="H56" s="15">
        <v>0</v>
      </c>
      <c r="I56" s="45">
        <v>0</v>
      </c>
      <c r="J56" s="6">
        <f t="shared" si="1"/>
        <v>0</v>
      </c>
      <c r="K56" s="54">
        <f t="shared" si="2"/>
        <v>14700</v>
      </c>
      <c r="L56" s="50"/>
      <c r="M56" s="24"/>
    </row>
    <row r="57" spans="1:13" ht="16.5" customHeight="1" x14ac:dyDescent="0.25">
      <c r="A57" s="55" t="s">
        <v>62</v>
      </c>
      <c r="B57" s="10" t="s">
        <v>391</v>
      </c>
      <c r="C57" s="10"/>
      <c r="D57" s="4">
        <v>111900</v>
      </c>
      <c r="E57" s="5">
        <v>0.08</v>
      </c>
      <c r="F57" s="6">
        <f t="shared" si="0"/>
        <v>8952</v>
      </c>
      <c r="G57" s="14">
        <v>0</v>
      </c>
      <c r="H57" s="15">
        <v>0</v>
      </c>
      <c r="I57" s="45">
        <v>0</v>
      </c>
      <c r="J57" s="6">
        <f t="shared" si="1"/>
        <v>0</v>
      </c>
      <c r="K57" s="54">
        <f t="shared" si="2"/>
        <v>9000</v>
      </c>
      <c r="L57" s="50"/>
      <c r="M57" s="24"/>
    </row>
    <row r="58" spans="1:13" ht="14.25" customHeight="1" x14ac:dyDescent="0.25">
      <c r="A58" s="55" t="s">
        <v>63</v>
      </c>
      <c r="B58" s="10" t="s">
        <v>392</v>
      </c>
      <c r="C58" s="10"/>
      <c r="D58" s="4">
        <v>524650</v>
      </c>
      <c r="E58" s="5">
        <v>0.08</v>
      </c>
      <c r="F58" s="6">
        <f t="shared" si="0"/>
        <v>41972</v>
      </c>
      <c r="G58" s="14">
        <v>0</v>
      </c>
      <c r="H58" s="15">
        <v>0</v>
      </c>
      <c r="I58" s="45">
        <v>0.105</v>
      </c>
      <c r="J58" s="6">
        <f t="shared" si="1"/>
        <v>4407.0599999999995</v>
      </c>
      <c r="K58" s="54">
        <f t="shared" si="2"/>
        <v>37600</v>
      </c>
      <c r="L58" s="50"/>
      <c r="M58" s="24"/>
    </row>
    <row r="59" spans="1:13" ht="14.25" customHeight="1" x14ac:dyDescent="0.25">
      <c r="A59" s="55" t="s">
        <v>64</v>
      </c>
      <c r="B59" s="10" t="s">
        <v>393</v>
      </c>
      <c r="C59" s="10"/>
      <c r="D59" s="4">
        <v>48700</v>
      </c>
      <c r="E59" s="5">
        <v>0.08</v>
      </c>
      <c r="F59" s="6">
        <f t="shared" si="0"/>
        <v>3896</v>
      </c>
      <c r="G59" s="14">
        <v>0</v>
      </c>
      <c r="H59" s="15">
        <v>0</v>
      </c>
      <c r="I59" s="45">
        <v>0</v>
      </c>
      <c r="J59" s="6">
        <f t="shared" si="1"/>
        <v>0</v>
      </c>
      <c r="K59" s="54">
        <f t="shared" si="2"/>
        <v>3900</v>
      </c>
      <c r="L59" s="50"/>
      <c r="M59" s="24"/>
    </row>
    <row r="60" spans="1:13" ht="16.5" customHeight="1" x14ac:dyDescent="0.25">
      <c r="A60" s="55" t="s">
        <v>65</v>
      </c>
      <c r="B60" s="10" t="s">
        <v>395</v>
      </c>
      <c r="C60" s="10"/>
      <c r="D60" s="4">
        <v>174500</v>
      </c>
      <c r="E60" s="5">
        <v>0.08</v>
      </c>
      <c r="F60" s="6">
        <f t="shared" si="0"/>
        <v>13960</v>
      </c>
      <c r="G60" s="14">
        <v>0</v>
      </c>
      <c r="H60" s="15">
        <v>0</v>
      </c>
      <c r="I60" s="45">
        <v>0</v>
      </c>
      <c r="J60" s="6">
        <f t="shared" si="1"/>
        <v>0</v>
      </c>
      <c r="K60" s="54">
        <f t="shared" si="2"/>
        <v>14000</v>
      </c>
      <c r="L60" s="50"/>
      <c r="M60" s="24"/>
    </row>
    <row r="61" spans="1:13" ht="14.25" customHeight="1" x14ac:dyDescent="0.25">
      <c r="A61" s="55" t="s">
        <v>66</v>
      </c>
      <c r="B61" s="10" t="s">
        <v>394</v>
      </c>
      <c r="C61" s="10"/>
      <c r="D61" s="4">
        <v>108000</v>
      </c>
      <c r="E61" s="5">
        <v>0.08</v>
      </c>
      <c r="F61" s="6">
        <f t="shared" si="0"/>
        <v>8640</v>
      </c>
      <c r="G61" s="14">
        <v>0</v>
      </c>
      <c r="H61" s="15">
        <v>0</v>
      </c>
      <c r="I61" s="45">
        <v>0</v>
      </c>
      <c r="J61" s="6">
        <f t="shared" ref="J61:J124" si="3">F61*I61</f>
        <v>0</v>
      </c>
      <c r="K61" s="54">
        <f t="shared" ref="K61:K124" si="4">ROUNDUP((F61-J61+H61),-2)</f>
        <v>8700</v>
      </c>
      <c r="L61" s="50"/>
      <c r="M61" s="24"/>
    </row>
    <row r="62" spans="1:13" ht="15.75" customHeight="1" x14ac:dyDescent="0.25">
      <c r="A62" s="55" t="s">
        <v>67</v>
      </c>
      <c r="B62" s="9" t="s">
        <v>354</v>
      </c>
      <c r="C62" s="49"/>
      <c r="D62" s="4">
        <v>449300</v>
      </c>
      <c r="E62" s="5">
        <v>0.08</v>
      </c>
      <c r="F62" s="6">
        <f t="shared" ref="F62:F128" si="5">D62*E62</f>
        <v>35944</v>
      </c>
      <c r="G62" s="14">
        <v>0</v>
      </c>
      <c r="H62" s="15">
        <v>-3180</v>
      </c>
      <c r="I62" s="45">
        <v>0.105</v>
      </c>
      <c r="J62" s="6">
        <f t="shared" si="3"/>
        <v>3774.12</v>
      </c>
      <c r="K62" s="54">
        <f t="shared" si="4"/>
        <v>29000</v>
      </c>
      <c r="L62" s="50"/>
      <c r="M62" s="24"/>
    </row>
    <row r="63" spans="1:13" ht="15.75" customHeight="1" x14ac:dyDescent="0.25">
      <c r="A63" s="55" t="s">
        <v>68</v>
      </c>
      <c r="B63" s="9" t="s">
        <v>353</v>
      </c>
      <c r="C63" s="49"/>
      <c r="D63" s="4">
        <v>414100</v>
      </c>
      <c r="E63" s="5">
        <v>0.08</v>
      </c>
      <c r="F63" s="6">
        <f t="shared" si="5"/>
        <v>33128</v>
      </c>
      <c r="G63" s="14">
        <v>62500</v>
      </c>
      <c r="H63" s="15">
        <v>-14500</v>
      </c>
      <c r="I63" s="45">
        <v>0.105</v>
      </c>
      <c r="J63" s="6">
        <f t="shared" si="3"/>
        <v>3478.44</v>
      </c>
      <c r="K63" s="54">
        <f t="shared" si="4"/>
        <v>15200</v>
      </c>
      <c r="L63" s="50"/>
      <c r="M63" s="24">
        <v>62500</v>
      </c>
    </row>
    <row r="64" spans="1:13" ht="15.75" customHeight="1" x14ac:dyDescent="0.25">
      <c r="A64" s="55" t="s">
        <v>69</v>
      </c>
      <c r="B64" s="9" t="s">
        <v>352</v>
      </c>
      <c r="C64" s="49"/>
      <c r="D64" s="4">
        <v>935750</v>
      </c>
      <c r="E64" s="5">
        <v>0.08</v>
      </c>
      <c r="F64" s="6">
        <f t="shared" si="5"/>
        <v>74860</v>
      </c>
      <c r="G64" s="14">
        <v>0</v>
      </c>
      <c r="H64" s="15">
        <v>-2000</v>
      </c>
      <c r="I64" s="45">
        <v>0.105</v>
      </c>
      <c r="J64" s="6">
        <f t="shared" si="3"/>
        <v>7860.2999999999993</v>
      </c>
      <c r="K64" s="54">
        <f t="shared" si="4"/>
        <v>65000</v>
      </c>
      <c r="L64" s="50"/>
      <c r="M64" s="24"/>
    </row>
    <row r="65" spans="1:13" ht="15.75" customHeight="1" x14ac:dyDescent="0.25">
      <c r="A65" s="55" t="s">
        <v>70</v>
      </c>
      <c r="B65" s="9" t="s">
        <v>351</v>
      </c>
      <c r="C65" s="49"/>
      <c r="D65" s="4">
        <v>434250</v>
      </c>
      <c r="E65" s="5">
        <v>0.08</v>
      </c>
      <c r="F65" s="6">
        <f t="shared" si="5"/>
        <v>34740</v>
      </c>
      <c r="G65" s="14">
        <v>0</v>
      </c>
      <c r="H65" s="15">
        <v>0</v>
      </c>
      <c r="I65" s="45">
        <v>0.105</v>
      </c>
      <c r="J65" s="6">
        <f t="shared" si="3"/>
        <v>3647.7</v>
      </c>
      <c r="K65" s="54">
        <f t="shared" si="4"/>
        <v>31100</v>
      </c>
      <c r="L65" s="50"/>
      <c r="M65" s="24"/>
    </row>
    <row r="66" spans="1:13" ht="16.5" customHeight="1" x14ac:dyDescent="0.25">
      <c r="A66" s="55" t="s">
        <v>71</v>
      </c>
      <c r="B66" s="9" t="s">
        <v>350</v>
      </c>
      <c r="C66" s="49"/>
      <c r="D66" s="4">
        <v>810850</v>
      </c>
      <c r="E66" s="5">
        <v>0.08</v>
      </c>
      <c r="F66" s="6">
        <f t="shared" si="5"/>
        <v>64868</v>
      </c>
      <c r="G66" s="14">
        <v>0</v>
      </c>
      <c r="H66" s="15">
        <v>-950</v>
      </c>
      <c r="I66" s="45">
        <v>0.105</v>
      </c>
      <c r="J66" s="6">
        <f t="shared" si="3"/>
        <v>6811.1399999999994</v>
      </c>
      <c r="K66" s="54">
        <f t="shared" si="4"/>
        <v>57200</v>
      </c>
      <c r="L66" s="50"/>
      <c r="M66" s="24"/>
    </row>
    <row r="67" spans="1:13" ht="15.75" customHeight="1" x14ac:dyDescent="0.25">
      <c r="A67" s="55" t="s">
        <v>72</v>
      </c>
      <c r="B67" s="9" t="s">
        <v>349</v>
      </c>
      <c r="C67" s="49"/>
      <c r="D67" s="4">
        <v>638150</v>
      </c>
      <c r="E67" s="5">
        <v>0.08</v>
      </c>
      <c r="F67" s="6">
        <f t="shared" si="5"/>
        <v>51052</v>
      </c>
      <c r="G67" s="14">
        <v>0</v>
      </c>
      <c r="H67" s="15">
        <v>0</v>
      </c>
      <c r="I67" s="45">
        <v>0.105</v>
      </c>
      <c r="J67" s="6">
        <f t="shared" si="3"/>
        <v>5360.46</v>
      </c>
      <c r="K67" s="54">
        <f t="shared" si="4"/>
        <v>45700</v>
      </c>
      <c r="L67" s="50"/>
      <c r="M67" s="24"/>
    </row>
    <row r="68" spans="1:13" ht="15.75" customHeight="1" x14ac:dyDescent="0.25">
      <c r="A68" s="55" t="s">
        <v>73</v>
      </c>
      <c r="B68" s="9" t="s">
        <v>348</v>
      </c>
      <c r="C68" s="49"/>
      <c r="D68" s="4">
        <v>801050</v>
      </c>
      <c r="E68" s="5">
        <v>0.08</v>
      </c>
      <c r="F68" s="6">
        <f t="shared" si="5"/>
        <v>64084</v>
      </c>
      <c r="G68" s="14">
        <v>0</v>
      </c>
      <c r="H68" s="15">
        <v>0</v>
      </c>
      <c r="I68" s="45">
        <v>0.105</v>
      </c>
      <c r="J68" s="6">
        <f t="shared" si="3"/>
        <v>6728.82</v>
      </c>
      <c r="K68" s="54">
        <f t="shared" si="4"/>
        <v>57400</v>
      </c>
      <c r="L68" s="50"/>
      <c r="M68" s="24"/>
    </row>
    <row r="69" spans="1:13" ht="15.75" customHeight="1" x14ac:dyDescent="0.25">
      <c r="A69" s="55" t="s">
        <v>74</v>
      </c>
      <c r="B69" s="9" t="s">
        <v>347</v>
      </c>
      <c r="C69" s="49"/>
      <c r="D69" s="4">
        <v>536000</v>
      </c>
      <c r="E69" s="5">
        <v>0.08</v>
      </c>
      <c r="F69" s="6">
        <f t="shared" si="5"/>
        <v>42880</v>
      </c>
      <c r="G69" s="14">
        <v>0</v>
      </c>
      <c r="H69" s="15">
        <v>-1000</v>
      </c>
      <c r="I69" s="45">
        <v>0.105</v>
      </c>
      <c r="J69" s="6">
        <f t="shared" si="3"/>
        <v>4502.3999999999996</v>
      </c>
      <c r="K69" s="54">
        <f t="shared" si="4"/>
        <v>37400</v>
      </c>
      <c r="L69" s="50"/>
      <c r="M69" s="24"/>
    </row>
    <row r="70" spans="1:13" s="1" customFormat="1" ht="15.75" customHeight="1" x14ac:dyDescent="0.25">
      <c r="A70" s="55" t="s">
        <v>75</v>
      </c>
      <c r="B70" s="9" t="s">
        <v>346</v>
      </c>
      <c r="C70" s="49"/>
      <c r="D70" s="4">
        <v>209550</v>
      </c>
      <c r="E70" s="5">
        <v>0.08</v>
      </c>
      <c r="F70" s="6">
        <f t="shared" si="5"/>
        <v>16764</v>
      </c>
      <c r="G70" s="14">
        <v>0</v>
      </c>
      <c r="H70" s="15">
        <v>0</v>
      </c>
      <c r="I70" s="45">
        <v>0</v>
      </c>
      <c r="J70" s="6">
        <f t="shared" si="3"/>
        <v>0</v>
      </c>
      <c r="K70" s="54">
        <f t="shared" si="4"/>
        <v>16800</v>
      </c>
      <c r="L70" s="50"/>
      <c r="M70" s="24"/>
    </row>
    <row r="71" spans="1:13" s="1" customFormat="1" ht="15.75" customHeight="1" x14ac:dyDescent="0.25">
      <c r="A71" s="55" t="s">
        <v>76</v>
      </c>
      <c r="B71" s="9" t="s">
        <v>345</v>
      </c>
      <c r="C71" s="49"/>
      <c r="D71" s="4">
        <v>1092900</v>
      </c>
      <c r="E71" s="5">
        <v>0.08</v>
      </c>
      <c r="F71" s="6">
        <f t="shared" si="5"/>
        <v>87432</v>
      </c>
      <c r="G71" s="14">
        <v>0</v>
      </c>
      <c r="H71" s="15">
        <v>0</v>
      </c>
      <c r="I71" s="45">
        <v>0.105</v>
      </c>
      <c r="J71" s="6">
        <f t="shared" si="3"/>
        <v>9180.3599999999988</v>
      </c>
      <c r="K71" s="54">
        <f t="shared" si="4"/>
        <v>78300</v>
      </c>
      <c r="L71" s="50"/>
      <c r="M71" s="24"/>
    </row>
    <row r="72" spans="1:13" s="1" customFormat="1" ht="15.75" customHeight="1" x14ac:dyDescent="0.25">
      <c r="A72" s="55" t="s">
        <v>77</v>
      </c>
      <c r="B72" s="9" t="s">
        <v>344</v>
      </c>
      <c r="C72" s="49"/>
      <c r="D72" s="4">
        <v>203500</v>
      </c>
      <c r="E72" s="5">
        <v>0.08</v>
      </c>
      <c r="F72" s="6">
        <f t="shared" si="5"/>
        <v>16280</v>
      </c>
      <c r="G72" s="14">
        <v>0</v>
      </c>
      <c r="H72" s="15">
        <v>-2100</v>
      </c>
      <c r="I72" s="45">
        <v>0</v>
      </c>
      <c r="J72" s="6">
        <f t="shared" si="3"/>
        <v>0</v>
      </c>
      <c r="K72" s="54">
        <f t="shared" si="4"/>
        <v>14200</v>
      </c>
      <c r="L72" s="50"/>
      <c r="M72" s="24"/>
    </row>
    <row r="73" spans="1:13" s="1" customFormat="1" ht="15.75" customHeight="1" x14ac:dyDescent="0.25">
      <c r="A73" s="55" t="s">
        <v>78</v>
      </c>
      <c r="B73" s="9" t="s">
        <v>343</v>
      </c>
      <c r="C73" s="49"/>
      <c r="D73" s="4">
        <v>438200</v>
      </c>
      <c r="E73" s="5">
        <v>0.08</v>
      </c>
      <c r="F73" s="6">
        <f t="shared" si="5"/>
        <v>35056</v>
      </c>
      <c r="G73" s="14">
        <v>0</v>
      </c>
      <c r="H73" s="15">
        <v>0</v>
      </c>
      <c r="I73" s="45">
        <v>0.105</v>
      </c>
      <c r="J73" s="6">
        <f t="shared" si="3"/>
        <v>3680.8799999999997</v>
      </c>
      <c r="K73" s="54">
        <f t="shared" si="4"/>
        <v>31400</v>
      </c>
      <c r="L73" s="50"/>
      <c r="M73" s="24"/>
    </row>
    <row r="74" spans="1:13" s="1" customFormat="1" ht="15.75" customHeight="1" x14ac:dyDescent="0.25">
      <c r="A74" s="55" t="s">
        <v>79</v>
      </c>
      <c r="B74" s="9" t="s">
        <v>342</v>
      </c>
      <c r="C74" s="49"/>
      <c r="D74" s="4">
        <v>737700</v>
      </c>
      <c r="E74" s="5">
        <v>0.08</v>
      </c>
      <c r="F74" s="6">
        <f t="shared" si="5"/>
        <v>59016</v>
      </c>
      <c r="G74" s="14">
        <v>0</v>
      </c>
      <c r="H74" s="15">
        <v>0</v>
      </c>
      <c r="I74" s="45">
        <v>0.105</v>
      </c>
      <c r="J74" s="6">
        <f t="shared" si="3"/>
        <v>6196.6799999999994</v>
      </c>
      <c r="K74" s="54">
        <f t="shared" si="4"/>
        <v>52900</v>
      </c>
      <c r="L74" s="50"/>
      <c r="M74" s="24"/>
    </row>
    <row r="75" spans="1:13" s="1" customFormat="1" ht="15.75" customHeight="1" x14ac:dyDescent="0.25">
      <c r="A75" s="55" t="s">
        <v>80</v>
      </c>
      <c r="B75" s="9" t="s">
        <v>341</v>
      </c>
      <c r="C75" s="49"/>
      <c r="D75" s="4">
        <v>392850</v>
      </c>
      <c r="E75" s="5">
        <v>0.08</v>
      </c>
      <c r="F75" s="6">
        <f t="shared" si="5"/>
        <v>31428</v>
      </c>
      <c r="G75" s="14">
        <v>0</v>
      </c>
      <c r="H75" s="15">
        <v>0</v>
      </c>
      <c r="I75" s="45">
        <v>0.105</v>
      </c>
      <c r="J75" s="6">
        <f t="shared" si="3"/>
        <v>3299.94</v>
      </c>
      <c r="K75" s="54">
        <f t="shared" si="4"/>
        <v>28200</v>
      </c>
      <c r="L75" s="50"/>
      <c r="M75" s="24"/>
    </row>
    <row r="76" spans="1:13" s="1" customFormat="1" ht="15.75" customHeight="1" x14ac:dyDescent="0.25">
      <c r="A76" s="55" t="s">
        <v>81</v>
      </c>
      <c r="B76" s="9" t="s">
        <v>340</v>
      </c>
      <c r="C76" s="49"/>
      <c r="D76" s="4">
        <v>476700</v>
      </c>
      <c r="E76" s="5">
        <v>0.08</v>
      </c>
      <c r="F76" s="6">
        <f t="shared" si="5"/>
        <v>38136</v>
      </c>
      <c r="G76" s="14">
        <v>0</v>
      </c>
      <c r="H76" s="15">
        <v>-2000</v>
      </c>
      <c r="I76" s="45">
        <v>0.105</v>
      </c>
      <c r="J76" s="6">
        <f t="shared" si="3"/>
        <v>4004.2799999999997</v>
      </c>
      <c r="K76" s="54">
        <f t="shared" si="4"/>
        <v>32200</v>
      </c>
      <c r="L76" s="50"/>
      <c r="M76" s="24"/>
    </row>
    <row r="77" spans="1:13" s="1" customFormat="1" ht="15.75" customHeight="1" x14ac:dyDescent="0.25">
      <c r="A77" s="55" t="s">
        <v>82</v>
      </c>
      <c r="B77" s="9" t="s">
        <v>339</v>
      </c>
      <c r="C77" s="49"/>
      <c r="D77" s="4">
        <v>600400</v>
      </c>
      <c r="E77" s="5">
        <v>0.08</v>
      </c>
      <c r="F77" s="6">
        <f t="shared" si="5"/>
        <v>48032</v>
      </c>
      <c r="G77" s="14">
        <v>0</v>
      </c>
      <c r="H77" s="15">
        <v>0</v>
      </c>
      <c r="I77" s="45">
        <v>0.105</v>
      </c>
      <c r="J77" s="6">
        <f t="shared" si="3"/>
        <v>5043.3599999999997</v>
      </c>
      <c r="K77" s="54">
        <f t="shared" si="4"/>
        <v>43000</v>
      </c>
      <c r="L77" s="50"/>
      <c r="M77" s="24"/>
    </row>
    <row r="78" spans="1:13" s="1" customFormat="1" ht="15.75" customHeight="1" x14ac:dyDescent="0.25">
      <c r="A78" s="55" t="s">
        <v>83</v>
      </c>
      <c r="B78" s="9" t="s">
        <v>338</v>
      </c>
      <c r="C78" s="49"/>
      <c r="D78" s="4">
        <v>1026400</v>
      </c>
      <c r="E78" s="5">
        <v>0.08</v>
      </c>
      <c r="F78" s="6">
        <f t="shared" si="5"/>
        <v>82112</v>
      </c>
      <c r="G78" s="14">
        <v>0</v>
      </c>
      <c r="H78" s="15">
        <v>0</v>
      </c>
      <c r="I78" s="45">
        <v>0.105</v>
      </c>
      <c r="J78" s="6">
        <f t="shared" si="3"/>
        <v>8621.76</v>
      </c>
      <c r="K78" s="54">
        <f t="shared" si="4"/>
        <v>73500</v>
      </c>
      <c r="L78" s="50"/>
      <c r="M78" s="24"/>
    </row>
    <row r="79" spans="1:13" s="1" customFormat="1" ht="15.75" customHeight="1" x14ac:dyDescent="0.25">
      <c r="A79" s="55" t="s">
        <v>84</v>
      </c>
      <c r="B79" s="9" t="s">
        <v>337</v>
      </c>
      <c r="C79" s="49"/>
      <c r="D79" s="4">
        <v>157600</v>
      </c>
      <c r="E79" s="5">
        <v>0.08</v>
      </c>
      <c r="F79" s="6">
        <f t="shared" si="5"/>
        <v>12608</v>
      </c>
      <c r="G79" s="14">
        <v>0</v>
      </c>
      <c r="H79" s="15">
        <v>-5000</v>
      </c>
      <c r="I79" s="45">
        <v>0</v>
      </c>
      <c r="J79" s="6">
        <f t="shared" si="3"/>
        <v>0</v>
      </c>
      <c r="K79" s="54">
        <f t="shared" si="4"/>
        <v>7700</v>
      </c>
      <c r="L79" s="50"/>
      <c r="M79" s="24"/>
    </row>
    <row r="80" spans="1:13" s="1" customFormat="1" ht="15.75" customHeight="1" x14ac:dyDescent="0.25">
      <c r="A80" s="55" t="s">
        <v>85</v>
      </c>
      <c r="B80" s="9" t="s">
        <v>336</v>
      </c>
      <c r="C80" s="49"/>
      <c r="D80" s="4">
        <v>287650</v>
      </c>
      <c r="E80" s="5">
        <v>0.08</v>
      </c>
      <c r="F80" s="6">
        <f t="shared" si="5"/>
        <v>23012</v>
      </c>
      <c r="G80" s="14">
        <v>0</v>
      </c>
      <c r="H80" s="15">
        <v>-3000</v>
      </c>
      <c r="I80" s="45">
        <v>0</v>
      </c>
      <c r="J80" s="6">
        <f t="shared" si="3"/>
        <v>0</v>
      </c>
      <c r="K80" s="54">
        <f t="shared" si="4"/>
        <v>20100</v>
      </c>
      <c r="L80" s="50"/>
      <c r="M80" s="24"/>
    </row>
    <row r="81" spans="1:13" s="1" customFormat="1" ht="15.75" customHeight="1" x14ac:dyDescent="0.25">
      <c r="A81" s="55" t="s">
        <v>86</v>
      </c>
      <c r="B81" s="9" t="s">
        <v>335</v>
      </c>
      <c r="C81" s="49"/>
      <c r="D81" s="4">
        <v>265200</v>
      </c>
      <c r="E81" s="5">
        <v>0.08</v>
      </c>
      <c r="F81" s="6">
        <f t="shared" si="5"/>
        <v>21216</v>
      </c>
      <c r="G81" s="14">
        <v>0</v>
      </c>
      <c r="H81" s="15">
        <v>-10900</v>
      </c>
      <c r="I81" s="45">
        <v>0</v>
      </c>
      <c r="J81" s="6">
        <f t="shared" si="3"/>
        <v>0</v>
      </c>
      <c r="K81" s="54">
        <f t="shared" si="4"/>
        <v>10400</v>
      </c>
      <c r="L81" s="50"/>
      <c r="M81" s="24"/>
    </row>
    <row r="82" spans="1:13" s="1" customFormat="1" ht="15.75" customHeight="1" x14ac:dyDescent="0.25">
      <c r="A82" s="55" t="s">
        <v>87</v>
      </c>
      <c r="B82" s="9" t="s">
        <v>334</v>
      </c>
      <c r="C82" s="49"/>
      <c r="D82" s="4">
        <v>257200</v>
      </c>
      <c r="E82" s="5">
        <v>0.08</v>
      </c>
      <c r="F82" s="6">
        <f t="shared" si="5"/>
        <v>20576</v>
      </c>
      <c r="G82" s="14">
        <v>0</v>
      </c>
      <c r="H82" s="15">
        <v>-1000</v>
      </c>
      <c r="I82" s="45">
        <v>0</v>
      </c>
      <c r="J82" s="6">
        <f t="shared" si="3"/>
        <v>0</v>
      </c>
      <c r="K82" s="54">
        <f t="shared" si="4"/>
        <v>19600</v>
      </c>
      <c r="L82" s="50"/>
      <c r="M82" s="24"/>
    </row>
    <row r="83" spans="1:13" s="1" customFormat="1" ht="15.75" customHeight="1" x14ac:dyDescent="0.25">
      <c r="A83" s="55" t="s">
        <v>88</v>
      </c>
      <c r="B83" s="9" t="s">
        <v>333</v>
      </c>
      <c r="C83" s="49"/>
      <c r="D83" s="4">
        <v>443950</v>
      </c>
      <c r="E83" s="5">
        <v>0.08</v>
      </c>
      <c r="F83" s="6">
        <f t="shared" si="5"/>
        <v>35516</v>
      </c>
      <c r="G83" s="14">
        <v>0</v>
      </c>
      <c r="H83" s="15">
        <v>0</v>
      </c>
      <c r="I83" s="45">
        <v>0.105</v>
      </c>
      <c r="J83" s="6">
        <f t="shared" si="3"/>
        <v>3729.18</v>
      </c>
      <c r="K83" s="54">
        <f t="shared" si="4"/>
        <v>31800</v>
      </c>
      <c r="L83" s="50"/>
      <c r="M83" s="24"/>
    </row>
    <row r="84" spans="1:13" s="1" customFormat="1" ht="15.75" customHeight="1" x14ac:dyDescent="0.25">
      <c r="A84" s="55" t="s">
        <v>89</v>
      </c>
      <c r="B84" s="9" t="s">
        <v>332</v>
      </c>
      <c r="C84" s="49"/>
      <c r="D84" s="4">
        <v>410350</v>
      </c>
      <c r="E84" s="5">
        <v>0.08</v>
      </c>
      <c r="F84" s="6">
        <f t="shared" si="5"/>
        <v>32828</v>
      </c>
      <c r="G84" s="14">
        <v>0</v>
      </c>
      <c r="H84" s="15">
        <v>-200</v>
      </c>
      <c r="I84" s="45">
        <v>0.105</v>
      </c>
      <c r="J84" s="6">
        <f t="shared" si="3"/>
        <v>3446.94</v>
      </c>
      <c r="K84" s="54">
        <f t="shared" si="4"/>
        <v>29200</v>
      </c>
      <c r="L84" s="50"/>
      <c r="M84" s="24"/>
    </row>
    <row r="85" spans="1:13" s="1" customFormat="1" ht="15.75" customHeight="1" x14ac:dyDescent="0.25">
      <c r="A85" s="55" t="s">
        <v>90</v>
      </c>
      <c r="B85" s="9" t="s">
        <v>331</v>
      </c>
      <c r="C85" s="49"/>
      <c r="D85" s="4">
        <v>391450</v>
      </c>
      <c r="E85" s="5">
        <v>0.08</v>
      </c>
      <c r="F85" s="6">
        <f t="shared" si="5"/>
        <v>31316</v>
      </c>
      <c r="G85" s="14">
        <v>0</v>
      </c>
      <c r="H85" s="15">
        <v>0</v>
      </c>
      <c r="I85" s="45">
        <v>0.105</v>
      </c>
      <c r="J85" s="6">
        <f t="shared" si="3"/>
        <v>3288.18</v>
      </c>
      <c r="K85" s="54">
        <f t="shared" si="4"/>
        <v>28100</v>
      </c>
      <c r="L85" s="50"/>
      <c r="M85" s="24"/>
    </row>
    <row r="86" spans="1:13" s="1" customFormat="1" ht="15.75" customHeight="1" x14ac:dyDescent="0.25">
      <c r="A86" s="55" t="s">
        <v>91</v>
      </c>
      <c r="B86" s="9" t="s">
        <v>330</v>
      </c>
      <c r="C86" s="49"/>
      <c r="D86" s="4">
        <v>499000</v>
      </c>
      <c r="E86" s="5">
        <v>0.08</v>
      </c>
      <c r="F86" s="6">
        <f t="shared" si="5"/>
        <v>39920</v>
      </c>
      <c r="G86" s="14">
        <v>0</v>
      </c>
      <c r="H86" s="15">
        <v>-1000</v>
      </c>
      <c r="I86" s="45">
        <v>0.105</v>
      </c>
      <c r="J86" s="6">
        <f t="shared" si="3"/>
        <v>4191.5999999999995</v>
      </c>
      <c r="K86" s="54">
        <f t="shared" si="4"/>
        <v>34800</v>
      </c>
      <c r="L86" s="50"/>
      <c r="M86" s="24"/>
    </row>
    <row r="87" spans="1:13" s="1" customFormat="1" ht="15.75" customHeight="1" x14ac:dyDescent="0.25">
      <c r="A87" s="55" t="s">
        <v>92</v>
      </c>
      <c r="B87" s="9" t="s">
        <v>329</v>
      </c>
      <c r="C87" s="49"/>
      <c r="D87" s="4">
        <v>250600</v>
      </c>
      <c r="E87" s="5">
        <v>0.08</v>
      </c>
      <c r="F87" s="6">
        <f t="shared" si="5"/>
        <v>20048</v>
      </c>
      <c r="G87" s="14">
        <v>0</v>
      </c>
      <c r="H87" s="15">
        <v>0</v>
      </c>
      <c r="I87" s="45">
        <v>0</v>
      </c>
      <c r="J87" s="6">
        <f t="shared" si="3"/>
        <v>0</v>
      </c>
      <c r="K87" s="54">
        <f t="shared" si="4"/>
        <v>20100</v>
      </c>
      <c r="L87" s="50"/>
      <c r="M87" s="24"/>
    </row>
    <row r="88" spans="1:13" s="1" customFormat="1" ht="15.75" customHeight="1" x14ac:dyDescent="0.25">
      <c r="A88" s="55" t="s">
        <v>93</v>
      </c>
      <c r="B88" s="9" t="s">
        <v>328</v>
      </c>
      <c r="C88" s="49"/>
      <c r="D88" s="4">
        <v>556350</v>
      </c>
      <c r="E88" s="5">
        <v>0.08</v>
      </c>
      <c r="F88" s="6">
        <f t="shared" si="5"/>
        <v>44508</v>
      </c>
      <c r="G88" s="14">
        <v>0</v>
      </c>
      <c r="H88" s="15">
        <v>0</v>
      </c>
      <c r="I88" s="45">
        <v>0.105</v>
      </c>
      <c r="J88" s="6">
        <f t="shared" si="3"/>
        <v>4673.34</v>
      </c>
      <c r="K88" s="54">
        <f t="shared" si="4"/>
        <v>39900</v>
      </c>
      <c r="L88" s="50"/>
      <c r="M88" s="24"/>
    </row>
    <row r="89" spans="1:13" s="1" customFormat="1" ht="15.75" hidden="1" customHeight="1" x14ac:dyDescent="0.25">
      <c r="A89" s="57" t="s">
        <v>94</v>
      </c>
      <c r="B89" s="25"/>
      <c r="C89" s="25"/>
      <c r="D89" s="26">
        <v>0</v>
      </c>
      <c r="E89" s="27">
        <v>0.08</v>
      </c>
      <c r="F89" s="28">
        <f t="shared" si="5"/>
        <v>0</v>
      </c>
      <c r="G89" s="14">
        <v>0</v>
      </c>
      <c r="H89" s="29">
        <v>0</v>
      </c>
      <c r="I89" s="47">
        <v>0</v>
      </c>
      <c r="J89" s="28">
        <f t="shared" si="3"/>
        <v>0</v>
      </c>
      <c r="K89" s="54">
        <f t="shared" si="4"/>
        <v>0</v>
      </c>
      <c r="L89" s="50"/>
      <c r="M89" s="24"/>
    </row>
    <row r="90" spans="1:13" s="1" customFormat="1" ht="15.75" hidden="1" customHeight="1" x14ac:dyDescent="0.25">
      <c r="A90" s="57" t="s">
        <v>95</v>
      </c>
      <c r="B90" s="25"/>
      <c r="C90" s="25"/>
      <c r="D90" s="26">
        <v>0</v>
      </c>
      <c r="E90" s="27">
        <v>0.08</v>
      </c>
      <c r="F90" s="28">
        <f t="shared" si="5"/>
        <v>0</v>
      </c>
      <c r="G90" s="14">
        <v>0</v>
      </c>
      <c r="H90" s="29">
        <v>0</v>
      </c>
      <c r="I90" s="47">
        <v>0</v>
      </c>
      <c r="J90" s="28">
        <f t="shared" si="3"/>
        <v>0</v>
      </c>
      <c r="K90" s="54">
        <f t="shared" si="4"/>
        <v>0</v>
      </c>
      <c r="L90" s="50"/>
      <c r="M90" s="24"/>
    </row>
    <row r="91" spans="1:13" s="1" customFormat="1" ht="15.75" customHeight="1" x14ac:dyDescent="0.25">
      <c r="A91" s="55" t="s">
        <v>96</v>
      </c>
      <c r="B91" s="10" t="s">
        <v>355</v>
      </c>
      <c r="C91" s="10"/>
      <c r="D91" s="4">
        <v>2050</v>
      </c>
      <c r="E91" s="5">
        <v>0.08</v>
      </c>
      <c r="F91" s="6">
        <f t="shared" si="5"/>
        <v>164</v>
      </c>
      <c r="G91" s="14">
        <v>0</v>
      </c>
      <c r="H91" s="15">
        <v>0</v>
      </c>
      <c r="I91" s="45">
        <v>0</v>
      </c>
      <c r="J91" s="6">
        <f t="shared" si="3"/>
        <v>0</v>
      </c>
      <c r="K91" s="54">
        <f t="shared" si="4"/>
        <v>200</v>
      </c>
      <c r="L91" s="50"/>
      <c r="M91" s="24"/>
    </row>
    <row r="92" spans="1:13" s="1" customFormat="1" ht="15.75" customHeight="1" x14ac:dyDescent="0.25">
      <c r="A92" s="55" t="s">
        <v>97</v>
      </c>
      <c r="B92" s="10" t="s">
        <v>356</v>
      </c>
      <c r="C92" s="10"/>
      <c r="D92" s="4">
        <v>5900</v>
      </c>
      <c r="E92" s="5">
        <v>0.08</v>
      </c>
      <c r="F92" s="6">
        <f t="shared" si="5"/>
        <v>472</v>
      </c>
      <c r="G92" s="14">
        <v>0</v>
      </c>
      <c r="H92" s="15">
        <v>0</v>
      </c>
      <c r="I92" s="45">
        <v>0</v>
      </c>
      <c r="J92" s="6">
        <f t="shared" si="3"/>
        <v>0</v>
      </c>
      <c r="K92" s="54">
        <f t="shared" si="4"/>
        <v>500</v>
      </c>
      <c r="L92" s="50"/>
      <c r="M92" s="24"/>
    </row>
    <row r="93" spans="1:13" s="1" customFormat="1" ht="15.75" customHeight="1" x14ac:dyDescent="0.25">
      <c r="A93" s="55" t="s">
        <v>98</v>
      </c>
      <c r="B93" s="10" t="s">
        <v>357</v>
      </c>
      <c r="C93" s="10"/>
      <c r="D93" s="4">
        <v>126000</v>
      </c>
      <c r="E93" s="5">
        <v>0.08</v>
      </c>
      <c r="F93" s="6">
        <f t="shared" si="5"/>
        <v>10080</v>
      </c>
      <c r="G93" s="14">
        <v>0</v>
      </c>
      <c r="H93" s="15">
        <v>0</v>
      </c>
      <c r="I93" s="45">
        <v>0</v>
      </c>
      <c r="J93" s="6">
        <f t="shared" si="3"/>
        <v>0</v>
      </c>
      <c r="K93" s="54">
        <f t="shared" si="4"/>
        <v>10100</v>
      </c>
      <c r="L93" s="50"/>
      <c r="M93" s="24"/>
    </row>
    <row r="94" spans="1:13" s="1" customFormat="1" ht="15.75" customHeight="1" x14ac:dyDescent="0.25">
      <c r="A94" s="55" t="s">
        <v>99</v>
      </c>
      <c r="B94" s="10" t="s">
        <v>358</v>
      </c>
      <c r="C94" s="10"/>
      <c r="D94" s="4">
        <v>76850</v>
      </c>
      <c r="E94" s="5">
        <v>0.08</v>
      </c>
      <c r="F94" s="6">
        <f t="shared" si="5"/>
        <v>6148</v>
      </c>
      <c r="G94" s="14">
        <v>0</v>
      </c>
      <c r="H94" s="15">
        <v>0</v>
      </c>
      <c r="I94" s="45">
        <v>0</v>
      </c>
      <c r="J94" s="6">
        <f t="shared" si="3"/>
        <v>0</v>
      </c>
      <c r="K94" s="54">
        <f t="shared" si="4"/>
        <v>6200</v>
      </c>
      <c r="L94" s="50"/>
      <c r="M94" s="24"/>
    </row>
    <row r="95" spans="1:13" s="1" customFormat="1" ht="15.75" customHeight="1" x14ac:dyDescent="0.25">
      <c r="A95" s="55" t="s">
        <v>100</v>
      </c>
      <c r="B95" s="10" t="s">
        <v>359</v>
      </c>
      <c r="C95" s="10"/>
      <c r="D95" s="4">
        <v>87250</v>
      </c>
      <c r="E95" s="5">
        <v>0.08</v>
      </c>
      <c r="F95" s="6">
        <f t="shared" si="5"/>
        <v>6980</v>
      </c>
      <c r="G95" s="14">
        <v>0</v>
      </c>
      <c r="H95" s="15">
        <v>0</v>
      </c>
      <c r="I95" s="45">
        <v>0</v>
      </c>
      <c r="J95" s="6">
        <f t="shared" si="3"/>
        <v>0</v>
      </c>
      <c r="K95" s="54">
        <f t="shared" si="4"/>
        <v>7000</v>
      </c>
      <c r="L95" s="50"/>
      <c r="M95" s="24"/>
    </row>
    <row r="96" spans="1:13" s="1" customFormat="1" ht="15.75" customHeight="1" x14ac:dyDescent="0.25">
      <c r="A96" s="55" t="s">
        <v>101</v>
      </c>
      <c r="B96" s="10" t="s">
        <v>360</v>
      </c>
      <c r="C96" s="10"/>
      <c r="D96" s="4">
        <v>23100</v>
      </c>
      <c r="E96" s="5">
        <v>0.08</v>
      </c>
      <c r="F96" s="6">
        <f t="shared" si="5"/>
        <v>1848</v>
      </c>
      <c r="G96" s="14">
        <v>0</v>
      </c>
      <c r="H96" s="15">
        <v>0</v>
      </c>
      <c r="I96" s="45">
        <v>0</v>
      </c>
      <c r="J96" s="6">
        <f t="shared" si="3"/>
        <v>0</v>
      </c>
      <c r="K96" s="54">
        <f t="shared" si="4"/>
        <v>1900</v>
      </c>
      <c r="L96" s="50"/>
      <c r="M96" s="24"/>
    </row>
    <row r="97" spans="1:13" s="1" customFormat="1" ht="15.75" customHeight="1" x14ac:dyDescent="0.25">
      <c r="A97" s="55" t="s">
        <v>102</v>
      </c>
      <c r="B97" s="10" t="s">
        <v>361</v>
      </c>
      <c r="C97" s="10"/>
      <c r="D97" s="4">
        <v>23500</v>
      </c>
      <c r="E97" s="5">
        <v>0.08</v>
      </c>
      <c r="F97" s="6">
        <f t="shared" si="5"/>
        <v>1880</v>
      </c>
      <c r="G97" s="14">
        <v>0</v>
      </c>
      <c r="H97" s="15">
        <v>0</v>
      </c>
      <c r="I97" s="45">
        <v>0</v>
      </c>
      <c r="J97" s="6">
        <f t="shared" si="3"/>
        <v>0</v>
      </c>
      <c r="K97" s="54">
        <f t="shared" si="4"/>
        <v>1900</v>
      </c>
      <c r="L97" s="50"/>
      <c r="M97" s="24"/>
    </row>
    <row r="98" spans="1:13" s="1" customFormat="1" ht="15.75" customHeight="1" x14ac:dyDescent="0.25">
      <c r="A98" s="55" t="s">
        <v>103</v>
      </c>
      <c r="B98" s="10" t="s">
        <v>362</v>
      </c>
      <c r="C98" s="10"/>
      <c r="D98" s="4">
        <v>100050</v>
      </c>
      <c r="E98" s="5">
        <v>0.08</v>
      </c>
      <c r="F98" s="6">
        <f t="shared" si="5"/>
        <v>8004</v>
      </c>
      <c r="G98" s="14">
        <v>0</v>
      </c>
      <c r="H98" s="15">
        <v>0</v>
      </c>
      <c r="I98" s="45">
        <v>0</v>
      </c>
      <c r="J98" s="6">
        <f t="shared" si="3"/>
        <v>0</v>
      </c>
      <c r="K98" s="54">
        <f t="shared" si="4"/>
        <v>8100</v>
      </c>
      <c r="L98" s="50"/>
      <c r="M98" s="24"/>
    </row>
    <row r="99" spans="1:13" s="1" customFormat="1" ht="15.75" customHeight="1" x14ac:dyDescent="0.25">
      <c r="A99" s="55" t="s">
        <v>104</v>
      </c>
      <c r="B99" s="10" t="s">
        <v>363</v>
      </c>
      <c r="C99" s="10"/>
      <c r="D99" s="4">
        <v>2900</v>
      </c>
      <c r="E99" s="5">
        <v>0.08</v>
      </c>
      <c r="F99" s="6">
        <f t="shared" si="5"/>
        <v>232</v>
      </c>
      <c r="G99" s="14">
        <v>0</v>
      </c>
      <c r="H99" s="15">
        <v>0</v>
      </c>
      <c r="I99" s="45">
        <v>0</v>
      </c>
      <c r="J99" s="6">
        <f t="shared" si="3"/>
        <v>0</v>
      </c>
      <c r="K99" s="54">
        <f t="shared" si="4"/>
        <v>300</v>
      </c>
      <c r="L99" s="50"/>
      <c r="M99" s="24"/>
    </row>
    <row r="100" spans="1:13" s="1" customFormat="1" ht="15.75" customHeight="1" x14ac:dyDescent="0.25">
      <c r="A100" s="55" t="s">
        <v>105</v>
      </c>
      <c r="B100" s="10" t="s">
        <v>364</v>
      </c>
      <c r="C100" s="10"/>
      <c r="D100" s="4">
        <v>13800</v>
      </c>
      <c r="E100" s="5">
        <v>0.08</v>
      </c>
      <c r="F100" s="6">
        <f t="shared" si="5"/>
        <v>1104</v>
      </c>
      <c r="G100" s="14">
        <v>0</v>
      </c>
      <c r="H100" s="15">
        <v>0</v>
      </c>
      <c r="I100" s="45">
        <v>0</v>
      </c>
      <c r="J100" s="6">
        <f t="shared" si="3"/>
        <v>0</v>
      </c>
      <c r="K100" s="54">
        <f t="shared" si="4"/>
        <v>1200</v>
      </c>
      <c r="L100" s="50"/>
      <c r="M100" s="24"/>
    </row>
    <row r="101" spans="1:13" s="1" customFormat="1" ht="15.75" customHeight="1" x14ac:dyDescent="0.25">
      <c r="A101" s="55" t="s">
        <v>106</v>
      </c>
      <c r="B101" s="10" t="s">
        <v>365</v>
      </c>
      <c r="C101" s="10"/>
      <c r="D101" s="4">
        <v>3400</v>
      </c>
      <c r="E101" s="5">
        <v>0.08</v>
      </c>
      <c r="F101" s="6">
        <f t="shared" si="5"/>
        <v>272</v>
      </c>
      <c r="G101" s="14">
        <v>0</v>
      </c>
      <c r="H101" s="15">
        <v>0</v>
      </c>
      <c r="I101" s="45">
        <v>0</v>
      </c>
      <c r="J101" s="6">
        <f t="shared" si="3"/>
        <v>0</v>
      </c>
      <c r="K101" s="54">
        <f t="shared" si="4"/>
        <v>300</v>
      </c>
      <c r="L101" s="50"/>
      <c r="M101" s="24"/>
    </row>
    <row r="102" spans="1:13" s="1" customFormat="1" ht="15.75" customHeight="1" x14ac:dyDescent="0.25">
      <c r="A102" s="55" t="s">
        <v>107</v>
      </c>
      <c r="B102" s="10" t="s">
        <v>366</v>
      </c>
      <c r="C102" s="10"/>
      <c r="D102" s="4">
        <v>1200</v>
      </c>
      <c r="E102" s="5">
        <v>0.08</v>
      </c>
      <c r="F102" s="6">
        <f t="shared" si="5"/>
        <v>96</v>
      </c>
      <c r="G102" s="14">
        <v>0</v>
      </c>
      <c r="H102" s="15">
        <v>0</v>
      </c>
      <c r="I102" s="45">
        <v>0</v>
      </c>
      <c r="J102" s="6">
        <f t="shared" si="3"/>
        <v>0</v>
      </c>
      <c r="K102" s="54">
        <f t="shared" si="4"/>
        <v>100</v>
      </c>
      <c r="L102" s="50"/>
      <c r="M102" s="24"/>
    </row>
    <row r="103" spans="1:13" s="1" customFormat="1" ht="15.75" customHeight="1" x14ac:dyDescent="0.25">
      <c r="A103" s="55" t="s">
        <v>108</v>
      </c>
      <c r="B103" s="10" t="s">
        <v>367</v>
      </c>
      <c r="C103" s="10"/>
      <c r="D103" s="4">
        <v>2200</v>
      </c>
      <c r="E103" s="5">
        <v>0.08</v>
      </c>
      <c r="F103" s="6">
        <f t="shared" si="5"/>
        <v>176</v>
      </c>
      <c r="G103" s="14">
        <v>0</v>
      </c>
      <c r="H103" s="15">
        <v>0</v>
      </c>
      <c r="I103" s="45">
        <v>0</v>
      </c>
      <c r="J103" s="6">
        <f t="shared" si="3"/>
        <v>0</v>
      </c>
      <c r="K103" s="54">
        <f t="shared" si="4"/>
        <v>200</v>
      </c>
      <c r="L103" s="50"/>
      <c r="M103" s="24"/>
    </row>
    <row r="104" spans="1:13" s="1" customFormat="1" ht="15.75" hidden="1" customHeight="1" x14ac:dyDescent="0.25">
      <c r="A104" s="57" t="s">
        <v>109</v>
      </c>
      <c r="B104" s="25"/>
      <c r="C104" s="25"/>
      <c r="D104" s="26">
        <v>0</v>
      </c>
      <c r="E104" s="27">
        <v>0.08</v>
      </c>
      <c r="F104" s="28">
        <f t="shared" si="5"/>
        <v>0</v>
      </c>
      <c r="G104" s="14">
        <v>0</v>
      </c>
      <c r="H104" s="29">
        <v>0</v>
      </c>
      <c r="I104" s="47">
        <v>0</v>
      </c>
      <c r="J104" s="28">
        <f t="shared" si="3"/>
        <v>0</v>
      </c>
      <c r="K104" s="54">
        <f t="shared" si="4"/>
        <v>0</v>
      </c>
      <c r="L104" s="50"/>
      <c r="M104" s="24"/>
    </row>
    <row r="105" spans="1:13" s="1" customFormat="1" ht="15.75" hidden="1" customHeight="1" x14ac:dyDescent="0.25">
      <c r="A105" s="57" t="s">
        <v>110</v>
      </c>
      <c r="B105" s="25"/>
      <c r="C105" s="25"/>
      <c r="D105" s="26">
        <v>0</v>
      </c>
      <c r="E105" s="27">
        <v>0.08</v>
      </c>
      <c r="F105" s="28">
        <f t="shared" si="5"/>
        <v>0</v>
      </c>
      <c r="G105" s="14">
        <v>0</v>
      </c>
      <c r="H105" s="29">
        <v>0</v>
      </c>
      <c r="I105" s="47">
        <v>0</v>
      </c>
      <c r="J105" s="28">
        <f t="shared" si="3"/>
        <v>0</v>
      </c>
      <c r="K105" s="54">
        <f t="shared" si="4"/>
        <v>0</v>
      </c>
      <c r="L105" s="50"/>
      <c r="M105" s="24"/>
    </row>
    <row r="106" spans="1:13" s="1" customFormat="1" ht="15.75" customHeight="1" x14ac:dyDescent="0.25">
      <c r="A106" s="55" t="s">
        <v>112</v>
      </c>
      <c r="B106" s="9" t="s">
        <v>189</v>
      </c>
      <c r="C106" s="49"/>
      <c r="D106" s="4">
        <v>425450</v>
      </c>
      <c r="E106" s="5">
        <v>0.08</v>
      </c>
      <c r="F106" s="6">
        <f t="shared" si="5"/>
        <v>34036</v>
      </c>
      <c r="G106" s="14">
        <v>0</v>
      </c>
      <c r="H106" s="15">
        <v>-2905</v>
      </c>
      <c r="I106" s="45">
        <v>0.105</v>
      </c>
      <c r="J106" s="6">
        <f t="shared" si="3"/>
        <v>3573.7799999999997</v>
      </c>
      <c r="K106" s="54">
        <f t="shared" si="4"/>
        <v>27600</v>
      </c>
      <c r="L106" s="50"/>
      <c r="M106" s="24"/>
    </row>
    <row r="107" spans="1:13" s="1" customFormat="1" ht="15.75" customHeight="1" x14ac:dyDescent="0.25">
      <c r="A107" s="55" t="s">
        <v>113</v>
      </c>
      <c r="B107" s="9" t="s">
        <v>190</v>
      </c>
      <c r="C107" s="49"/>
      <c r="D107" s="4">
        <v>670650</v>
      </c>
      <c r="E107" s="5">
        <v>0.08</v>
      </c>
      <c r="F107" s="6">
        <f t="shared" si="5"/>
        <v>53652</v>
      </c>
      <c r="G107" s="14">
        <v>0</v>
      </c>
      <c r="H107" s="15">
        <v>-12389</v>
      </c>
      <c r="I107" s="45">
        <v>0.105</v>
      </c>
      <c r="J107" s="6">
        <f t="shared" si="3"/>
        <v>5633.46</v>
      </c>
      <c r="K107" s="54">
        <f t="shared" si="4"/>
        <v>35700</v>
      </c>
      <c r="L107" s="50"/>
      <c r="M107" s="24"/>
    </row>
    <row r="108" spans="1:13" s="1" customFormat="1" ht="15.75" customHeight="1" x14ac:dyDescent="0.25">
      <c r="A108" s="55" t="s">
        <v>114</v>
      </c>
      <c r="B108" s="9" t="s">
        <v>191</v>
      </c>
      <c r="C108" s="49"/>
      <c r="D108" s="4">
        <v>783350</v>
      </c>
      <c r="E108" s="5">
        <v>0.08</v>
      </c>
      <c r="F108" s="6">
        <f t="shared" si="5"/>
        <v>62668</v>
      </c>
      <c r="G108" s="14">
        <v>0</v>
      </c>
      <c r="H108" s="15">
        <v>0</v>
      </c>
      <c r="I108" s="45">
        <v>0.105</v>
      </c>
      <c r="J108" s="6">
        <f t="shared" si="3"/>
        <v>6580.1399999999994</v>
      </c>
      <c r="K108" s="54">
        <f t="shared" si="4"/>
        <v>56100</v>
      </c>
      <c r="L108" s="50"/>
      <c r="M108" s="24"/>
    </row>
    <row r="109" spans="1:13" s="1" customFormat="1" ht="15.75" customHeight="1" x14ac:dyDescent="0.25">
      <c r="A109" s="55" t="s">
        <v>115</v>
      </c>
      <c r="B109" s="9" t="s">
        <v>192</v>
      </c>
      <c r="C109" s="49"/>
      <c r="D109" s="4">
        <v>448400</v>
      </c>
      <c r="E109" s="5">
        <v>0.08</v>
      </c>
      <c r="F109" s="6">
        <f t="shared" si="5"/>
        <v>35872</v>
      </c>
      <c r="G109" s="14">
        <v>0</v>
      </c>
      <c r="H109" s="15">
        <v>0</v>
      </c>
      <c r="I109" s="45">
        <v>0.105</v>
      </c>
      <c r="J109" s="6">
        <f t="shared" si="3"/>
        <v>3766.56</v>
      </c>
      <c r="K109" s="54">
        <f t="shared" si="4"/>
        <v>32200</v>
      </c>
      <c r="L109" s="50"/>
      <c r="M109" s="24"/>
    </row>
    <row r="110" spans="1:13" s="1" customFormat="1" ht="15.75" customHeight="1" x14ac:dyDescent="0.25">
      <c r="A110" s="55" t="s">
        <v>116</v>
      </c>
      <c r="B110" s="9" t="s">
        <v>193</v>
      </c>
      <c r="C110" s="49"/>
      <c r="D110" s="4">
        <v>1818050</v>
      </c>
      <c r="E110" s="5">
        <v>0.08</v>
      </c>
      <c r="F110" s="6">
        <f t="shared" si="5"/>
        <v>145444</v>
      </c>
      <c r="G110" s="14">
        <v>0</v>
      </c>
      <c r="H110" s="15">
        <v>0</v>
      </c>
      <c r="I110" s="45">
        <v>0.105</v>
      </c>
      <c r="J110" s="6">
        <f t="shared" si="3"/>
        <v>15271.619999999999</v>
      </c>
      <c r="K110" s="54">
        <f t="shared" si="4"/>
        <v>130200</v>
      </c>
      <c r="L110" s="50"/>
      <c r="M110" s="24"/>
    </row>
    <row r="111" spans="1:13" s="1" customFormat="1" ht="15.75" customHeight="1" x14ac:dyDescent="0.25">
      <c r="A111" s="55" t="s">
        <v>117</v>
      </c>
      <c r="B111" s="9" t="s">
        <v>194</v>
      </c>
      <c r="C111" s="49"/>
      <c r="D111" s="4">
        <v>453200</v>
      </c>
      <c r="E111" s="5">
        <v>0.08</v>
      </c>
      <c r="F111" s="6">
        <f t="shared" si="5"/>
        <v>36256</v>
      </c>
      <c r="G111" s="14">
        <v>0</v>
      </c>
      <c r="H111" s="15">
        <v>0</v>
      </c>
      <c r="I111" s="45">
        <v>0.105</v>
      </c>
      <c r="J111" s="6">
        <f t="shared" si="3"/>
        <v>3806.8799999999997</v>
      </c>
      <c r="K111" s="54">
        <f t="shared" si="4"/>
        <v>32500</v>
      </c>
      <c r="L111" s="50"/>
      <c r="M111" s="24"/>
    </row>
    <row r="112" spans="1:13" s="1" customFormat="1" ht="15.75" customHeight="1" x14ac:dyDescent="0.25">
      <c r="A112" s="55" t="s">
        <v>118</v>
      </c>
      <c r="B112" s="9" t="s">
        <v>195</v>
      </c>
      <c r="C112" s="49"/>
      <c r="D112" s="4">
        <v>787100</v>
      </c>
      <c r="E112" s="5">
        <v>0.08</v>
      </c>
      <c r="F112" s="6">
        <f t="shared" si="5"/>
        <v>62968</v>
      </c>
      <c r="G112" s="14">
        <v>0</v>
      </c>
      <c r="H112" s="15">
        <v>-1900</v>
      </c>
      <c r="I112" s="45">
        <v>0.105</v>
      </c>
      <c r="J112" s="6">
        <f t="shared" si="3"/>
        <v>6611.6399999999994</v>
      </c>
      <c r="K112" s="54">
        <f t="shared" si="4"/>
        <v>54500</v>
      </c>
      <c r="L112" s="50"/>
      <c r="M112" s="24"/>
    </row>
    <row r="113" spans="1:13" s="1" customFormat="1" ht="15.75" customHeight="1" x14ac:dyDescent="0.25">
      <c r="A113" s="55" t="s">
        <v>119</v>
      </c>
      <c r="B113" s="9" t="s">
        <v>196</v>
      </c>
      <c r="C113" s="49"/>
      <c r="D113" s="4">
        <v>2550600</v>
      </c>
      <c r="E113" s="5">
        <v>0.08</v>
      </c>
      <c r="F113" s="6">
        <f t="shared" si="5"/>
        <v>204048</v>
      </c>
      <c r="G113" s="14">
        <v>0</v>
      </c>
      <c r="H113" s="15">
        <v>0</v>
      </c>
      <c r="I113" s="45">
        <v>0.105</v>
      </c>
      <c r="J113" s="6">
        <f t="shared" si="3"/>
        <v>21425.040000000001</v>
      </c>
      <c r="K113" s="54">
        <f t="shared" si="4"/>
        <v>182700</v>
      </c>
      <c r="L113" s="50"/>
      <c r="M113" s="24"/>
    </row>
    <row r="114" spans="1:13" s="1" customFormat="1" ht="15.75" customHeight="1" x14ac:dyDescent="0.25">
      <c r="A114" s="55" t="s">
        <v>120</v>
      </c>
      <c r="B114" s="9" t="s">
        <v>197</v>
      </c>
      <c r="C114" s="49"/>
      <c r="D114" s="4">
        <v>314550</v>
      </c>
      <c r="E114" s="5">
        <v>0.08</v>
      </c>
      <c r="F114" s="6">
        <f t="shared" si="5"/>
        <v>25164</v>
      </c>
      <c r="G114" s="14">
        <v>0</v>
      </c>
      <c r="H114" s="15">
        <v>0</v>
      </c>
      <c r="I114" s="45">
        <v>0.105</v>
      </c>
      <c r="J114" s="6">
        <f t="shared" si="3"/>
        <v>2642.22</v>
      </c>
      <c r="K114" s="54">
        <f t="shared" si="4"/>
        <v>22600</v>
      </c>
      <c r="L114" s="50"/>
      <c r="M114" s="24"/>
    </row>
    <row r="115" spans="1:13" s="1" customFormat="1" ht="15.75" customHeight="1" x14ac:dyDescent="0.25">
      <c r="A115" s="55" t="s">
        <v>121</v>
      </c>
      <c r="B115" s="9" t="s">
        <v>198</v>
      </c>
      <c r="C115" s="49"/>
      <c r="D115" s="4">
        <v>282800</v>
      </c>
      <c r="E115" s="5">
        <v>0.08</v>
      </c>
      <c r="F115" s="6">
        <f t="shared" si="5"/>
        <v>22624</v>
      </c>
      <c r="G115" s="14">
        <v>0</v>
      </c>
      <c r="H115" s="15">
        <v>0</v>
      </c>
      <c r="I115" s="45">
        <v>0</v>
      </c>
      <c r="J115" s="6">
        <f t="shared" si="3"/>
        <v>0</v>
      </c>
      <c r="K115" s="54">
        <f t="shared" si="4"/>
        <v>22700</v>
      </c>
      <c r="L115" s="50"/>
      <c r="M115" s="48"/>
    </row>
    <row r="116" spans="1:13" s="1" customFormat="1" ht="15.75" customHeight="1" x14ac:dyDescent="0.25">
      <c r="A116" s="55" t="s">
        <v>122</v>
      </c>
      <c r="B116" s="9" t="s">
        <v>199</v>
      </c>
      <c r="C116" s="49"/>
      <c r="D116" s="4">
        <v>854150</v>
      </c>
      <c r="E116" s="5">
        <v>0.08</v>
      </c>
      <c r="F116" s="6">
        <f t="shared" si="5"/>
        <v>68332</v>
      </c>
      <c r="G116" s="14">
        <v>0</v>
      </c>
      <c r="H116" s="15">
        <v>0</v>
      </c>
      <c r="I116" s="45">
        <v>0.105</v>
      </c>
      <c r="J116" s="6">
        <f t="shared" si="3"/>
        <v>7174.86</v>
      </c>
      <c r="K116" s="54">
        <f t="shared" si="4"/>
        <v>61200</v>
      </c>
      <c r="L116" s="50"/>
      <c r="M116" s="24"/>
    </row>
    <row r="117" spans="1:13" s="1" customFormat="1" ht="15.75" customHeight="1" x14ac:dyDescent="0.25">
      <c r="A117" s="55" t="s">
        <v>123</v>
      </c>
      <c r="B117" s="9" t="s">
        <v>200</v>
      </c>
      <c r="C117" s="49"/>
      <c r="D117" s="4">
        <v>500650</v>
      </c>
      <c r="E117" s="5">
        <v>0.08</v>
      </c>
      <c r="F117" s="6">
        <f t="shared" si="5"/>
        <v>40052</v>
      </c>
      <c r="G117" s="14">
        <v>0</v>
      </c>
      <c r="H117" s="15">
        <v>0</v>
      </c>
      <c r="I117" s="45">
        <v>0.105</v>
      </c>
      <c r="J117" s="6">
        <f t="shared" si="3"/>
        <v>4205.46</v>
      </c>
      <c r="K117" s="54">
        <f t="shared" si="4"/>
        <v>35900</v>
      </c>
      <c r="L117" s="50"/>
      <c r="M117" s="24"/>
    </row>
    <row r="118" spans="1:13" s="1" customFormat="1" ht="15.75" customHeight="1" x14ac:dyDescent="0.25">
      <c r="A118" s="55" t="s">
        <v>124</v>
      </c>
      <c r="B118" s="9" t="s">
        <v>201</v>
      </c>
      <c r="C118" s="49"/>
      <c r="D118" s="4">
        <v>526800</v>
      </c>
      <c r="E118" s="5">
        <v>0.08</v>
      </c>
      <c r="F118" s="6">
        <f t="shared" si="5"/>
        <v>42144</v>
      </c>
      <c r="G118" s="14">
        <v>0</v>
      </c>
      <c r="H118" s="15">
        <v>-700</v>
      </c>
      <c r="I118" s="45">
        <v>0.105</v>
      </c>
      <c r="J118" s="6">
        <f t="shared" si="3"/>
        <v>4425.12</v>
      </c>
      <c r="K118" s="54">
        <f t="shared" si="4"/>
        <v>37100</v>
      </c>
      <c r="L118" s="50"/>
      <c r="M118" s="24"/>
    </row>
    <row r="119" spans="1:13" s="1" customFormat="1" ht="15.75" customHeight="1" x14ac:dyDescent="0.25">
      <c r="A119" s="55" t="s">
        <v>125</v>
      </c>
      <c r="B119" s="9" t="s">
        <v>202</v>
      </c>
      <c r="C119" s="49"/>
      <c r="D119" s="4">
        <v>341900</v>
      </c>
      <c r="E119" s="5">
        <v>0.08</v>
      </c>
      <c r="F119" s="6">
        <f t="shared" si="5"/>
        <v>27352</v>
      </c>
      <c r="G119" s="14">
        <v>0</v>
      </c>
      <c r="H119" s="15">
        <v>-1340</v>
      </c>
      <c r="I119" s="45">
        <v>0.105</v>
      </c>
      <c r="J119" s="6">
        <f t="shared" si="3"/>
        <v>2871.96</v>
      </c>
      <c r="K119" s="54">
        <f t="shared" si="4"/>
        <v>23200</v>
      </c>
      <c r="L119" s="50"/>
      <c r="M119" s="24"/>
    </row>
    <row r="120" spans="1:13" s="1" customFormat="1" ht="15.75" customHeight="1" x14ac:dyDescent="0.25">
      <c r="A120" s="55" t="s">
        <v>126</v>
      </c>
      <c r="B120" s="9" t="s">
        <v>203</v>
      </c>
      <c r="C120" s="49"/>
      <c r="D120" s="4">
        <v>407550</v>
      </c>
      <c r="E120" s="5">
        <v>0.08</v>
      </c>
      <c r="F120" s="6">
        <f t="shared" si="5"/>
        <v>32604</v>
      </c>
      <c r="G120" s="14">
        <v>25000</v>
      </c>
      <c r="H120" s="15">
        <v>-12900</v>
      </c>
      <c r="I120" s="45">
        <v>0.105</v>
      </c>
      <c r="J120" s="6">
        <f t="shared" si="3"/>
        <v>3423.42</v>
      </c>
      <c r="K120" s="54">
        <f t="shared" si="4"/>
        <v>16300</v>
      </c>
      <c r="L120" s="50"/>
      <c r="M120" s="24">
        <v>25000</v>
      </c>
    </row>
    <row r="121" spans="1:13" s="1" customFormat="1" ht="15.75" customHeight="1" x14ac:dyDescent="0.25">
      <c r="A121" s="55" t="s">
        <v>127</v>
      </c>
      <c r="B121" s="9" t="s">
        <v>204</v>
      </c>
      <c r="C121" s="49"/>
      <c r="D121" s="4">
        <v>771500</v>
      </c>
      <c r="E121" s="5">
        <v>0.08</v>
      </c>
      <c r="F121" s="6">
        <f t="shared" si="5"/>
        <v>61720</v>
      </c>
      <c r="G121" s="14">
        <v>0</v>
      </c>
      <c r="H121" s="15">
        <v>0</v>
      </c>
      <c r="I121" s="45">
        <v>0.105</v>
      </c>
      <c r="J121" s="6">
        <f t="shared" si="3"/>
        <v>6480.5999999999995</v>
      </c>
      <c r="K121" s="54">
        <f t="shared" si="4"/>
        <v>55300</v>
      </c>
      <c r="L121" s="50"/>
      <c r="M121" s="24"/>
    </row>
    <row r="122" spans="1:13" s="1" customFormat="1" ht="15.75" customHeight="1" x14ac:dyDescent="0.25">
      <c r="A122" s="55" t="s">
        <v>128</v>
      </c>
      <c r="B122" s="9" t="s">
        <v>205</v>
      </c>
      <c r="C122" s="49"/>
      <c r="D122" s="4">
        <v>376050</v>
      </c>
      <c r="E122" s="5">
        <v>0.08</v>
      </c>
      <c r="F122" s="6">
        <f t="shared" si="5"/>
        <v>30084</v>
      </c>
      <c r="G122" s="14">
        <v>0</v>
      </c>
      <c r="H122" s="15">
        <v>-3808</v>
      </c>
      <c r="I122" s="45">
        <v>0.105</v>
      </c>
      <c r="J122" s="6">
        <f t="shared" si="3"/>
        <v>3158.8199999999997</v>
      </c>
      <c r="K122" s="54">
        <f t="shared" si="4"/>
        <v>23200</v>
      </c>
      <c r="L122" s="50"/>
      <c r="M122" s="24"/>
    </row>
    <row r="123" spans="1:13" s="1" customFormat="1" ht="15.75" customHeight="1" x14ac:dyDescent="0.25">
      <c r="A123" s="55" t="s">
        <v>129</v>
      </c>
      <c r="B123" s="9" t="s">
        <v>206</v>
      </c>
      <c r="C123" s="49"/>
      <c r="D123" s="4">
        <v>394000</v>
      </c>
      <c r="E123" s="5">
        <v>0.08</v>
      </c>
      <c r="F123" s="6">
        <f t="shared" si="5"/>
        <v>31520</v>
      </c>
      <c r="G123" s="14">
        <v>0</v>
      </c>
      <c r="H123" s="15">
        <v>-1002</v>
      </c>
      <c r="I123" s="45">
        <v>0.105</v>
      </c>
      <c r="J123" s="6">
        <f t="shared" si="3"/>
        <v>3309.6</v>
      </c>
      <c r="K123" s="54">
        <f t="shared" si="4"/>
        <v>27300</v>
      </c>
      <c r="L123" s="50"/>
      <c r="M123" s="24"/>
    </row>
    <row r="124" spans="1:13" s="1" customFormat="1" ht="15.75" customHeight="1" x14ac:dyDescent="0.25">
      <c r="A124" s="55" t="s">
        <v>130</v>
      </c>
      <c r="B124" s="9" t="s">
        <v>207</v>
      </c>
      <c r="C124" s="49"/>
      <c r="D124" s="4">
        <v>579100</v>
      </c>
      <c r="E124" s="5">
        <v>0.08</v>
      </c>
      <c r="F124" s="6">
        <f t="shared" si="5"/>
        <v>46328</v>
      </c>
      <c r="G124" s="14">
        <v>0</v>
      </c>
      <c r="H124" s="15">
        <v>-18381</v>
      </c>
      <c r="I124" s="45">
        <v>0.105</v>
      </c>
      <c r="J124" s="6">
        <f t="shared" si="3"/>
        <v>4864.4399999999996</v>
      </c>
      <c r="K124" s="54">
        <f t="shared" si="4"/>
        <v>23100</v>
      </c>
      <c r="L124" s="50"/>
      <c r="M124" s="24"/>
    </row>
    <row r="125" spans="1:13" s="1" customFormat="1" ht="15.75" customHeight="1" x14ac:dyDescent="0.25">
      <c r="A125" s="55" t="s">
        <v>111</v>
      </c>
      <c r="B125" s="9" t="s">
        <v>208</v>
      </c>
      <c r="C125" s="49"/>
      <c r="D125" s="4">
        <v>245000</v>
      </c>
      <c r="E125" s="5">
        <v>0.08</v>
      </c>
      <c r="F125" s="6">
        <f t="shared" si="5"/>
        <v>19600</v>
      </c>
      <c r="G125" s="14">
        <v>0</v>
      </c>
      <c r="H125" s="15">
        <v>0</v>
      </c>
      <c r="I125" s="45">
        <v>0</v>
      </c>
      <c r="J125" s="6">
        <f t="shared" ref="J125:J188" si="6">F125*I125</f>
        <v>0</v>
      </c>
      <c r="K125" s="54">
        <f t="shared" ref="K125:K188" si="7">ROUNDUP((F125-J125+H125),-2)</f>
        <v>19600</v>
      </c>
      <c r="L125" s="50"/>
      <c r="M125" s="24"/>
    </row>
    <row r="126" spans="1:13" s="1" customFormat="1" ht="15.75" customHeight="1" x14ac:dyDescent="0.25">
      <c r="A126" s="55" t="s">
        <v>153</v>
      </c>
      <c r="B126" s="9" t="s">
        <v>209</v>
      </c>
      <c r="C126" s="49"/>
      <c r="D126" s="4">
        <v>325450</v>
      </c>
      <c r="E126" s="5">
        <v>0.08</v>
      </c>
      <c r="F126" s="6">
        <f t="shared" si="5"/>
        <v>26036</v>
      </c>
      <c r="G126" s="14">
        <v>0</v>
      </c>
      <c r="H126" s="15">
        <v>0</v>
      </c>
      <c r="I126" s="45">
        <v>0.105</v>
      </c>
      <c r="J126" s="6">
        <f t="shared" si="6"/>
        <v>2733.7799999999997</v>
      </c>
      <c r="K126" s="54">
        <f t="shared" si="7"/>
        <v>23400</v>
      </c>
      <c r="L126" s="50"/>
      <c r="M126" s="24"/>
    </row>
    <row r="127" spans="1:13" s="1" customFormat="1" ht="15.75" customHeight="1" x14ac:dyDescent="0.25">
      <c r="A127" s="55" t="s">
        <v>154</v>
      </c>
      <c r="B127" s="9" t="s">
        <v>210</v>
      </c>
      <c r="C127" s="49"/>
      <c r="D127" s="4">
        <v>607750</v>
      </c>
      <c r="E127" s="5">
        <v>0.08</v>
      </c>
      <c r="F127" s="6">
        <f t="shared" si="5"/>
        <v>48620</v>
      </c>
      <c r="G127" s="14">
        <v>0</v>
      </c>
      <c r="H127" s="15">
        <v>0</v>
      </c>
      <c r="I127" s="45">
        <v>0.105</v>
      </c>
      <c r="J127" s="6">
        <f t="shared" si="6"/>
        <v>5105.0999999999995</v>
      </c>
      <c r="K127" s="54">
        <f t="shared" si="7"/>
        <v>43600</v>
      </c>
      <c r="L127" s="50"/>
      <c r="M127" s="24"/>
    </row>
    <row r="128" spans="1:13" s="1" customFormat="1" ht="15.75" customHeight="1" x14ac:dyDescent="0.25">
      <c r="A128" s="55" t="s">
        <v>155</v>
      </c>
      <c r="B128" s="9" t="s">
        <v>211</v>
      </c>
      <c r="C128" s="49"/>
      <c r="D128" s="4">
        <v>1248250</v>
      </c>
      <c r="E128" s="5">
        <v>0.08</v>
      </c>
      <c r="F128" s="6">
        <f t="shared" si="5"/>
        <v>99860</v>
      </c>
      <c r="G128" s="14">
        <v>0</v>
      </c>
      <c r="H128" s="15">
        <v>0</v>
      </c>
      <c r="I128" s="45">
        <v>0.105</v>
      </c>
      <c r="J128" s="6">
        <f t="shared" si="6"/>
        <v>10485.299999999999</v>
      </c>
      <c r="K128" s="54">
        <f t="shared" si="7"/>
        <v>89400</v>
      </c>
      <c r="L128" s="50"/>
      <c r="M128" s="24"/>
    </row>
    <row r="129" spans="1:13" s="1" customFormat="1" ht="15.75" customHeight="1" x14ac:dyDescent="0.25">
      <c r="A129" s="55" t="s">
        <v>156</v>
      </c>
      <c r="B129" s="9" t="s">
        <v>212</v>
      </c>
      <c r="C129" s="49"/>
      <c r="D129" s="4">
        <v>326200</v>
      </c>
      <c r="E129" s="5">
        <v>0.08</v>
      </c>
      <c r="F129" s="6">
        <f t="shared" ref="F129:F155" si="8">D129*E129</f>
        <v>26096</v>
      </c>
      <c r="G129" s="14">
        <v>0</v>
      </c>
      <c r="H129" s="15">
        <v>0</v>
      </c>
      <c r="I129" s="45">
        <v>0.105</v>
      </c>
      <c r="J129" s="6">
        <f t="shared" si="6"/>
        <v>2740.08</v>
      </c>
      <c r="K129" s="54">
        <f t="shared" si="7"/>
        <v>23400</v>
      </c>
      <c r="L129" s="50"/>
      <c r="M129" s="24"/>
    </row>
    <row r="130" spans="1:13" s="1" customFormat="1" ht="15.75" customHeight="1" x14ac:dyDescent="0.25">
      <c r="A130" s="55" t="s">
        <v>157</v>
      </c>
      <c r="B130" s="9" t="s">
        <v>213</v>
      </c>
      <c r="C130" s="49"/>
      <c r="D130" s="4">
        <v>432550</v>
      </c>
      <c r="E130" s="5">
        <v>0.08</v>
      </c>
      <c r="F130" s="6">
        <f t="shared" si="8"/>
        <v>34604</v>
      </c>
      <c r="G130" s="14">
        <v>0</v>
      </c>
      <c r="H130" s="15">
        <v>0</v>
      </c>
      <c r="I130" s="45">
        <v>0.105</v>
      </c>
      <c r="J130" s="6">
        <f t="shared" si="6"/>
        <v>3633.42</v>
      </c>
      <c r="K130" s="54">
        <f t="shared" si="7"/>
        <v>31000</v>
      </c>
      <c r="L130" s="50"/>
      <c r="M130" s="24"/>
    </row>
    <row r="131" spans="1:13" s="1" customFormat="1" ht="15.75" customHeight="1" x14ac:dyDescent="0.25">
      <c r="A131" s="55" t="s">
        <v>158</v>
      </c>
      <c r="B131" s="9" t="s">
        <v>214</v>
      </c>
      <c r="C131" s="49"/>
      <c r="D131" s="4">
        <v>421400</v>
      </c>
      <c r="E131" s="5">
        <v>0.08</v>
      </c>
      <c r="F131" s="6">
        <f t="shared" si="8"/>
        <v>33712</v>
      </c>
      <c r="G131" s="14">
        <v>0</v>
      </c>
      <c r="H131" s="15">
        <v>0</v>
      </c>
      <c r="I131" s="45">
        <v>0.105</v>
      </c>
      <c r="J131" s="6">
        <f t="shared" si="6"/>
        <v>3539.7599999999998</v>
      </c>
      <c r="K131" s="54">
        <f t="shared" si="7"/>
        <v>30200</v>
      </c>
      <c r="L131" s="50"/>
      <c r="M131" s="24"/>
    </row>
    <row r="132" spans="1:13" s="1" customFormat="1" ht="15.75" customHeight="1" x14ac:dyDescent="0.25">
      <c r="A132" s="55" t="s">
        <v>159</v>
      </c>
      <c r="B132" s="9" t="s">
        <v>215</v>
      </c>
      <c r="C132" s="49"/>
      <c r="D132" s="4">
        <v>318100</v>
      </c>
      <c r="E132" s="5">
        <v>0.08</v>
      </c>
      <c r="F132" s="6">
        <f t="shared" si="8"/>
        <v>25448</v>
      </c>
      <c r="G132" s="14">
        <v>0</v>
      </c>
      <c r="H132" s="15">
        <v>0</v>
      </c>
      <c r="I132" s="45">
        <v>0.105</v>
      </c>
      <c r="J132" s="6">
        <f t="shared" si="6"/>
        <v>2672.04</v>
      </c>
      <c r="K132" s="54">
        <f t="shared" si="7"/>
        <v>22800</v>
      </c>
      <c r="L132" s="50"/>
      <c r="M132" s="24"/>
    </row>
    <row r="133" spans="1:13" s="1" customFormat="1" ht="15.75" customHeight="1" x14ac:dyDescent="0.25">
      <c r="A133" s="55" t="s">
        <v>160</v>
      </c>
      <c r="B133" s="9" t="s">
        <v>216</v>
      </c>
      <c r="C133" s="49"/>
      <c r="D133" s="4">
        <v>1077450</v>
      </c>
      <c r="E133" s="5">
        <v>0.08</v>
      </c>
      <c r="F133" s="6">
        <f t="shared" si="8"/>
        <v>86196</v>
      </c>
      <c r="G133" s="14">
        <v>0</v>
      </c>
      <c r="H133" s="15">
        <v>0</v>
      </c>
      <c r="I133" s="45">
        <v>0.105</v>
      </c>
      <c r="J133" s="6">
        <f t="shared" si="6"/>
        <v>9050.58</v>
      </c>
      <c r="K133" s="54">
        <f t="shared" si="7"/>
        <v>77200</v>
      </c>
      <c r="L133" s="50"/>
      <c r="M133" s="24"/>
    </row>
    <row r="134" spans="1:13" s="1" customFormat="1" ht="15.75" customHeight="1" x14ac:dyDescent="0.25">
      <c r="A134" s="55" t="s">
        <v>161</v>
      </c>
      <c r="B134" s="9" t="s">
        <v>217</v>
      </c>
      <c r="C134" s="49"/>
      <c r="D134" s="4">
        <v>468850</v>
      </c>
      <c r="E134" s="5">
        <v>0.08</v>
      </c>
      <c r="F134" s="6">
        <f t="shared" si="8"/>
        <v>37508</v>
      </c>
      <c r="G134" s="14">
        <v>0</v>
      </c>
      <c r="H134" s="15">
        <v>0</v>
      </c>
      <c r="I134" s="45">
        <v>0.105</v>
      </c>
      <c r="J134" s="6">
        <f t="shared" si="6"/>
        <v>3938.3399999999997</v>
      </c>
      <c r="K134" s="54">
        <f t="shared" si="7"/>
        <v>33600</v>
      </c>
      <c r="L134" s="50"/>
      <c r="M134" s="24"/>
    </row>
    <row r="135" spans="1:13" s="1" customFormat="1" ht="15.75" customHeight="1" x14ac:dyDescent="0.25">
      <c r="A135" s="55" t="s">
        <v>162</v>
      </c>
      <c r="B135" s="9" t="s">
        <v>218</v>
      </c>
      <c r="C135" s="49"/>
      <c r="D135" s="4">
        <v>375800</v>
      </c>
      <c r="E135" s="5">
        <v>0.08</v>
      </c>
      <c r="F135" s="6">
        <f t="shared" si="8"/>
        <v>30064</v>
      </c>
      <c r="G135" s="14">
        <v>0</v>
      </c>
      <c r="H135" s="15">
        <v>0</v>
      </c>
      <c r="I135" s="45">
        <v>0.105</v>
      </c>
      <c r="J135" s="6">
        <f t="shared" si="6"/>
        <v>3156.72</v>
      </c>
      <c r="K135" s="54">
        <f t="shared" si="7"/>
        <v>27000</v>
      </c>
      <c r="L135" s="50"/>
      <c r="M135" s="24"/>
    </row>
    <row r="136" spans="1:13" s="1" customFormat="1" ht="15.75" customHeight="1" x14ac:dyDescent="0.25">
      <c r="A136" s="55" t="s">
        <v>163</v>
      </c>
      <c r="B136" s="9" t="s">
        <v>219</v>
      </c>
      <c r="C136" s="49"/>
      <c r="D136" s="4">
        <v>832450</v>
      </c>
      <c r="E136" s="5">
        <v>0.08</v>
      </c>
      <c r="F136" s="6">
        <f t="shared" si="8"/>
        <v>66596</v>
      </c>
      <c r="G136" s="14">
        <v>0</v>
      </c>
      <c r="H136" s="15">
        <v>0</v>
      </c>
      <c r="I136" s="45">
        <v>0.105</v>
      </c>
      <c r="J136" s="6">
        <f t="shared" si="6"/>
        <v>6992.58</v>
      </c>
      <c r="K136" s="54">
        <f t="shared" si="7"/>
        <v>59700</v>
      </c>
      <c r="L136" s="50"/>
      <c r="M136" s="24"/>
    </row>
    <row r="137" spans="1:13" s="1" customFormat="1" ht="15.75" customHeight="1" x14ac:dyDescent="0.25">
      <c r="A137" s="55" t="s">
        <v>164</v>
      </c>
      <c r="B137" s="9" t="s">
        <v>220</v>
      </c>
      <c r="C137" s="49"/>
      <c r="D137" s="4">
        <v>449000</v>
      </c>
      <c r="E137" s="5">
        <v>0.08</v>
      </c>
      <c r="F137" s="6">
        <f t="shared" si="8"/>
        <v>35920</v>
      </c>
      <c r="G137" s="14">
        <v>0</v>
      </c>
      <c r="H137" s="15">
        <v>-2245</v>
      </c>
      <c r="I137" s="45">
        <v>0.105</v>
      </c>
      <c r="J137" s="6">
        <f t="shared" si="6"/>
        <v>3771.6</v>
      </c>
      <c r="K137" s="54">
        <f t="shared" si="7"/>
        <v>30000</v>
      </c>
      <c r="L137" s="50"/>
      <c r="M137" s="24"/>
    </row>
    <row r="138" spans="1:13" s="1" customFormat="1" ht="15.75" customHeight="1" x14ac:dyDescent="0.25">
      <c r="A138" s="55" t="s">
        <v>165</v>
      </c>
      <c r="B138" s="9" t="s">
        <v>221</v>
      </c>
      <c r="C138" s="49"/>
      <c r="D138" s="4">
        <v>625550</v>
      </c>
      <c r="E138" s="5">
        <v>0.08</v>
      </c>
      <c r="F138" s="6">
        <f t="shared" si="8"/>
        <v>50044</v>
      </c>
      <c r="G138" s="14">
        <v>0</v>
      </c>
      <c r="H138" s="15">
        <v>-611</v>
      </c>
      <c r="I138" s="45">
        <v>0.105</v>
      </c>
      <c r="J138" s="6">
        <f t="shared" si="6"/>
        <v>5254.62</v>
      </c>
      <c r="K138" s="54">
        <f t="shared" si="7"/>
        <v>44200</v>
      </c>
      <c r="L138" s="50"/>
      <c r="M138" s="24"/>
    </row>
    <row r="139" spans="1:13" s="1" customFormat="1" ht="15.75" customHeight="1" x14ac:dyDescent="0.25">
      <c r="A139" s="55" t="s">
        <v>166</v>
      </c>
      <c r="B139" s="9" t="s">
        <v>222</v>
      </c>
      <c r="C139" s="49"/>
      <c r="D139" s="4">
        <v>895350</v>
      </c>
      <c r="E139" s="5">
        <v>0.08</v>
      </c>
      <c r="F139" s="6">
        <f t="shared" si="8"/>
        <v>71628</v>
      </c>
      <c r="G139" s="14">
        <v>0</v>
      </c>
      <c r="H139" s="15">
        <v>0</v>
      </c>
      <c r="I139" s="45">
        <v>0.105</v>
      </c>
      <c r="J139" s="6">
        <f t="shared" si="6"/>
        <v>7520.94</v>
      </c>
      <c r="K139" s="54">
        <f t="shared" si="7"/>
        <v>64200</v>
      </c>
      <c r="L139" s="50"/>
      <c r="M139" s="24"/>
    </row>
    <row r="140" spans="1:13" s="1" customFormat="1" ht="15.75" customHeight="1" x14ac:dyDescent="0.25">
      <c r="A140" s="55" t="s">
        <v>167</v>
      </c>
      <c r="B140" s="9" t="s">
        <v>223</v>
      </c>
      <c r="C140" s="49"/>
      <c r="D140" s="4">
        <v>302350</v>
      </c>
      <c r="E140" s="5">
        <v>0.08</v>
      </c>
      <c r="F140" s="6">
        <f t="shared" si="8"/>
        <v>24188</v>
      </c>
      <c r="G140" s="14">
        <v>0</v>
      </c>
      <c r="H140" s="15">
        <v>-2000</v>
      </c>
      <c r="I140" s="45">
        <v>0</v>
      </c>
      <c r="J140" s="6">
        <f t="shared" si="6"/>
        <v>0</v>
      </c>
      <c r="K140" s="54">
        <f t="shared" si="7"/>
        <v>22200</v>
      </c>
      <c r="L140" s="50"/>
      <c r="M140" s="24"/>
    </row>
    <row r="141" spans="1:13" s="1" customFormat="1" ht="15.75" customHeight="1" x14ac:dyDescent="0.25">
      <c r="A141" s="55" t="s">
        <v>168</v>
      </c>
      <c r="B141" s="9" t="s">
        <v>224</v>
      </c>
      <c r="C141" s="49"/>
      <c r="D141" s="4">
        <v>470400</v>
      </c>
      <c r="E141" s="5">
        <v>0.08</v>
      </c>
      <c r="F141" s="6">
        <f t="shared" si="8"/>
        <v>37632</v>
      </c>
      <c r="G141" s="14">
        <v>0</v>
      </c>
      <c r="H141" s="15">
        <v>0</v>
      </c>
      <c r="I141" s="45">
        <v>0.105</v>
      </c>
      <c r="J141" s="6">
        <f t="shared" si="6"/>
        <v>3951.3599999999997</v>
      </c>
      <c r="K141" s="54">
        <f t="shared" si="7"/>
        <v>33700</v>
      </c>
      <c r="L141" s="50"/>
      <c r="M141" s="24"/>
    </row>
    <row r="142" spans="1:13" s="1" customFormat="1" ht="15.75" customHeight="1" x14ac:dyDescent="0.25">
      <c r="A142" s="55" t="s">
        <v>169</v>
      </c>
      <c r="B142" s="9" t="s">
        <v>225</v>
      </c>
      <c r="C142" s="49"/>
      <c r="D142" s="4">
        <v>170900</v>
      </c>
      <c r="E142" s="5">
        <v>0.08</v>
      </c>
      <c r="F142" s="6">
        <f t="shared" si="8"/>
        <v>13672</v>
      </c>
      <c r="G142" s="14">
        <v>0</v>
      </c>
      <c r="H142" s="15">
        <v>-2250</v>
      </c>
      <c r="I142" s="45">
        <v>0</v>
      </c>
      <c r="J142" s="6">
        <f t="shared" si="6"/>
        <v>0</v>
      </c>
      <c r="K142" s="54">
        <f t="shared" si="7"/>
        <v>11500</v>
      </c>
      <c r="L142" s="50"/>
      <c r="M142" s="24"/>
    </row>
    <row r="143" spans="1:13" s="1" customFormat="1" ht="15.75" customHeight="1" x14ac:dyDescent="0.25">
      <c r="A143" s="55" t="s">
        <v>170</v>
      </c>
      <c r="B143" s="9" t="s">
        <v>226</v>
      </c>
      <c r="C143" s="49"/>
      <c r="D143" s="4">
        <v>420450</v>
      </c>
      <c r="E143" s="5">
        <v>0.08</v>
      </c>
      <c r="F143" s="6">
        <f t="shared" si="8"/>
        <v>33636</v>
      </c>
      <c r="G143" s="14">
        <v>0</v>
      </c>
      <c r="H143" s="15">
        <v>-29000</v>
      </c>
      <c r="I143" s="45">
        <v>0.105</v>
      </c>
      <c r="J143" s="6">
        <f t="shared" si="6"/>
        <v>3531.7799999999997</v>
      </c>
      <c r="K143" s="54">
        <f t="shared" si="7"/>
        <v>1200</v>
      </c>
      <c r="L143" s="50"/>
      <c r="M143" s="24"/>
    </row>
    <row r="144" spans="1:13" s="1" customFormat="1" ht="15.75" customHeight="1" x14ac:dyDescent="0.25">
      <c r="A144" s="55" t="s">
        <v>171</v>
      </c>
      <c r="B144" s="9" t="s">
        <v>227</v>
      </c>
      <c r="C144" s="49"/>
      <c r="D144" s="4">
        <v>1142050</v>
      </c>
      <c r="E144" s="5">
        <v>0.08</v>
      </c>
      <c r="F144" s="6">
        <f t="shared" si="8"/>
        <v>91364</v>
      </c>
      <c r="G144" s="14">
        <v>0</v>
      </c>
      <c r="H144" s="15">
        <v>-14935</v>
      </c>
      <c r="I144" s="45">
        <v>0.105</v>
      </c>
      <c r="J144" s="6">
        <f t="shared" si="6"/>
        <v>9593.2199999999993</v>
      </c>
      <c r="K144" s="54">
        <f t="shared" si="7"/>
        <v>66900</v>
      </c>
      <c r="L144" s="50"/>
      <c r="M144" s="24"/>
    </row>
    <row r="145" spans="1:13" s="1" customFormat="1" ht="15.75" customHeight="1" x14ac:dyDescent="0.25">
      <c r="A145" s="55" t="s">
        <v>172</v>
      </c>
      <c r="B145" s="9" t="s">
        <v>228</v>
      </c>
      <c r="C145" s="49"/>
      <c r="D145" s="4">
        <v>602700</v>
      </c>
      <c r="E145" s="5">
        <v>0.08</v>
      </c>
      <c r="F145" s="6">
        <f t="shared" si="8"/>
        <v>48216</v>
      </c>
      <c r="G145" s="14">
        <v>0</v>
      </c>
      <c r="H145" s="15">
        <v>0</v>
      </c>
      <c r="I145" s="45">
        <v>0.105</v>
      </c>
      <c r="J145" s="6">
        <f t="shared" si="6"/>
        <v>5062.6799999999994</v>
      </c>
      <c r="K145" s="54">
        <f t="shared" si="7"/>
        <v>43200</v>
      </c>
      <c r="L145" s="50"/>
      <c r="M145" s="24"/>
    </row>
    <row r="146" spans="1:13" s="1" customFormat="1" ht="15.75" customHeight="1" x14ac:dyDescent="0.25">
      <c r="A146" s="55" t="s">
        <v>173</v>
      </c>
      <c r="B146" s="9" t="s">
        <v>229</v>
      </c>
      <c r="C146" s="49"/>
      <c r="D146" s="4">
        <v>525300</v>
      </c>
      <c r="E146" s="5">
        <v>0.08</v>
      </c>
      <c r="F146" s="6">
        <f t="shared" si="8"/>
        <v>42024</v>
      </c>
      <c r="G146" s="14">
        <v>0</v>
      </c>
      <c r="H146" s="15">
        <v>0</v>
      </c>
      <c r="I146" s="45">
        <v>0.105</v>
      </c>
      <c r="J146" s="6">
        <f t="shared" si="6"/>
        <v>4412.5199999999995</v>
      </c>
      <c r="K146" s="54">
        <f t="shared" si="7"/>
        <v>37700</v>
      </c>
      <c r="L146" s="50"/>
      <c r="M146" s="24"/>
    </row>
    <row r="147" spans="1:13" s="1" customFormat="1" ht="15.75" customHeight="1" x14ac:dyDescent="0.25">
      <c r="A147" s="55" t="s">
        <v>174</v>
      </c>
      <c r="B147" s="9" t="s">
        <v>230</v>
      </c>
      <c r="C147" s="49"/>
      <c r="D147" s="4">
        <v>40100</v>
      </c>
      <c r="E147" s="5">
        <v>0.08</v>
      </c>
      <c r="F147" s="6">
        <f t="shared" si="8"/>
        <v>3208</v>
      </c>
      <c r="G147" s="14">
        <v>6800</v>
      </c>
      <c r="H147" s="15">
        <v>-3200</v>
      </c>
      <c r="I147" s="45">
        <v>0</v>
      </c>
      <c r="J147" s="6">
        <f t="shared" si="6"/>
        <v>0</v>
      </c>
      <c r="K147" s="54">
        <f t="shared" si="7"/>
        <v>100</v>
      </c>
      <c r="L147" s="50"/>
      <c r="M147" s="24">
        <v>6800</v>
      </c>
    </row>
    <row r="148" spans="1:13" s="1" customFormat="1" ht="15.75" customHeight="1" x14ac:dyDescent="0.25">
      <c r="A148" s="55" t="s">
        <v>175</v>
      </c>
      <c r="B148" s="9" t="s">
        <v>231</v>
      </c>
      <c r="C148" s="49"/>
      <c r="D148" s="4">
        <v>503500</v>
      </c>
      <c r="E148" s="5">
        <v>0.08</v>
      </c>
      <c r="F148" s="6">
        <f t="shared" si="8"/>
        <v>40280</v>
      </c>
      <c r="G148" s="14">
        <v>0</v>
      </c>
      <c r="H148" s="15">
        <v>0</v>
      </c>
      <c r="I148" s="45">
        <v>0.105</v>
      </c>
      <c r="J148" s="6">
        <f t="shared" si="6"/>
        <v>4229.3999999999996</v>
      </c>
      <c r="K148" s="54">
        <f t="shared" si="7"/>
        <v>36100</v>
      </c>
      <c r="L148" s="50"/>
      <c r="M148" s="24"/>
    </row>
    <row r="149" spans="1:13" s="1" customFormat="1" ht="15.75" customHeight="1" x14ac:dyDescent="0.25">
      <c r="A149" s="55" t="s">
        <v>176</v>
      </c>
      <c r="B149" s="9" t="s">
        <v>232</v>
      </c>
      <c r="C149" s="49"/>
      <c r="D149" s="4">
        <v>1146250</v>
      </c>
      <c r="E149" s="5">
        <v>0.08</v>
      </c>
      <c r="F149" s="6">
        <f t="shared" si="8"/>
        <v>91700</v>
      </c>
      <c r="G149" s="14">
        <v>0</v>
      </c>
      <c r="H149" s="15">
        <v>0</v>
      </c>
      <c r="I149" s="45">
        <v>0.105</v>
      </c>
      <c r="J149" s="6">
        <f t="shared" si="6"/>
        <v>9628.5</v>
      </c>
      <c r="K149" s="54">
        <f t="shared" si="7"/>
        <v>82100</v>
      </c>
      <c r="L149" s="50"/>
      <c r="M149" s="24"/>
    </row>
    <row r="150" spans="1:13" s="1" customFormat="1" ht="15.75" customHeight="1" x14ac:dyDescent="0.25">
      <c r="A150" s="55" t="s">
        <v>177</v>
      </c>
      <c r="B150" s="9" t="s">
        <v>233</v>
      </c>
      <c r="C150" s="49"/>
      <c r="D150" s="4">
        <v>810300</v>
      </c>
      <c r="E150" s="5">
        <v>0.08</v>
      </c>
      <c r="F150" s="6">
        <f t="shared" si="8"/>
        <v>64824</v>
      </c>
      <c r="G150" s="14">
        <v>0</v>
      </c>
      <c r="H150" s="15">
        <v>0</v>
      </c>
      <c r="I150" s="45">
        <v>0.105</v>
      </c>
      <c r="J150" s="6">
        <f t="shared" si="6"/>
        <v>6806.5199999999995</v>
      </c>
      <c r="K150" s="54">
        <f t="shared" si="7"/>
        <v>58100</v>
      </c>
      <c r="L150" s="50"/>
      <c r="M150" s="24"/>
    </row>
    <row r="151" spans="1:13" s="1" customFormat="1" ht="15.75" customHeight="1" x14ac:dyDescent="0.25">
      <c r="A151" s="55" t="s">
        <v>178</v>
      </c>
      <c r="B151" s="9" t="s">
        <v>234</v>
      </c>
      <c r="C151" s="49"/>
      <c r="D151" s="4">
        <v>270000</v>
      </c>
      <c r="E151" s="5">
        <v>0.08</v>
      </c>
      <c r="F151" s="6">
        <f t="shared" si="8"/>
        <v>21600</v>
      </c>
      <c r="G151" s="14">
        <v>0</v>
      </c>
      <c r="H151" s="15">
        <v>0</v>
      </c>
      <c r="I151" s="45">
        <v>0</v>
      </c>
      <c r="J151" s="6">
        <f t="shared" si="6"/>
        <v>0</v>
      </c>
      <c r="K151" s="54">
        <f t="shared" si="7"/>
        <v>21600</v>
      </c>
      <c r="L151" s="50"/>
      <c r="M151" s="24"/>
    </row>
    <row r="152" spans="1:13" s="1" customFormat="1" ht="15.75" customHeight="1" x14ac:dyDescent="0.25">
      <c r="A152" s="55" t="s">
        <v>179</v>
      </c>
      <c r="B152" s="9" t="s">
        <v>235</v>
      </c>
      <c r="C152" s="49"/>
      <c r="D152" s="4">
        <v>701050</v>
      </c>
      <c r="E152" s="5">
        <v>0.08</v>
      </c>
      <c r="F152" s="6">
        <f t="shared" si="8"/>
        <v>56084</v>
      </c>
      <c r="G152" s="14">
        <v>0</v>
      </c>
      <c r="H152" s="15">
        <v>0</v>
      </c>
      <c r="I152" s="45">
        <v>0.105</v>
      </c>
      <c r="J152" s="6">
        <f t="shared" si="6"/>
        <v>5888.82</v>
      </c>
      <c r="K152" s="54">
        <f t="shared" si="7"/>
        <v>50200</v>
      </c>
      <c r="L152" s="50"/>
      <c r="M152" s="24"/>
    </row>
    <row r="153" spans="1:13" s="1" customFormat="1" ht="15.75" customHeight="1" x14ac:dyDescent="0.25">
      <c r="A153" s="55" t="s">
        <v>180</v>
      </c>
      <c r="B153" s="9" t="s">
        <v>236</v>
      </c>
      <c r="C153" s="49"/>
      <c r="D153" s="4">
        <v>348850</v>
      </c>
      <c r="E153" s="5">
        <v>0.08</v>
      </c>
      <c r="F153" s="6">
        <f t="shared" si="8"/>
        <v>27908</v>
      </c>
      <c r="G153" s="14">
        <v>25000</v>
      </c>
      <c r="H153" s="15">
        <v>-12500</v>
      </c>
      <c r="I153" s="45">
        <v>0.105</v>
      </c>
      <c r="J153" s="6">
        <f t="shared" si="6"/>
        <v>2930.3399999999997</v>
      </c>
      <c r="K153" s="54">
        <f t="shared" si="7"/>
        <v>12500</v>
      </c>
      <c r="L153" s="50"/>
      <c r="M153" s="24">
        <v>25000</v>
      </c>
    </row>
    <row r="154" spans="1:13" s="1" customFormat="1" ht="15.75" customHeight="1" x14ac:dyDescent="0.25">
      <c r="A154" s="55" t="s">
        <v>181</v>
      </c>
      <c r="B154" s="9" t="s">
        <v>237</v>
      </c>
      <c r="C154" s="49"/>
      <c r="D154" s="4">
        <v>335800</v>
      </c>
      <c r="E154" s="5">
        <v>0.08</v>
      </c>
      <c r="F154" s="6">
        <f t="shared" si="8"/>
        <v>26864</v>
      </c>
      <c r="G154" s="14">
        <v>0</v>
      </c>
      <c r="H154" s="15">
        <v>0</v>
      </c>
      <c r="I154" s="45">
        <v>0.105</v>
      </c>
      <c r="J154" s="6">
        <f t="shared" si="6"/>
        <v>2820.72</v>
      </c>
      <c r="K154" s="54">
        <f t="shared" si="7"/>
        <v>24100</v>
      </c>
      <c r="L154" s="50"/>
      <c r="M154" s="24"/>
    </row>
    <row r="155" spans="1:13" s="1" customFormat="1" ht="15.75" customHeight="1" x14ac:dyDescent="0.25">
      <c r="A155" s="55" t="s">
        <v>182</v>
      </c>
      <c r="B155" s="9" t="s">
        <v>238</v>
      </c>
      <c r="C155" s="49"/>
      <c r="D155" s="4">
        <v>104900</v>
      </c>
      <c r="E155" s="5">
        <v>0.08</v>
      </c>
      <c r="F155" s="6">
        <f t="shared" si="8"/>
        <v>8392</v>
      </c>
      <c r="G155" s="14">
        <v>0</v>
      </c>
      <c r="H155" s="15">
        <v>0</v>
      </c>
      <c r="I155" s="45">
        <v>0</v>
      </c>
      <c r="J155" s="6">
        <f t="shared" si="6"/>
        <v>0</v>
      </c>
      <c r="K155" s="54">
        <f t="shared" si="7"/>
        <v>8400</v>
      </c>
      <c r="L155" s="50"/>
      <c r="M155" s="24"/>
    </row>
    <row r="156" spans="1:13" s="1" customFormat="1" ht="15.75" customHeight="1" x14ac:dyDescent="0.25">
      <c r="A156" s="55" t="s">
        <v>183</v>
      </c>
      <c r="B156" s="9" t="s">
        <v>239</v>
      </c>
      <c r="C156" s="49"/>
      <c r="D156" s="4">
        <v>287000</v>
      </c>
      <c r="E156" s="5">
        <v>0.08</v>
      </c>
      <c r="F156" s="6">
        <f t="shared" ref="F156:F161" si="9">D156*E156</f>
        <v>22960</v>
      </c>
      <c r="G156" s="14">
        <v>0</v>
      </c>
      <c r="H156" s="15">
        <v>0</v>
      </c>
      <c r="I156" s="45">
        <v>0</v>
      </c>
      <c r="J156" s="6">
        <f t="shared" si="6"/>
        <v>0</v>
      </c>
      <c r="K156" s="54">
        <f t="shared" si="7"/>
        <v>23000</v>
      </c>
      <c r="L156" s="50"/>
      <c r="M156" s="24"/>
    </row>
    <row r="157" spans="1:13" s="1" customFormat="1" ht="15.75" customHeight="1" x14ac:dyDescent="0.25">
      <c r="A157" s="55" t="s">
        <v>184</v>
      </c>
      <c r="B157" s="9" t="s">
        <v>240</v>
      </c>
      <c r="C157" s="49"/>
      <c r="D157" s="4">
        <v>515400</v>
      </c>
      <c r="E157" s="5">
        <v>0.08</v>
      </c>
      <c r="F157" s="6">
        <f t="shared" si="9"/>
        <v>41232</v>
      </c>
      <c r="G157" s="14">
        <v>0</v>
      </c>
      <c r="H157" s="15">
        <v>0</v>
      </c>
      <c r="I157" s="45">
        <v>0.105</v>
      </c>
      <c r="J157" s="6">
        <f t="shared" si="6"/>
        <v>4329.3599999999997</v>
      </c>
      <c r="K157" s="54">
        <f t="shared" si="7"/>
        <v>37000</v>
      </c>
      <c r="L157" s="50"/>
      <c r="M157" s="24"/>
    </row>
    <row r="158" spans="1:13" s="1" customFormat="1" ht="15.75" customHeight="1" x14ac:dyDescent="0.25">
      <c r="A158" s="55" t="s">
        <v>185</v>
      </c>
      <c r="B158" s="9" t="s">
        <v>241</v>
      </c>
      <c r="C158" s="49"/>
      <c r="D158" s="4">
        <v>1061300</v>
      </c>
      <c r="E158" s="5">
        <v>0.08</v>
      </c>
      <c r="F158" s="6">
        <f t="shared" si="9"/>
        <v>84904</v>
      </c>
      <c r="G158" s="14">
        <v>0</v>
      </c>
      <c r="H158" s="15">
        <v>0</v>
      </c>
      <c r="I158" s="45">
        <v>0.105</v>
      </c>
      <c r="J158" s="6">
        <f t="shared" si="6"/>
        <v>8914.92</v>
      </c>
      <c r="K158" s="54">
        <f t="shared" si="7"/>
        <v>76000</v>
      </c>
      <c r="L158" s="50"/>
      <c r="M158" s="24"/>
    </row>
    <row r="159" spans="1:13" s="1" customFormat="1" ht="15.75" customHeight="1" x14ac:dyDescent="0.25">
      <c r="A159" s="55" t="s">
        <v>186</v>
      </c>
      <c r="B159" s="9" t="s">
        <v>242</v>
      </c>
      <c r="C159" s="49"/>
      <c r="D159" s="4">
        <v>1243000</v>
      </c>
      <c r="E159" s="5">
        <v>0.08</v>
      </c>
      <c r="F159" s="6">
        <f t="shared" si="9"/>
        <v>99440</v>
      </c>
      <c r="G159" s="14">
        <v>0</v>
      </c>
      <c r="H159" s="15">
        <v>-5000</v>
      </c>
      <c r="I159" s="45">
        <v>0.105</v>
      </c>
      <c r="J159" s="6">
        <f t="shared" si="6"/>
        <v>10441.199999999999</v>
      </c>
      <c r="K159" s="54">
        <f t="shared" si="7"/>
        <v>84000</v>
      </c>
      <c r="L159" s="50"/>
      <c r="M159" s="24"/>
    </row>
    <row r="160" spans="1:13" s="1" customFormat="1" ht="15.75" customHeight="1" x14ac:dyDescent="0.25">
      <c r="A160" s="55" t="s">
        <v>187</v>
      </c>
      <c r="B160" s="9" t="s">
        <v>243</v>
      </c>
      <c r="C160" s="49"/>
      <c r="D160" s="4">
        <v>703650</v>
      </c>
      <c r="E160" s="5">
        <v>0.08</v>
      </c>
      <c r="F160" s="6">
        <f t="shared" si="9"/>
        <v>56292</v>
      </c>
      <c r="G160" s="14">
        <v>0</v>
      </c>
      <c r="H160" s="15">
        <v>0</v>
      </c>
      <c r="I160" s="45">
        <v>0.105</v>
      </c>
      <c r="J160" s="6">
        <f t="shared" si="6"/>
        <v>5910.66</v>
      </c>
      <c r="K160" s="54">
        <f t="shared" si="7"/>
        <v>50400</v>
      </c>
      <c r="L160" s="50"/>
      <c r="M160" s="24"/>
    </row>
    <row r="161" spans="1:13" s="1" customFormat="1" ht="15.75" customHeight="1" x14ac:dyDescent="0.25">
      <c r="A161" s="55" t="s">
        <v>188</v>
      </c>
      <c r="B161" s="8" t="s">
        <v>244</v>
      </c>
      <c r="C161" s="8"/>
      <c r="D161" s="4">
        <v>372200</v>
      </c>
      <c r="E161" s="5">
        <v>0.08</v>
      </c>
      <c r="F161" s="6">
        <f t="shared" si="9"/>
        <v>29776</v>
      </c>
      <c r="G161" s="14">
        <v>0</v>
      </c>
      <c r="H161" s="15">
        <v>0</v>
      </c>
      <c r="I161" s="45">
        <v>0.105</v>
      </c>
      <c r="J161" s="6">
        <f t="shared" si="6"/>
        <v>3126.48</v>
      </c>
      <c r="K161" s="54">
        <f t="shared" si="7"/>
        <v>26700</v>
      </c>
      <c r="L161" s="50"/>
      <c r="M161" s="24"/>
    </row>
    <row r="162" spans="1:13" s="1" customFormat="1" ht="15.75" hidden="1" customHeight="1" x14ac:dyDescent="0.25">
      <c r="A162" s="55" t="s">
        <v>245</v>
      </c>
      <c r="B162" s="8"/>
      <c r="C162" s="8"/>
      <c r="D162" s="26">
        <v>0</v>
      </c>
      <c r="E162" s="27">
        <v>0.08</v>
      </c>
      <c r="F162" s="28">
        <f t="shared" ref="F162:F197" si="10">D162*E162</f>
        <v>0</v>
      </c>
      <c r="G162" s="14">
        <v>0</v>
      </c>
      <c r="H162" s="29">
        <v>0</v>
      </c>
      <c r="I162" s="47">
        <v>0</v>
      </c>
      <c r="J162" s="28">
        <f t="shared" si="6"/>
        <v>0</v>
      </c>
      <c r="K162" s="54">
        <f t="shared" si="7"/>
        <v>0</v>
      </c>
      <c r="L162" s="11"/>
      <c r="M162" s="24"/>
    </row>
    <row r="163" spans="1:13" s="1" customFormat="1" ht="15.75" customHeight="1" x14ac:dyDescent="0.25">
      <c r="A163" s="55" t="s">
        <v>246</v>
      </c>
      <c r="B163" s="10" t="s">
        <v>300</v>
      </c>
      <c r="C163" s="10"/>
      <c r="D163" s="4">
        <v>176200</v>
      </c>
      <c r="E163" s="5">
        <v>0.08</v>
      </c>
      <c r="F163" s="6">
        <f t="shared" si="10"/>
        <v>14096</v>
      </c>
      <c r="G163" s="14">
        <v>0</v>
      </c>
      <c r="H163" s="15">
        <v>0</v>
      </c>
      <c r="I163" s="45">
        <v>0</v>
      </c>
      <c r="J163" s="6">
        <f t="shared" si="6"/>
        <v>0</v>
      </c>
      <c r="K163" s="54">
        <f t="shared" si="7"/>
        <v>14100</v>
      </c>
      <c r="L163" s="11"/>
      <c r="M163" s="24"/>
    </row>
    <row r="164" spans="1:13" s="1" customFormat="1" ht="15.75" customHeight="1" x14ac:dyDescent="0.25">
      <c r="A164" s="55" t="s">
        <v>247</v>
      </c>
      <c r="B164" s="10" t="s">
        <v>301</v>
      </c>
      <c r="C164" s="10"/>
      <c r="D164" s="4">
        <v>29250</v>
      </c>
      <c r="E164" s="5">
        <v>0.08</v>
      </c>
      <c r="F164" s="6">
        <f t="shared" si="10"/>
        <v>2340</v>
      </c>
      <c r="G164" s="14">
        <v>0</v>
      </c>
      <c r="H164" s="15">
        <v>0</v>
      </c>
      <c r="I164" s="45">
        <v>0</v>
      </c>
      <c r="J164" s="6">
        <f t="shared" si="6"/>
        <v>0</v>
      </c>
      <c r="K164" s="54">
        <f t="shared" si="7"/>
        <v>2400</v>
      </c>
      <c r="L164" s="11"/>
      <c r="M164" s="24"/>
    </row>
    <row r="165" spans="1:13" s="1" customFormat="1" ht="15.75" customHeight="1" x14ac:dyDescent="0.25">
      <c r="A165" s="55" t="s">
        <v>248</v>
      </c>
      <c r="B165" s="9" t="s">
        <v>327</v>
      </c>
      <c r="C165" s="49"/>
      <c r="D165" s="4">
        <v>157300</v>
      </c>
      <c r="E165" s="5">
        <v>0.08</v>
      </c>
      <c r="F165" s="6">
        <f t="shared" si="10"/>
        <v>12584</v>
      </c>
      <c r="G165" s="14">
        <v>0</v>
      </c>
      <c r="H165" s="15">
        <v>-1000</v>
      </c>
      <c r="I165" s="45">
        <v>0</v>
      </c>
      <c r="J165" s="6">
        <f t="shared" si="6"/>
        <v>0</v>
      </c>
      <c r="K165" s="54">
        <f t="shared" si="7"/>
        <v>11600</v>
      </c>
      <c r="L165" s="11"/>
      <c r="M165" s="24"/>
    </row>
    <row r="166" spans="1:13" s="1" customFormat="1" ht="15.75" customHeight="1" x14ac:dyDescent="0.25">
      <c r="A166" s="55" t="s">
        <v>249</v>
      </c>
      <c r="B166" s="9" t="s">
        <v>326</v>
      </c>
      <c r="C166" s="49"/>
      <c r="D166" s="4">
        <v>50500</v>
      </c>
      <c r="E166" s="5">
        <v>0.08</v>
      </c>
      <c r="F166" s="6">
        <f t="shared" si="10"/>
        <v>4040</v>
      </c>
      <c r="G166" s="14">
        <v>0</v>
      </c>
      <c r="H166" s="15">
        <v>0</v>
      </c>
      <c r="I166" s="45">
        <v>0</v>
      </c>
      <c r="J166" s="6">
        <f t="shared" si="6"/>
        <v>0</v>
      </c>
      <c r="K166" s="54">
        <f t="shared" si="7"/>
        <v>4100</v>
      </c>
      <c r="L166" s="11"/>
      <c r="M166" s="24"/>
    </row>
    <row r="167" spans="1:13" s="1" customFormat="1" ht="15.75" customHeight="1" x14ac:dyDescent="0.25">
      <c r="A167" s="55" t="s">
        <v>250</v>
      </c>
      <c r="B167" s="9" t="s">
        <v>325</v>
      </c>
      <c r="C167" s="49"/>
      <c r="D167" s="4">
        <v>96350</v>
      </c>
      <c r="E167" s="5">
        <v>0.08</v>
      </c>
      <c r="F167" s="6">
        <f t="shared" si="10"/>
        <v>7708</v>
      </c>
      <c r="G167" s="14">
        <v>0</v>
      </c>
      <c r="H167" s="15">
        <v>0</v>
      </c>
      <c r="I167" s="45">
        <v>0</v>
      </c>
      <c r="J167" s="6">
        <f t="shared" si="6"/>
        <v>0</v>
      </c>
      <c r="K167" s="54">
        <f t="shared" si="7"/>
        <v>7800</v>
      </c>
      <c r="L167" s="11"/>
      <c r="M167" s="24"/>
    </row>
    <row r="168" spans="1:13" s="1" customFormat="1" ht="15.75" customHeight="1" x14ac:dyDescent="0.25">
      <c r="A168" s="55" t="s">
        <v>251</v>
      </c>
      <c r="B168" s="9" t="s">
        <v>324</v>
      </c>
      <c r="C168" s="49"/>
      <c r="D168" s="4">
        <v>149450</v>
      </c>
      <c r="E168" s="5">
        <v>0.08</v>
      </c>
      <c r="F168" s="6">
        <f t="shared" si="10"/>
        <v>11956</v>
      </c>
      <c r="G168" s="14">
        <v>0</v>
      </c>
      <c r="H168" s="15">
        <v>0</v>
      </c>
      <c r="I168" s="45">
        <v>0</v>
      </c>
      <c r="J168" s="6">
        <f t="shared" si="6"/>
        <v>0</v>
      </c>
      <c r="K168" s="54">
        <f t="shared" si="7"/>
        <v>12000</v>
      </c>
      <c r="L168" s="11"/>
      <c r="M168" s="24"/>
    </row>
    <row r="169" spans="1:13" s="1" customFormat="1" ht="15.75" customHeight="1" x14ac:dyDescent="0.25">
      <c r="A169" s="55" t="s">
        <v>252</v>
      </c>
      <c r="B169" s="9" t="s">
        <v>323</v>
      </c>
      <c r="C169" s="49"/>
      <c r="D169" s="4">
        <v>339650</v>
      </c>
      <c r="E169" s="5">
        <v>0.08</v>
      </c>
      <c r="F169" s="6">
        <f t="shared" si="10"/>
        <v>27172</v>
      </c>
      <c r="G169" s="14">
        <v>0</v>
      </c>
      <c r="H169" s="15">
        <v>0</v>
      </c>
      <c r="I169" s="45">
        <v>0.105</v>
      </c>
      <c r="J169" s="6">
        <f t="shared" si="6"/>
        <v>2853.06</v>
      </c>
      <c r="K169" s="54">
        <f t="shared" si="7"/>
        <v>24400</v>
      </c>
      <c r="L169" s="11"/>
      <c r="M169" s="24"/>
    </row>
    <row r="170" spans="1:13" s="1" customFormat="1" ht="15.75" customHeight="1" x14ac:dyDescent="0.25">
      <c r="A170" s="55" t="s">
        <v>253</v>
      </c>
      <c r="B170" s="9" t="s">
        <v>322</v>
      </c>
      <c r="C170" s="49"/>
      <c r="D170" s="4">
        <v>77900</v>
      </c>
      <c r="E170" s="5">
        <v>0.08</v>
      </c>
      <c r="F170" s="6">
        <f t="shared" si="10"/>
        <v>6232</v>
      </c>
      <c r="G170" s="14">
        <v>0</v>
      </c>
      <c r="H170" s="15">
        <v>0</v>
      </c>
      <c r="I170" s="45">
        <v>0</v>
      </c>
      <c r="J170" s="6">
        <f t="shared" si="6"/>
        <v>0</v>
      </c>
      <c r="K170" s="54">
        <f t="shared" si="7"/>
        <v>6300</v>
      </c>
      <c r="L170" s="11"/>
      <c r="M170" s="24"/>
    </row>
    <row r="171" spans="1:13" s="1" customFormat="1" ht="15.75" customHeight="1" x14ac:dyDescent="0.25">
      <c r="A171" s="55" t="s">
        <v>254</v>
      </c>
      <c r="B171" s="9" t="s">
        <v>321</v>
      </c>
      <c r="C171" s="49"/>
      <c r="D171" s="4">
        <v>124700</v>
      </c>
      <c r="E171" s="5">
        <v>0.08</v>
      </c>
      <c r="F171" s="6">
        <f t="shared" si="10"/>
        <v>9976</v>
      </c>
      <c r="G171" s="14">
        <v>0</v>
      </c>
      <c r="H171" s="15">
        <v>-5000</v>
      </c>
      <c r="I171" s="45">
        <v>0</v>
      </c>
      <c r="J171" s="6">
        <f t="shared" si="6"/>
        <v>0</v>
      </c>
      <c r="K171" s="54">
        <f t="shared" si="7"/>
        <v>5000</v>
      </c>
      <c r="L171" s="11"/>
      <c r="M171" s="24"/>
    </row>
    <row r="172" spans="1:13" s="1" customFormat="1" ht="15.75" customHeight="1" x14ac:dyDescent="0.25">
      <c r="A172" s="55" t="s">
        <v>255</v>
      </c>
      <c r="B172" s="9" t="s">
        <v>320</v>
      </c>
      <c r="C172" s="49"/>
      <c r="D172" s="4">
        <v>116950</v>
      </c>
      <c r="E172" s="5">
        <v>0.08</v>
      </c>
      <c r="F172" s="6">
        <f t="shared" si="10"/>
        <v>9356</v>
      </c>
      <c r="G172" s="14">
        <v>0</v>
      </c>
      <c r="H172" s="15">
        <v>0</v>
      </c>
      <c r="I172" s="45">
        <v>0</v>
      </c>
      <c r="J172" s="6">
        <f t="shared" si="6"/>
        <v>0</v>
      </c>
      <c r="K172" s="54">
        <f t="shared" si="7"/>
        <v>9400</v>
      </c>
      <c r="L172" s="11"/>
      <c r="M172" s="24"/>
    </row>
    <row r="173" spans="1:13" s="1" customFormat="1" ht="15.75" customHeight="1" x14ac:dyDescent="0.25">
      <c r="A173" s="55" t="s">
        <v>256</v>
      </c>
      <c r="B173" s="9" t="s">
        <v>319</v>
      </c>
      <c r="C173" s="49"/>
      <c r="D173" s="4">
        <v>136600</v>
      </c>
      <c r="E173" s="5">
        <v>0.08</v>
      </c>
      <c r="F173" s="6">
        <f t="shared" si="10"/>
        <v>10928</v>
      </c>
      <c r="G173" s="14">
        <v>0</v>
      </c>
      <c r="H173" s="15">
        <v>0</v>
      </c>
      <c r="I173" s="45">
        <v>0</v>
      </c>
      <c r="J173" s="6">
        <f t="shared" si="6"/>
        <v>0</v>
      </c>
      <c r="K173" s="54">
        <f t="shared" si="7"/>
        <v>11000</v>
      </c>
      <c r="L173" s="11"/>
      <c r="M173" s="24"/>
    </row>
    <row r="174" spans="1:13" s="1" customFormat="1" ht="15.75" customHeight="1" x14ac:dyDescent="0.25">
      <c r="A174" s="55" t="s">
        <v>257</v>
      </c>
      <c r="B174" s="9" t="s">
        <v>318</v>
      </c>
      <c r="C174" s="49"/>
      <c r="D174" s="4">
        <v>67800</v>
      </c>
      <c r="E174" s="5">
        <v>0.08</v>
      </c>
      <c r="F174" s="6">
        <f t="shared" si="10"/>
        <v>5424</v>
      </c>
      <c r="G174" s="14">
        <v>0</v>
      </c>
      <c r="H174" s="15">
        <v>0</v>
      </c>
      <c r="I174" s="45">
        <v>0</v>
      </c>
      <c r="J174" s="6">
        <f t="shared" si="6"/>
        <v>0</v>
      </c>
      <c r="K174" s="54">
        <f t="shared" si="7"/>
        <v>5500</v>
      </c>
      <c r="L174" s="11"/>
      <c r="M174" s="24"/>
    </row>
    <row r="175" spans="1:13" s="1" customFormat="1" ht="15.75" customHeight="1" x14ac:dyDescent="0.25">
      <c r="A175" s="55" t="s">
        <v>258</v>
      </c>
      <c r="B175" s="9" t="s">
        <v>317</v>
      </c>
      <c r="C175" s="49"/>
      <c r="D175" s="4">
        <v>212000</v>
      </c>
      <c r="E175" s="5">
        <v>0.08</v>
      </c>
      <c r="F175" s="6">
        <f t="shared" si="10"/>
        <v>16960</v>
      </c>
      <c r="G175" s="14">
        <v>0</v>
      </c>
      <c r="H175" s="15">
        <v>0</v>
      </c>
      <c r="I175" s="45">
        <v>0</v>
      </c>
      <c r="J175" s="6">
        <f t="shared" si="6"/>
        <v>0</v>
      </c>
      <c r="K175" s="54">
        <f t="shared" si="7"/>
        <v>17000</v>
      </c>
      <c r="L175" s="11"/>
      <c r="M175" s="24"/>
    </row>
    <row r="176" spans="1:13" s="1" customFormat="1" ht="15.75" customHeight="1" x14ac:dyDescent="0.25">
      <c r="A176" s="55" t="s">
        <v>259</v>
      </c>
      <c r="B176" s="9" t="s">
        <v>316</v>
      </c>
      <c r="C176" s="49"/>
      <c r="D176" s="4">
        <v>33550</v>
      </c>
      <c r="E176" s="5">
        <v>0.08</v>
      </c>
      <c r="F176" s="6">
        <f t="shared" si="10"/>
        <v>2684</v>
      </c>
      <c r="G176" s="14">
        <v>0</v>
      </c>
      <c r="H176" s="15">
        <v>0</v>
      </c>
      <c r="I176" s="45">
        <v>0</v>
      </c>
      <c r="J176" s="6">
        <f t="shared" si="6"/>
        <v>0</v>
      </c>
      <c r="K176" s="54">
        <f t="shared" si="7"/>
        <v>2700</v>
      </c>
      <c r="L176" s="11"/>
      <c r="M176" s="24"/>
    </row>
    <row r="177" spans="1:13" s="1" customFormat="1" ht="15.75" customHeight="1" x14ac:dyDescent="0.25">
      <c r="A177" s="55" t="s">
        <v>260</v>
      </c>
      <c r="B177" s="9" t="s">
        <v>315</v>
      </c>
      <c r="C177" s="49"/>
      <c r="D177" s="4">
        <v>0</v>
      </c>
      <c r="E177" s="5">
        <v>0.08</v>
      </c>
      <c r="F177" s="6">
        <f t="shared" si="10"/>
        <v>0</v>
      </c>
      <c r="G177" s="14">
        <v>0</v>
      </c>
      <c r="H177" s="15">
        <v>0</v>
      </c>
      <c r="I177" s="45">
        <v>0</v>
      </c>
      <c r="J177" s="6">
        <f t="shared" si="6"/>
        <v>0</v>
      </c>
      <c r="K177" s="54">
        <f t="shared" si="7"/>
        <v>0</v>
      </c>
      <c r="L177" s="11"/>
      <c r="M177" s="24"/>
    </row>
    <row r="178" spans="1:13" s="1" customFormat="1" ht="15.75" customHeight="1" x14ac:dyDescent="0.25">
      <c r="A178" s="55" t="s">
        <v>261</v>
      </c>
      <c r="B178" s="10" t="s">
        <v>302</v>
      </c>
      <c r="C178" s="10"/>
      <c r="D178" s="4">
        <v>12350</v>
      </c>
      <c r="E178" s="5">
        <v>0.08</v>
      </c>
      <c r="F178" s="6">
        <f t="shared" si="10"/>
        <v>988</v>
      </c>
      <c r="G178" s="14">
        <v>0</v>
      </c>
      <c r="H178" s="15">
        <v>0</v>
      </c>
      <c r="I178" s="45">
        <v>0</v>
      </c>
      <c r="J178" s="6">
        <f t="shared" si="6"/>
        <v>0</v>
      </c>
      <c r="K178" s="54">
        <f t="shared" si="7"/>
        <v>1000</v>
      </c>
      <c r="L178" s="11"/>
      <c r="M178" s="24"/>
    </row>
    <row r="179" spans="1:13" s="1" customFormat="1" ht="15.75" customHeight="1" x14ac:dyDescent="0.25">
      <c r="A179" s="55" t="s">
        <v>262</v>
      </c>
      <c r="B179" s="10" t="s">
        <v>286</v>
      </c>
      <c r="C179" s="10"/>
      <c r="D179" s="4">
        <v>103100</v>
      </c>
      <c r="E179" s="5">
        <v>0.08</v>
      </c>
      <c r="F179" s="6">
        <f t="shared" si="10"/>
        <v>8248</v>
      </c>
      <c r="G179" s="14">
        <v>0</v>
      </c>
      <c r="H179" s="15">
        <v>0</v>
      </c>
      <c r="I179" s="45">
        <v>0</v>
      </c>
      <c r="J179" s="6">
        <f t="shared" si="6"/>
        <v>0</v>
      </c>
      <c r="K179" s="54">
        <f t="shared" si="7"/>
        <v>8300</v>
      </c>
      <c r="L179" s="11"/>
      <c r="M179" s="24"/>
    </row>
    <row r="180" spans="1:13" s="1" customFormat="1" ht="15.75" customHeight="1" x14ac:dyDescent="0.25">
      <c r="A180" s="55" t="s">
        <v>263</v>
      </c>
      <c r="B180" s="10" t="s">
        <v>287</v>
      </c>
      <c r="C180" s="10"/>
      <c r="D180" s="4">
        <v>62050</v>
      </c>
      <c r="E180" s="5">
        <v>0.08</v>
      </c>
      <c r="F180" s="6">
        <f t="shared" si="10"/>
        <v>4964</v>
      </c>
      <c r="G180" s="14">
        <v>0</v>
      </c>
      <c r="H180" s="15">
        <v>0</v>
      </c>
      <c r="I180" s="45">
        <v>0</v>
      </c>
      <c r="J180" s="6">
        <f t="shared" si="6"/>
        <v>0</v>
      </c>
      <c r="K180" s="54">
        <f t="shared" si="7"/>
        <v>5000</v>
      </c>
      <c r="L180" s="11"/>
      <c r="M180" s="24"/>
    </row>
    <row r="181" spans="1:13" s="1" customFormat="1" ht="15.75" customHeight="1" x14ac:dyDescent="0.25">
      <c r="A181" s="55" t="s">
        <v>264</v>
      </c>
      <c r="B181" s="10" t="s">
        <v>288</v>
      </c>
      <c r="C181" s="10"/>
      <c r="D181" s="4">
        <v>50850</v>
      </c>
      <c r="E181" s="5">
        <v>0.08</v>
      </c>
      <c r="F181" s="6">
        <f t="shared" si="10"/>
        <v>4068</v>
      </c>
      <c r="G181" s="14">
        <v>0</v>
      </c>
      <c r="H181" s="15">
        <v>0</v>
      </c>
      <c r="I181" s="45">
        <v>0</v>
      </c>
      <c r="J181" s="6">
        <f t="shared" si="6"/>
        <v>0</v>
      </c>
      <c r="K181" s="54">
        <f t="shared" si="7"/>
        <v>4100</v>
      </c>
      <c r="L181" s="11"/>
      <c r="M181" s="24"/>
    </row>
    <row r="182" spans="1:13" s="1" customFormat="1" ht="15.75" customHeight="1" x14ac:dyDescent="0.25">
      <c r="A182" s="55" t="s">
        <v>265</v>
      </c>
      <c r="B182" s="10" t="s">
        <v>289</v>
      </c>
      <c r="C182" s="10"/>
      <c r="D182" s="4">
        <v>98100</v>
      </c>
      <c r="E182" s="5">
        <v>0.08</v>
      </c>
      <c r="F182" s="6">
        <f t="shared" si="10"/>
        <v>7848</v>
      </c>
      <c r="G182" s="14">
        <v>0</v>
      </c>
      <c r="H182" s="15">
        <v>0</v>
      </c>
      <c r="I182" s="45">
        <v>0</v>
      </c>
      <c r="J182" s="6">
        <f t="shared" si="6"/>
        <v>0</v>
      </c>
      <c r="K182" s="54">
        <f t="shared" si="7"/>
        <v>7900</v>
      </c>
      <c r="L182" s="11"/>
      <c r="M182" s="24"/>
    </row>
    <row r="183" spans="1:13" s="1" customFormat="1" ht="15.75" customHeight="1" x14ac:dyDescent="0.25">
      <c r="A183" s="55" t="s">
        <v>266</v>
      </c>
      <c r="B183" s="10" t="s">
        <v>290</v>
      </c>
      <c r="C183" s="10"/>
      <c r="D183" s="4">
        <v>12700</v>
      </c>
      <c r="E183" s="5">
        <v>0.08</v>
      </c>
      <c r="F183" s="6">
        <f t="shared" si="10"/>
        <v>1016</v>
      </c>
      <c r="G183" s="14">
        <v>0</v>
      </c>
      <c r="H183" s="15">
        <v>0</v>
      </c>
      <c r="I183" s="45">
        <v>0</v>
      </c>
      <c r="J183" s="6">
        <f t="shared" si="6"/>
        <v>0</v>
      </c>
      <c r="K183" s="54">
        <f t="shared" si="7"/>
        <v>1100</v>
      </c>
      <c r="L183" s="11"/>
      <c r="M183" s="24"/>
    </row>
    <row r="184" spans="1:13" s="1" customFormat="1" ht="15.75" customHeight="1" x14ac:dyDescent="0.25">
      <c r="A184" s="55" t="s">
        <v>267</v>
      </c>
      <c r="B184" s="10" t="s">
        <v>292</v>
      </c>
      <c r="C184" s="10"/>
      <c r="D184" s="4">
        <v>48950</v>
      </c>
      <c r="E184" s="5">
        <v>0.08</v>
      </c>
      <c r="F184" s="6">
        <f t="shared" si="10"/>
        <v>3916</v>
      </c>
      <c r="G184" s="14">
        <v>0</v>
      </c>
      <c r="H184" s="15">
        <v>0</v>
      </c>
      <c r="I184" s="45">
        <v>0</v>
      </c>
      <c r="J184" s="6">
        <f t="shared" si="6"/>
        <v>0</v>
      </c>
      <c r="K184" s="54">
        <f t="shared" si="7"/>
        <v>4000</v>
      </c>
      <c r="L184" s="11"/>
      <c r="M184" s="24"/>
    </row>
    <row r="185" spans="1:13" s="1" customFormat="1" ht="15.75" customHeight="1" x14ac:dyDescent="0.25">
      <c r="A185" s="55" t="s">
        <v>268</v>
      </c>
      <c r="B185" s="10" t="s">
        <v>296</v>
      </c>
      <c r="C185" s="10"/>
      <c r="D185" s="4">
        <v>0</v>
      </c>
      <c r="E185" s="5">
        <v>0.08</v>
      </c>
      <c r="F185" s="6">
        <f t="shared" si="10"/>
        <v>0</v>
      </c>
      <c r="G185" s="14">
        <v>0</v>
      </c>
      <c r="H185" s="15">
        <v>0</v>
      </c>
      <c r="I185" s="45">
        <v>0</v>
      </c>
      <c r="J185" s="6">
        <f t="shared" si="6"/>
        <v>0</v>
      </c>
      <c r="K185" s="54">
        <f t="shared" si="7"/>
        <v>0</v>
      </c>
      <c r="L185" s="11"/>
      <c r="M185" s="24"/>
    </row>
    <row r="186" spans="1:13" s="1" customFormat="1" ht="15.75" customHeight="1" x14ac:dyDescent="0.25">
      <c r="A186" s="55" t="s">
        <v>269</v>
      </c>
      <c r="B186" s="10" t="s">
        <v>297</v>
      </c>
      <c r="C186" s="10"/>
      <c r="D186" s="4">
        <v>36750</v>
      </c>
      <c r="E186" s="5">
        <v>0.08</v>
      </c>
      <c r="F186" s="6">
        <f t="shared" si="10"/>
        <v>2940</v>
      </c>
      <c r="G186" s="14">
        <v>0</v>
      </c>
      <c r="H186" s="15">
        <v>0</v>
      </c>
      <c r="I186" s="45">
        <v>0</v>
      </c>
      <c r="J186" s="6">
        <f t="shared" si="6"/>
        <v>0</v>
      </c>
      <c r="K186" s="54">
        <f t="shared" si="7"/>
        <v>3000</v>
      </c>
      <c r="L186" s="11"/>
      <c r="M186" s="24"/>
    </row>
    <row r="187" spans="1:13" s="1" customFormat="1" ht="15.75" customHeight="1" x14ac:dyDescent="0.25">
      <c r="A187" s="55" t="s">
        <v>270</v>
      </c>
      <c r="B187" s="10" t="s">
        <v>298</v>
      </c>
      <c r="C187" s="10"/>
      <c r="D187" s="4">
        <v>0</v>
      </c>
      <c r="E187" s="5">
        <v>0.08</v>
      </c>
      <c r="F187" s="6">
        <f t="shared" si="10"/>
        <v>0</v>
      </c>
      <c r="G187" s="14">
        <v>0</v>
      </c>
      <c r="H187" s="15">
        <v>0</v>
      </c>
      <c r="I187" s="45">
        <v>0</v>
      </c>
      <c r="J187" s="6">
        <f t="shared" si="6"/>
        <v>0</v>
      </c>
      <c r="K187" s="54">
        <f t="shared" si="7"/>
        <v>0</v>
      </c>
      <c r="L187" s="11"/>
      <c r="M187" s="24"/>
    </row>
    <row r="188" spans="1:13" s="1" customFormat="1" ht="15.75" customHeight="1" x14ac:dyDescent="0.25">
      <c r="A188" s="55" t="s">
        <v>271</v>
      </c>
      <c r="B188" s="10" t="s">
        <v>299</v>
      </c>
      <c r="C188" s="10"/>
      <c r="D188" s="4">
        <v>0</v>
      </c>
      <c r="E188" s="5">
        <v>0.08</v>
      </c>
      <c r="F188" s="6">
        <f t="shared" si="10"/>
        <v>0</v>
      </c>
      <c r="G188" s="14">
        <v>0</v>
      </c>
      <c r="H188" s="15">
        <v>0</v>
      </c>
      <c r="I188" s="45">
        <v>0</v>
      </c>
      <c r="J188" s="6">
        <f t="shared" si="6"/>
        <v>0</v>
      </c>
      <c r="K188" s="54">
        <f t="shared" si="7"/>
        <v>0</v>
      </c>
      <c r="L188" s="11"/>
      <c r="M188" s="24"/>
    </row>
    <row r="189" spans="1:13" s="1" customFormat="1" ht="15.75" customHeight="1" x14ac:dyDescent="0.25">
      <c r="A189" s="55" t="s">
        <v>272</v>
      </c>
      <c r="B189" s="8" t="s">
        <v>281</v>
      </c>
      <c r="C189" s="8"/>
      <c r="D189" s="4">
        <v>75200</v>
      </c>
      <c r="E189" s="5">
        <v>0.08</v>
      </c>
      <c r="F189" s="6">
        <f t="shared" si="10"/>
        <v>6016</v>
      </c>
      <c r="G189" s="14">
        <v>0</v>
      </c>
      <c r="H189" s="15">
        <v>0</v>
      </c>
      <c r="I189" s="45">
        <v>0</v>
      </c>
      <c r="J189" s="6">
        <f t="shared" ref="J189:J197" si="11">F189*I189</f>
        <v>0</v>
      </c>
      <c r="K189" s="54">
        <f t="shared" ref="K189:K197" si="12">ROUNDUP((F189-J189+H189),-2)</f>
        <v>6100</v>
      </c>
      <c r="L189" s="11"/>
      <c r="M189" s="24"/>
    </row>
    <row r="190" spans="1:13" s="1" customFormat="1" ht="15.75" customHeight="1" x14ac:dyDescent="0.25">
      <c r="A190" s="55" t="s">
        <v>273</v>
      </c>
      <c r="B190" s="8" t="s">
        <v>282</v>
      </c>
      <c r="C190" s="8"/>
      <c r="D190" s="4">
        <v>0</v>
      </c>
      <c r="E190" s="5">
        <v>0.08</v>
      </c>
      <c r="F190" s="6">
        <f t="shared" si="10"/>
        <v>0</v>
      </c>
      <c r="G190" s="14">
        <v>0</v>
      </c>
      <c r="H190" s="15">
        <v>0</v>
      </c>
      <c r="I190" s="45">
        <v>0</v>
      </c>
      <c r="J190" s="6">
        <f t="shared" si="11"/>
        <v>0</v>
      </c>
      <c r="K190" s="54">
        <f t="shared" si="12"/>
        <v>0</v>
      </c>
      <c r="L190" s="11"/>
      <c r="M190" s="24"/>
    </row>
    <row r="191" spans="1:13" s="1" customFormat="1" ht="15.75" customHeight="1" x14ac:dyDescent="0.25">
      <c r="A191" s="55" t="s">
        <v>274</v>
      </c>
      <c r="B191" s="8" t="s">
        <v>283</v>
      </c>
      <c r="C191" s="8"/>
      <c r="D191" s="4">
        <v>94250</v>
      </c>
      <c r="E191" s="5">
        <v>0.08</v>
      </c>
      <c r="F191" s="6">
        <f t="shared" si="10"/>
        <v>7540</v>
      </c>
      <c r="G191" s="14">
        <v>0</v>
      </c>
      <c r="H191" s="15">
        <v>0</v>
      </c>
      <c r="I191" s="45">
        <v>0</v>
      </c>
      <c r="J191" s="6">
        <f t="shared" si="11"/>
        <v>0</v>
      </c>
      <c r="K191" s="54">
        <f t="shared" si="12"/>
        <v>7600</v>
      </c>
      <c r="L191" s="11"/>
      <c r="M191" s="24"/>
    </row>
    <row r="192" spans="1:13" s="1" customFormat="1" ht="15.75" customHeight="1" x14ac:dyDescent="0.25">
      <c r="A192" s="55" t="s">
        <v>275</v>
      </c>
      <c r="B192" s="8" t="s">
        <v>284</v>
      </c>
      <c r="C192" s="8"/>
      <c r="D192" s="4">
        <v>0</v>
      </c>
      <c r="E192" s="5">
        <v>0.08</v>
      </c>
      <c r="F192" s="6">
        <f t="shared" si="10"/>
        <v>0</v>
      </c>
      <c r="G192" s="14">
        <v>0</v>
      </c>
      <c r="H192" s="15">
        <v>0</v>
      </c>
      <c r="I192" s="45">
        <v>0</v>
      </c>
      <c r="J192" s="6">
        <f t="shared" si="11"/>
        <v>0</v>
      </c>
      <c r="K192" s="54">
        <f t="shared" si="12"/>
        <v>0</v>
      </c>
      <c r="L192" s="11"/>
      <c r="M192" s="24"/>
    </row>
    <row r="193" spans="1:13" s="1" customFormat="1" ht="15.75" customHeight="1" x14ac:dyDescent="0.25">
      <c r="A193" s="55" t="s">
        <v>276</v>
      </c>
      <c r="B193" s="8" t="s">
        <v>285</v>
      </c>
      <c r="C193" s="8"/>
      <c r="D193" s="4">
        <v>25150</v>
      </c>
      <c r="E193" s="5">
        <v>0.08</v>
      </c>
      <c r="F193" s="6">
        <f t="shared" si="10"/>
        <v>2012</v>
      </c>
      <c r="G193" s="14">
        <v>0</v>
      </c>
      <c r="H193" s="15">
        <v>0</v>
      </c>
      <c r="I193" s="45">
        <v>0</v>
      </c>
      <c r="J193" s="6">
        <f t="shared" si="11"/>
        <v>0</v>
      </c>
      <c r="K193" s="54">
        <f t="shared" si="12"/>
        <v>2100</v>
      </c>
      <c r="L193" s="11"/>
      <c r="M193" s="24"/>
    </row>
    <row r="194" spans="1:13" s="1" customFormat="1" ht="15.75" customHeight="1" x14ac:dyDescent="0.25">
      <c r="A194" s="55" t="s">
        <v>277</v>
      </c>
      <c r="B194" s="8"/>
      <c r="C194" s="8"/>
      <c r="D194" s="4">
        <v>0</v>
      </c>
      <c r="E194" s="5">
        <v>0.08</v>
      </c>
      <c r="F194" s="6">
        <f t="shared" si="10"/>
        <v>0</v>
      </c>
      <c r="G194" s="14">
        <v>0</v>
      </c>
      <c r="H194" s="15">
        <v>0</v>
      </c>
      <c r="I194" s="45">
        <v>0</v>
      </c>
      <c r="J194" s="6">
        <f t="shared" si="11"/>
        <v>0</v>
      </c>
      <c r="K194" s="54">
        <f t="shared" si="12"/>
        <v>0</v>
      </c>
      <c r="L194" s="11"/>
      <c r="M194" s="24"/>
    </row>
    <row r="195" spans="1:13" s="1" customFormat="1" ht="15.75" customHeight="1" x14ac:dyDescent="0.25">
      <c r="A195" s="55" t="s">
        <v>278</v>
      </c>
      <c r="B195" s="8"/>
      <c r="C195" s="8"/>
      <c r="D195" s="4">
        <v>0</v>
      </c>
      <c r="E195" s="5">
        <v>0.08</v>
      </c>
      <c r="F195" s="6">
        <f t="shared" si="10"/>
        <v>0</v>
      </c>
      <c r="G195" s="14">
        <v>0</v>
      </c>
      <c r="H195" s="15">
        <v>0</v>
      </c>
      <c r="I195" s="45">
        <v>0</v>
      </c>
      <c r="J195" s="6">
        <f t="shared" si="11"/>
        <v>0</v>
      </c>
      <c r="K195" s="54">
        <f t="shared" si="12"/>
        <v>0</v>
      </c>
      <c r="L195" s="11"/>
      <c r="M195" s="24"/>
    </row>
    <row r="196" spans="1:13" s="1" customFormat="1" ht="15.75" customHeight="1" x14ac:dyDescent="0.25">
      <c r="A196" s="55" t="s">
        <v>279</v>
      </c>
      <c r="B196" s="8"/>
      <c r="C196" s="8"/>
      <c r="D196" s="4">
        <v>0</v>
      </c>
      <c r="E196" s="5">
        <v>0.08</v>
      </c>
      <c r="F196" s="6">
        <f t="shared" si="10"/>
        <v>0</v>
      </c>
      <c r="G196" s="14">
        <v>0</v>
      </c>
      <c r="H196" s="15">
        <v>0</v>
      </c>
      <c r="I196" s="45">
        <v>0</v>
      </c>
      <c r="J196" s="6">
        <f t="shared" si="11"/>
        <v>0</v>
      </c>
      <c r="K196" s="54">
        <f t="shared" si="12"/>
        <v>0</v>
      </c>
      <c r="L196" s="11"/>
      <c r="M196" s="24"/>
    </row>
    <row r="197" spans="1:13" s="1" customFormat="1" ht="15.75" customHeight="1" thickBot="1" x14ac:dyDescent="0.3">
      <c r="A197" s="58" t="s">
        <v>280</v>
      </c>
      <c r="B197" s="59"/>
      <c r="C197" s="59"/>
      <c r="D197" s="60">
        <v>0</v>
      </c>
      <c r="E197" s="61">
        <v>0.08</v>
      </c>
      <c r="F197" s="62">
        <f t="shared" si="10"/>
        <v>0</v>
      </c>
      <c r="G197" s="63">
        <v>0</v>
      </c>
      <c r="H197" s="64">
        <v>0</v>
      </c>
      <c r="I197" s="65">
        <v>0</v>
      </c>
      <c r="J197" s="62">
        <f t="shared" si="11"/>
        <v>0</v>
      </c>
      <c r="K197" s="66">
        <f t="shared" si="12"/>
        <v>0</v>
      </c>
      <c r="L197" s="11"/>
      <c r="M197" s="24"/>
    </row>
    <row r="198" spans="1:13" ht="15.75" customHeight="1" x14ac:dyDescent="0.25">
      <c r="A198" s="3"/>
      <c r="B198" s="3"/>
      <c r="C198" s="3"/>
      <c r="D198" s="13">
        <f>SUM(D2:D197)</f>
        <v>69573750</v>
      </c>
      <c r="E198" s="51"/>
      <c r="F198" s="13">
        <f>SUM(F2:F197)</f>
        <v>5565900</v>
      </c>
      <c r="G198" s="13">
        <f>SUM(G2:G197)</f>
        <v>280300</v>
      </c>
      <c r="H198" s="52">
        <f>SUM(H2:H197)</f>
        <v>-302004</v>
      </c>
      <c r="I198" s="51"/>
      <c r="J198" s="13">
        <f>SUM(J2:J197)</f>
        <v>490366.37999999983</v>
      </c>
      <c r="K198" s="53">
        <f>SUM(K2:K197)</f>
        <v>4782100</v>
      </c>
      <c r="M198" s="24"/>
    </row>
    <row r="199" spans="1:13" ht="15.75" customHeight="1" x14ac:dyDescent="0.25">
      <c r="L199" s="1"/>
      <c r="M199" s="24"/>
    </row>
    <row r="200" spans="1:13" x14ac:dyDescent="0.25">
      <c r="L200" s="1"/>
      <c r="M200" s="24"/>
    </row>
    <row r="201" spans="1:13" x14ac:dyDescent="0.25">
      <c r="M201" s="2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opLeftCell="A7" zoomScaleNormal="100" workbookViewId="0">
      <selection activeCell="C34" sqref="C34"/>
    </sheetView>
  </sheetViews>
  <sheetFormatPr baseColWidth="10" defaultColWidth="9.140625" defaultRowHeight="15" x14ac:dyDescent="0.25"/>
  <cols>
    <col min="1" max="1" width="2.28515625" customWidth="1"/>
    <col min="2" max="2" width="15.85546875" customWidth="1"/>
    <col min="3" max="3" width="14" bestFit="1" customWidth="1"/>
    <col min="4" max="4" width="12.140625" bestFit="1" customWidth="1"/>
    <col min="9" max="9" width="0.85546875" customWidth="1"/>
    <col min="10" max="10" width="15.7109375" customWidth="1"/>
    <col min="11" max="11" width="14" bestFit="1" customWidth="1"/>
  </cols>
  <sheetData>
    <row r="1" spans="2:16" x14ac:dyDescent="0.25">
      <c r="B1" s="1"/>
      <c r="C1" s="1"/>
      <c r="D1" s="1"/>
      <c r="E1" s="1"/>
      <c r="F1" s="1"/>
      <c r="G1" s="1"/>
      <c r="H1" s="1"/>
      <c r="I1" s="37"/>
      <c r="J1" s="1"/>
      <c r="K1" s="1"/>
      <c r="L1" s="1"/>
      <c r="M1" s="1"/>
      <c r="N1" s="1"/>
      <c r="O1" s="1"/>
      <c r="P1" s="1"/>
    </row>
    <row r="2" spans="2:16" x14ac:dyDescent="0.25">
      <c r="B2" s="1"/>
      <c r="C2" s="68" t="s">
        <v>313</v>
      </c>
      <c r="D2" s="68"/>
      <c r="E2" s="68"/>
      <c r="F2" s="68"/>
      <c r="G2" s="68"/>
      <c r="H2" s="1"/>
      <c r="I2" s="37"/>
      <c r="J2" s="1"/>
      <c r="K2" s="68" t="s">
        <v>313</v>
      </c>
      <c r="L2" s="68"/>
      <c r="M2" s="68"/>
      <c r="N2" s="68"/>
      <c r="O2" s="68"/>
      <c r="P2" s="1"/>
    </row>
    <row r="3" spans="2:16" x14ac:dyDescent="0.25">
      <c r="B3" s="40"/>
      <c r="C3" s="40"/>
      <c r="D3" s="41"/>
      <c r="E3" s="41"/>
      <c r="F3" s="42"/>
      <c r="G3" s="43"/>
      <c r="H3" s="43"/>
      <c r="I3" s="39"/>
      <c r="J3" s="40"/>
      <c r="K3" s="40"/>
      <c r="L3" s="41"/>
      <c r="M3" s="41"/>
      <c r="N3" s="42"/>
      <c r="O3" s="43"/>
      <c r="P3" s="43"/>
    </row>
    <row r="4" spans="2:16" x14ac:dyDescent="0.25">
      <c r="B4" s="1"/>
      <c r="C4" s="1"/>
      <c r="D4" s="1" t="s">
        <v>314</v>
      </c>
      <c r="E4" s="1"/>
      <c r="F4" s="1"/>
      <c r="G4" s="1"/>
      <c r="H4" s="1"/>
      <c r="I4" s="37"/>
      <c r="J4" s="1"/>
      <c r="K4" s="1"/>
      <c r="L4" s="1" t="s">
        <v>314</v>
      </c>
      <c r="M4" s="1"/>
      <c r="N4" s="1"/>
      <c r="O4" s="1"/>
      <c r="P4" s="1"/>
    </row>
    <row r="5" spans="2:16" x14ac:dyDescent="0.25">
      <c r="B5" s="36" t="s">
        <v>303</v>
      </c>
      <c r="C5" s="1" t="str">
        <f>GERAL_MAIO!B2</f>
        <v>Lady</v>
      </c>
      <c r="D5" s="1"/>
      <c r="E5" s="1"/>
      <c r="F5" s="1"/>
      <c r="G5" s="1"/>
      <c r="H5" s="1"/>
      <c r="I5" s="37"/>
      <c r="J5" s="36" t="s">
        <v>303</v>
      </c>
      <c r="K5" s="1" t="str">
        <f>GERAL_MAIO!B2</f>
        <v>Lady</v>
      </c>
      <c r="L5" s="1"/>
      <c r="M5" s="1"/>
      <c r="N5" s="1"/>
      <c r="O5" s="1"/>
      <c r="P5" s="1"/>
    </row>
    <row r="6" spans="2:16" x14ac:dyDescent="0.25">
      <c r="B6" s="7"/>
      <c r="C6" s="1"/>
      <c r="D6" s="1"/>
      <c r="E6" s="1"/>
      <c r="F6" s="1"/>
      <c r="G6" s="1"/>
      <c r="H6" s="1"/>
      <c r="I6" s="37"/>
      <c r="J6" s="7"/>
      <c r="K6" s="1"/>
      <c r="L6" s="1"/>
      <c r="M6" s="1"/>
      <c r="N6" s="1"/>
      <c r="O6" s="1"/>
      <c r="P6" s="1"/>
    </row>
    <row r="7" spans="2:16" x14ac:dyDescent="0.25">
      <c r="B7" s="36" t="s">
        <v>304</v>
      </c>
      <c r="C7" s="1" t="str">
        <f>GERAL_MAIO!C2</f>
        <v>PALANCA</v>
      </c>
      <c r="D7" s="1"/>
      <c r="E7" s="1"/>
      <c r="F7" s="36" t="s">
        <v>305</v>
      </c>
      <c r="G7" s="1"/>
      <c r="H7" s="1"/>
      <c r="I7" s="37"/>
      <c r="J7" s="36" t="s">
        <v>304</v>
      </c>
      <c r="K7" s="1" t="str">
        <f>GERAL_MAIO!C2</f>
        <v>PALANCA</v>
      </c>
      <c r="L7" s="1"/>
      <c r="M7" s="1"/>
      <c r="N7" s="36" t="s">
        <v>305</v>
      </c>
      <c r="O7" s="1"/>
      <c r="P7" s="1"/>
    </row>
    <row r="8" spans="2:16" x14ac:dyDescent="0.25">
      <c r="B8" s="7"/>
      <c r="C8" s="1"/>
      <c r="D8" s="1"/>
      <c r="E8" s="1"/>
      <c r="F8" s="1"/>
      <c r="G8" s="1"/>
      <c r="H8" s="1"/>
      <c r="I8" s="37"/>
      <c r="J8" s="7"/>
      <c r="K8" s="1"/>
      <c r="L8" s="1"/>
      <c r="M8" s="1"/>
      <c r="N8" s="1"/>
      <c r="O8" s="1"/>
      <c r="P8" s="1"/>
    </row>
    <row r="9" spans="2:16" x14ac:dyDescent="0.25">
      <c r="B9" s="36" t="s">
        <v>306</v>
      </c>
      <c r="C9" s="1" t="str">
        <f>(GERAL_MAIO!A2)</f>
        <v>MOB 07</v>
      </c>
      <c r="D9" s="1"/>
      <c r="E9" s="1"/>
      <c r="F9" s="1"/>
      <c r="G9" s="1"/>
      <c r="H9" s="1"/>
      <c r="I9" s="37"/>
      <c r="J9" s="36" t="s">
        <v>306</v>
      </c>
      <c r="K9" s="1" t="str">
        <f>GERAL_MAIO!A2</f>
        <v>MOB 07</v>
      </c>
      <c r="L9" s="1"/>
      <c r="M9" s="1"/>
      <c r="N9" s="1"/>
      <c r="O9" s="1"/>
      <c r="P9" s="1"/>
    </row>
    <row r="10" spans="2:16" x14ac:dyDescent="0.25">
      <c r="B10" s="1"/>
      <c r="C10" s="1"/>
      <c r="D10" s="1"/>
      <c r="E10" s="1"/>
      <c r="F10" s="1"/>
      <c r="G10" s="1"/>
      <c r="H10" s="1"/>
      <c r="I10" s="37"/>
      <c r="J10" s="1"/>
      <c r="K10" s="1"/>
      <c r="L10" s="1"/>
      <c r="M10" s="1"/>
      <c r="N10" s="1"/>
      <c r="O10" s="1"/>
      <c r="P10" s="1"/>
    </row>
    <row r="11" spans="2:16" x14ac:dyDescent="0.25">
      <c r="B11" s="31"/>
      <c r="C11" s="31"/>
      <c r="D11" s="31"/>
      <c r="E11" s="31"/>
      <c r="F11" s="31"/>
      <c r="G11" s="31"/>
      <c r="H11" s="31"/>
      <c r="I11" s="37"/>
      <c r="J11" s="31"/>
      <c r="K11" s="31"/>
      <c r="L11" s="31"/>
      <c r="M11" s="31"/>
      <c r="N11" s="31"/>
      <c r="O11" s="31"/>
      <c r="P11" s="31"/>
    </row>
    <row r="12" spans="2:16" ht="15.75" thickBot="1" x14ac:dyDescent="0.3">
      <c r="B12" s="32"/>
      <c r="C12" s="32"/>
      <c r="D12" s="32"/>
      <c r="E12" s="32"/>
      <c r="F12" s="32"/>
      <c r="G12" s="32"/>
      <c r="H12" s="32"/>
      <c r="I12" s="37"/>
      <c r="J12" s="32"/>
      <c r="K12" s="32"/>
      <c r="L12" s="32"/>
      <c r="M12" s="32"/>
      <c r="N12" s="32"/>
      <c r="O12" s="32"/>
      <c r="P12" s="32"/>
    </row>
    <row r="13" spans="2:16" x14ac:dyDescent="0.25">
      <c r="B13" s="7" t="s">
        <v>308</v>
      </c>
      <c r="C13" s="1"/>
      <c r="D13" s="30">
        <f>GERAL_MAIO!D2</f>
        <v>264250</v>
      </c>
      <c r="E13" s="1"/>
      <c r="F13" s="1"/>
      <c r="G13" s="1"/>
      <c r="H13" s="34">
        <f>D13</f>
        <v>264250</v>
      </c>
      <c r="I13" s="37"/>
      <c r="J13" s="7" t="s">
        <v>308</v>
      </c>
      <c r="K13" s="1"/>
      <c r="L13" s="30">
        <f>(D13)</f>
        <v>264250</v>
      </c>
      <c r="M13" s="1"/>
      <c r="N13" s="1"/>
      <c r="O13" s="1"/>
      <c r="P13" s="34">
        <f>(H13)</f>
        <v>264250</v>
      </c>
    </row>
    <row r="14" spans="2:16" x14ac:dyDescent="0.25">
      <c r="B14" s="7"/>
      <c r="C14" s="1"/>
      <c r="D14" s="1"/>
      <c r="E14" s="1"/>
      <c r="F14" s="1"/>
      <c r="G14" s="1"/>
      <c r="H14" s="1"/>
      <c r="I14" s="37"/>
      <c r="J14" s="7"/>
      <c r="K14" s="1"/>
      <c r="L14" s="1"/>
      <c r="M14" s="1"/>
      <c r="N14" s="1"/>
      <c r="O14" s="1"/>
      <c r="P14" s="1"/>
    </row>
    <row r="15" spans="2:16" x14ac:dyDescent="0.25">
      <c r="B15" s="7" t="s">
        <v>307</v>
      </c>
      <c r="C15" s="1"/>
      <c r="D15" s="33">
        <v>0.08</v>
      </c>
      <c r="E15" s="1"/>
      <c r="F15" s="1"/>
      <c r="G15" s="1"/>
      <c r="H15" s="30">
        <f>(GERAL_MAIO!F2)</f>
        <v>21140</v>
      </c>
      <c r="I15" s="37"/>
      <c r="J15" s="7" t="s">
        <v>307</v>
      </c>
      <c r="K15" s="1"/>
      <c r="L15" s="33">
        <v>0.08</v>
      </c>
      <c r="M15" s="1"/>
      <c r="N15" s="1"/>
      <c r="O15" s="1"/>
      <c r="P15" s="30">
        <f>(H15)</f>
        <v>21140</v>
      </c>
    </row>
    <row r="16" spans="2:16" x14ac:dyDescent="0.25">
      <c r="B16" s="7"/>
      <c r="C16" s="1"/>
      <c r="D16" s="1"/>
      <c r="E16" s="1"/>
      <c r="F16" s="1"/>
      <c r="G16" s="1"/>
      <c r="H16" s="1"/>
      <c r="I16" s="37"/>
      <c r="J16" s="7"/>
      <c r="K16" s="1"/>
      <c r="L16" s="1"/>
      <c r="M16" s="1"/>
      <c r="N16" s="1"/>
      <c r="O16" s="1"/>
      <c r="P16" s="1"/>
    </row>
    <row r="17" spans="1:16" x14ac:dyDescent="0.25">
      <c r="B17" s="7" t="s">
        <v>309</v>
      </c>
      <c r="C17" s="1"/>
      <c r="D17" s="38">
        <v>0.105</v>
      </c>
      <c r="E17" s="1"/>
      <c r="F17" s="1"/>
      <c r="G17" s="1"/>
      <c r="H17" s="30">
        <f>(GERAL_MAIO!J2)</f>
        <v>0</v>
      </c>
      <c r="I17" s="37"/>
      <c r="J17" s="7" t="s">
        <v>309</v>
      </c>
      <c r="K17" s="1"/>
      <c r="L17" s="38">
        <v>0.105</v>
      </c>
      <c r="M17" s="1"/>
      <c r="N17" s="1"/>
      <c r="O17" s="1"/>
      <c r="P17" s="30">
        <f>(H17)</f>
        <v>0</v>
      </c>
    </row>
    <row r="18" spans="1:16" x14ac:dyDescent="0.25">
      <c r="B18" s="7"/>
      <c r="C18" s="1"/>
      <c r="D18" s="38"/>
      <c r="E18" s="1"/>
      <c r="F18" s="1"/>
      <c r="G18" s="1"/>
      <c r="H18" s="30"/>
      <c r="I18" s="37"/>
      <c r="J18" s="7"/>
      <c r="K18" s="1"/>
      <c r="L18" s="38"/>
      <c r="M18" s="1"/>
      <c r="N18" s="1"/>
      <c r="O18" s="1"/>
      <c r="P18" s="30"/>
    </row>
    <row r="19" spans="1:16" x14ac:dyDescent="0.25">
      <c r="B19" s="7" t="s">
        <v>398</v>
      </c>
      <c r="C19" s="1"/>
      <c r="D19" s="38"/>
      <c r="E19" s="1"/>
      <c r="F19" s="1"/>
      <c r="G19" s="1"/>
      <c r="H19" s="30">
        <f>GERAL_MAIO!G2</f>
        <v>0</v>
      </c>
      <c r="I19" s="37"/>
      <c r="J19" s="7" t="s">
        <v>398</v>
      </c>
      <c r="K19" s="1"/>
      <c r="L19" s="38"/>
      <c r="M19" s="1"/>
      <c r="N19" s="1"/>
      <c r="O19" s="1"/>
      <c r="P19" s="30">
        <f>GERAL_MAIO!G2</f>
        <v>0</v>
      </c>
    </row>
    <row r="20" spans="1:16" x14ac:dyDescent="0.25">
      <c r="B20" s="7"/>
      <c r="C20" s="1"/>
      <c r="D20" s="1"/>
      <c r="E20" s="1"/>
      <c r="F20" s="1"/>
      <c r="G20" s="1"/>
      <c r="H20" s="1"/>
      <c r="I20" s="37"/>
      <c r="J20" s="7"/>
      <c r="K20" s="1"/>
      <c r="L20" s="1"/>
      <c r="M20" s="1"/>
      <c r="N20" s="1"/>
      <c r="O20" s="1"/>
      <c r="P20" s="1"/>
    </row>
    <row r="21" spans="1:16" x14ac:dyDescent="0.25">
      <c r="B21" s="7" t="s">
        <v>310</v>
      </c>
      <c r="C21" s="1"/>
      <c r="D21" s="1"/>
      <c r="E21" s="1"/>
      <c r="F21" s="1"/>
      <c r="G21" s="1"/>
      <c r="H21" s="35">
        <f>GERAL_MAIO!H2</f>
        <v>0</v>
      </c>
      <c r="I21" s="37"/>
      <c r="J21" s="7" t="s">
        <v>310</v>
      </c>
      <c r="K21" s="1"/>
      <c r="L21" s="1"/>
      <c r="M21" s="1"/>
      <c r="N21" s="1"/>
      <c r="O21" s="1"/>
      <c r="P21" s="35">
        <f>GERAL_MAIO!H2</f>
        <v>0</v>
      </c>
    </row>
    <row r="22" spans="1:16" ht="15.75" thickBot="1" x14ac:dyDescent="0.3">
      <c r="B22" s="32"/>
      <c r="C22" s="32"/>
      <c r="D22" s="32"/>
      <c r="E22" s="32"/>
      <c r="F22" s="32"/>
      <c r="G22" s="32"/>
      <c r="H22" s="32"/>
      <c r="I22" s="37"/>
      <c r="J22" s="32"/>
      <c r="K22" s="32"/>
      <c r="L22" s="32"/>
      <c r="M22" s="32"/>
      <c r="N22" s="32"/>
      <c r="O22" s="32"/>
      <c r="P22" s="32"/>
    </row>
    <row r="23" spans="1:16" x14ac:dyDescent="0.25">
      <c r="B23" s="7" t="s">
        <v>397</v>
      </c>
      <c r="C23" s="11"/>
      <c r="D23" s="11"/>
      <c r="E23" s="11"/>
      <c r="F23" s="11"/>
      <c r="G23" s="11"/>
      <c r="H23" s="44">
        <f>(H17+H21)</f>
        <v>0</v>
      </c>
      <c r="I23" s="37"/>
      <c r="J23" s="7" t="s">
        <v>397</v>
      </c>
      <c r="K23" s="11"/>
      <c r="L23" s="11"/>
      <c r="M23" s="11"/>
      <c r="N23" s="11"/>
      <c r="O23" s="11"/>
      <c r="P23" s="44">
        <f>P21-P17</f>
        <v>0</v>
      </c>
    </row>
    <row r="24" spans="1:16" x14ac:dyDescent="0.25">
      <c r="B24" s="11"/>
      <c r="C24" s="11"/>
      <c r="D24" s="11"/>
      <c r="E24" s="11"/>
      <c r="F24" s="11"/>
      <c r="G24" s="11"/>
      <c r="H24" s="11"/>
      <c r="I24" s="37"/>
      <c r="J24" s="11"/>
      <c r="K24" s="11"/>
      <c r="L24" s="11"/>
      <c r="M24" s="11"/>
      <c r="N24" s="11"/>
      <c r="O24" s="11"/>
      <c r="P24" s="11"/>
    </row>
    <row r="25" spans="1:16" x14ac:dyDescent="0.25">
      <c r="B25" s="7" t="s">
        <v>311</v>
      </c>
      <c r="C25" s="1"/>
      <c r="D25" s="1"/>
      <c r="E25" s="1"/>
      <c r="F25" s="1"/>
      <c r="G25" s="1"/>
      <c r="H25" s="34">
        <f>GERAL_MAIO!K2</f>
        <v>21200</v>
      </c>
      <c r="I25" s="37"/>
      <c r="J25" s="7" t="s">
        <v>311</v>
      </c>
      <c r="K25" s="1"/>
      <c r="L25" s="1"/>
      <c r="M25" s="1"/>
      <c r="N25" s="1"/>
      <c r="O25" s="1"/>
      <c r="P25" s="34">
        <f>GERAL_MAIO!K2</f>
        <v>21200</v>
      </c>
    </row>
    <row r="26" spans="1:16" x14ac:dyDescent="0.25">
      <c r="B26" s="7"/>
      <c r="C26" s="1"/>
      <c r="D26" s="1"/>
      <c r="E26" s="1"/>
      <c r="F26" s="1"/>
      <c r="G26" s="1"/>
      <c r="H26" s="1"/>
      <c r="I26" s="37"/>
      <c r="J26" s="7"/>
      <c r="K26" s="1"/>
      <c r="L26" s="1"/>
      <c r="M26" s="1"/>
      <c r="N26" s="1"/>
      <c r="O26" s="1"/>
      <c r="P26" s="1"/>
    </row>
    <row r="27" spans="1:16" x14ac:dyDescent="0.25">
      <c r="B27" s="7"/>
      <c r="C27" s="1"/>
      <c r="D27" s="1"/>
      <c r="E27" s="1"/>
      <c r="F27" s="1"/>
      <c r="G27" s="1"/>
      <c r="H27" s="1"/>
      <c r="I27" s="37"/>
      <c r="J27" s="7"/>
      <c r="K27" s="1"/>
      <c r="L27" s="1"/>
      <c r="M27" s="1"/>
      <c r="N27" s="1"/>
      <c r="O27" s="1"/>
      <c r="P27" s="1"/>
    </row>
    <row r="28" spans="1:16" x14ac:dyDescent="0.25">
      <c r="B28" s="7" t="s">
        <v>312</v>
      </c>
      <c r="C28" s="1"/>
      <c r="D28" s="1"/>
      <c r="E28" s="1"/>
      <c r="F28" s="1"/>
      <c r="G28" s="1"/>
      <c r="H28" s="1"/>
      <c r="I28" s="37"/>
      <c r="J28" s="7" t="s">
        <v>312</v>
      </c>
      <c r="K28" s="1"/>
      <c r="L28" s="1"/>
      <c r="M28" s="1"/>
      <c r="N28" s="1"/>
      <c r="O28" s="1"/>
      <c r="P28" s="1"/>
    </row>
    <row r="29" spans="1:16" x14ac:dyDescent="0.25">
      <c r="B29" s="1"/>
      <c r="C29" s="1"/>
      <c r="D29" s="1"/>
      <c r="E29" s="1"/>
      <c r="F29" s="1"/>
      <c r="G29" s="1"/>
      <c r="H29" s="1"/>
      <c r="I29" s="37"/>
      <c r="J29" s="1"/>
      <c r="K29" s="1"/>
      <c r="L29" s="1"/>
      <c r="M29" s="1"/>
      <c r="N29" s="1"/>
      <c r="O29" s="1"/>
      <c r="P29" s="1"/>
    </row>
    <row r="30" spans="1:16" x14ac:dyDescent="0.25">
      <c r="A30" s="1"/>
      <c r="B30" s="1"/>
      <c r="C30" s="1"/>
      <c r="D30" s="1"/>
      <c r="E30" s="1"/>
      <c r="F30" s="1"/>
      <c r="G30" s="1"/>
      <c r="H30" s="1"/>
      <c r="I30" s="37"/>
      <c r="J30" s="1"/>
      <c r="K30" s="1"/>
      <c r="L30" s="1"/>
      <c r="M30" s="1"/>
      <c r="N30" s="1"/>
      <c r="O30" s="1"/>
      <c r="P30" s="1"/>
    </row>
    <row r="31" spans="1:16" x14ac:dyDescent="0.25">
      <c r="A31" s="1"/>
      <c r="B31" s="1"/>
      <c r="C31" s="68" t="s">
        <v>313</v>
      </c>
      <c r="D31" s="68"/>
      <c r="E31" s="68"/>
      <c r="F31" s="68"/>
      <c r="G31" s="68"/>
      <c r="H31" s="1"/>
      <c r="I31" s="37"/>
      <c r="J31" s="1"/>
      <c r="K31" s="68" t="s">
        <v>313</v>
      </c>
      <c r="L31" s="68"/>
      <c r="M31" s="68"/>
      <c r="N31" s="68"/>
      <c r="O31" s="68"/>
      <c r="P31" s="1"/>
    </row>
    <row r="32" spans="1:16" x14ac:dyDescent="0.25">
      <c r="A32" s="1"/>
      <c r="B32" s="40"/>
      <c r="C32" s="40"/>
      <c r="D32" s="41"/>
      <c r="E32" s="41"/>
      <c r="F32" s="42"/>
      <c r="G32" s="43"/>
      <c r="H32" s="43"/>
      <c r="I32" s="39"/>
      <c r="J32" s="40"/>
      <c r="K32" s="40"/>
      <c r="L32" s="41"/>
      <c r="M32" s="41"/>
      <c r="N32" s="42"/>
      <c r="O32" s="43"/>
      <c r="P32" s="43"/>
    </row>
    <row r="33" spans="1:16" x14ac:dyDescent="0.25">
      <c r="A33" s="1"/>
      <c r="B33" s="1"/>
      <c r="C33" s="1"/>
      <c r="D33" s="1" t="s">
        <v>314</v>
      </c>
      <c r="E33" s="1"/>
      <c r="F33" s="1"/>
      <c r="G33" s="1"/>
      <c r="H33" s="1"/>
      <c r="I33" s="37"/>
      <c r="J33" s="1"/>
      <c r="K33" s="1"/>
      <c r="L33" s="1" t="s">
        <v>314</v>
      </c>
      <c r="M33" s="1"/>
      <c r="N33" s="1"/>
      <c r="O33" s="1"/>
      <c r="P33" s="1"/>
    </row>
    <row r="34" spans="1:16" x14ac:dyDescent="0.25">
      <c r="A34" s="1"/>
      <c r="B34" s="36" t="s">
        <v>303</v>
      </c>
      <c r="C34" s="1" t="str">
        <f>GERAL_MAIO!B31</f>
        <v>Lurdivina Mata</v>
      </c>
      <c r="D34" s="1"/>
      <c r="E34" s="1"/>
      <c r="F34" s="1"/>
      <c r="G34" s="1"/>
      <c r="H34" s="1"/>
      <c r="I34" s="37"/>
      <c r="J34" s="36" t="s">
        <v>303</v>
      </c>
      <c r="K34" s="1" t="str">
        <f>GERAL_MAIO!B31</f>
        <v>Lurdivina Mata</v>
      </c>
      <c r="L34" s="1"/>
      <c r="M34" s="1"/>
      <c r="N34" s="1"/>
      <c r="O34" s="1"/>
      <c r="P34" s="1"/>
    </row>
    <row r="35" spans="1:16" x14ac:dyDescent="0.25">
      <c r="A35" s="1"/>
      <c r="B35" s="7"/>
      <c r="C35" s="1"/>
      <c r="D35" s="1"/>
      <c r="E35" s="1"/>
      <c r="F35" s="1"/>
      <c r="G35" s="1"/>
      <c r="H35" s="1"/>
      <c r="I35" s="37"/>
      <c r="J35" s="7"/>
      <c r="K35" s="1"/>
      <c r="L35" s="1"/>
      <c r="M35" s="1"/>
      <c r="N35" s="1"/>
      <c r="O35" s="1"/>
      <c r="P35" s="1"/>
    </row>
    <row r="36" spans="1:16" x14ac:dyDescent="0.25">
      <c r="A36" s="1"/>
      <c r="B36" s="36" t="s">
        <v>304</v>
      </c>
      <c r="C36" s="1">
        <f>GERAL_MAIO!C31</f>
        <v>0</v>
      </c>
      <c r="D36" s="1"/>
      <c r="E36" s="1"/>
      <c r="F36" s="36" t="s">
        <v>305</v>
      </c>
      <c r="G36" s="1"/>
      <c r="H36" s="1"/>
      <c r="I36" s="37"/>
      <c r="J36" s="36" t="s">
        <v>304</v>
      </c>
      <c r="K36" s="1">
        <f>GERAL_MAIO!C31</f>
        <v>0</v>
      </c>
      <c r="L36" s="1"/>
      <c r="M36" s="1"/>
      <c r="N36" s="36" t="s">
        <v>305</v>
      </c>
      <c r="O36" s="1"/>
      <c r="P36" s="1"/>
    </row>
    <row r="37" spans="1:16" x14ac:dyDescent="0.25">
      <c r="A37" s="1"/>
      <c r="B37" s="7"/>
      <c r="C37" s="1"/>
      <c r="D37" s="1"/>
      <c r="E37" s="1"/>
      <c r="F37" s="1"/>
      <c r="G37" s="1"/>
      <c r="H37" s="1"/>
      <c r="I37" s="37"/>
      <c r="J37" s="7"/>
      <c r="K37" s="1"/>
      <c r="L37" s="1"/>
      <c r="M37" s="1"/>
      <c r="N37" s="1"/>
      <c r="O37" s="1"/>
      <c r="P37" s="1"/>
    </row>
    <row r="38" spans="1:16" x14ac:dyDescent="0.25">
      <c r="A38" s="1"/>
      <c r="B38" s="36" t="s">
        <v>306</v>
      </c>
      <c r="C38" s="1" t="str">
        <f>(GERAL_MAIO!A31)</f>
        <v>MOB 36</v>
      </c>
      <c r="D38" s="1"/>
      <c r="E38" s="1"/>
      <c r="F38" s="1"/>
      <c r="G38" s="1"/>
      <c r="H38" s="1"/>
      <c r="I38" s="37"/>
      <c r="J38" s="36" t="s">
        <v>306</v>
      </c>
      <c r="K38" s="1" t="str">
        <f>GERAL_MAIO!A31</f>
        <v>MOB 36</v>
      </c>
      <c r="L38" s="1"/>
      <c r="M38" s="1"/>
      <c r="N38" s="1"/>
      <c r="O38" s="1"/>
      <c r="P38" s="1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37"/>
      <c r="J39" s="1"/>
      <c r="K39" s="1"/>
      <c r="L39" s="1"/>
      <c r="M39" s="1"/>
      <c r="N39" s="1"/>
      <c r="O39" s="1"/>
      <c r="P39" s="1"/>
    </row>
    <row r="40" spans="1:16" x14ac:dyDescent="0.25">
      <c r="A40" s="1"/>
      <c r="B40" s="31"/>
      <c r="C40" s="31"/>
      <c r="D40" s="31"/>
      <c r="E40" s="31"/>
      <c r="F40" s="31"/>
      <c r="G40" s="31"/>
      <c r="H40" s="31"/>
      <c r="I40" s="37"/>
      <c r="J40" s="31"/>
      <c r="K40" s="31"/>
      <c r="L40" s="31"/>
      <c r="M40" s="31"/>
      <c r="N40" s="31"/>
      <c r="O40" s="31"/>
      <c r="P40" s="31"/>
    </row>
    <row r="41" spans="1:16" ht="15.75" thickBot="1" x14ac:dyDescent="0.3">
      <c r="A41" s="1"/>
      <c r="B41" s="32"/>
      <c r="C41" s="32"/>
      <c r="D41" s="32"/>
      <c r="E41" s="32"/>
      <c r="F41" s="32"/>
      <c r="G41" s="32"/>
      <c r="H41" s="32"/>
      <c r="I41" s="37"/>
      <c r="J41" s="32"/>
      <c r="K41" s="32"/>
      <c r="L41" s="32"/>
      <c r="M41" s="32"/>
      <c r="N41" s="32"/>
      <c r="O41" s="32"/>
      <c r="P41" s="32"/>
    </row>
    <row r="42" spans="1:16" x14ac:dyDescent="0.25">
      <c r="A42" s="1"/>
      <c r="B42" s="7" t="s">
        <v>308</v>
      </c>
      <c r="C42" s="1"/>
      <c r="D42" s="30" t="e">
        <f>GERAL_MAIO!#REF!</f>
        <v>#REF!</v>
      </c>
      <c r="E42" s="1"/>
      <c r="F42" s="1"/>
      <c r="G42" s="1"/>
      <c r="H42" s="34" t="e">
        <f>D42</f>
        <v>#REF!</v>
      </c>
      <c r="I42" s="37"/>
      <c r="J42" s="7" t="s">
        <v>308</v>
      </c>
      <c r="K42" s="1"/>
      <c r="L42" s="30">
        <f>GERAL_MAIO!D31</f>
        <v>566200</v>
      </c>
      <c r="M42" s="1"/>
      <c r="N42" s="1"/>
      <c r="O42" s="1"/>
      <c r="P42" s="34">
        <f>L42</f>
        <v>566200</v>
      </c>
    </row>
    <row r="43" spans="1:16" x14ac:dyDescent="0.25">
      <c r="A43" s="1"/>
      <c r="B43" s="7"/>
      <c r="C43" s="1"/>
      <c r="D43" s="1"/>
      <c r="E43" s="1"/>
      <c r="F43" s="1"/>
      <c r="G43" s="1"/>
      <c r="H43" s="1"/>
      <c r="I43" s="37"/>
      <c r="J43" s="7"/>
      <c r="K43" s="1"/>
      <c r="L43" s="1"/>
      <c r="M43" s="1"/>
      <c r="N43" s="1"/>
      <c r="O43" s="1"/>
      <c r="P43" s="1"/>
    </row>
    <row r="44" spans="1:16" x14ac:dyDescent="0.25">
      <c r="A44" s="1"/>
      <c r="B44" s="7" t="s">
        <v>307</v>
      </c>
      <c r="C44" s="1"/>
      <c r="D44" s="33" t="e">
        <f>GERAL_MAIO!#REF!</f>
        <v>#REF!</v>
      </c>
      <c r="E44" s="1"/>
      <c r="F44" s="1"/>
      <c r="G44" s="1"/>
      <c r="H44" s="30" t="e">
        <f>H42*D44</f>
        <v>#REF!</v>
      </c>
      <c r="I44" s="37"/>
      <c r="J44" s="7" t="s">
        <v>307</v>
      </c>
      <c r="K44" s="1"/>
      <c r="L44" s="33">
        <v>1.08</v>
      </c>
      <c r="M44" s="1"/>
      <c r="N44" s="1"/>
      <c r="O44" s="1"/>
      <c r="P44" s="30">
        <f>P42*L44</f>
        <v>611496</v>
      </c>
    </row>
    <row r="45" spans="1:16" x14ac:dyDescent="0.25">
      <c r="A45" s="1"/>
      <c r="B45" s="7"/>
      <c r="C45" s="1"/>
      <c r="D45" s="1"/>
      <c r="E45" s="1"/>
      <c r="F45" s="1"/>
      <c r="G45" s="1"/>
      <c r="H45" s="1"/>
      <c r="I45" s="37"/>
      <c r="J45" s="7"/>
      <c r="K45" s="1"/>
      <c r="L45" s="1"/>
      <c r="M45" s="1"/>
      <c r="N45" s="1"/>
      <c r="O45" s="1"/>
      <c r="P45" s="1"/>
    </row>
    <row r="46" spans="1:16" x14ac:dyDescent="0.25">
      <c r="A46" s="1"/>
      <c r="B46" s="7" t="s">
        <v>309</v>
      </c>
      <c r="C46" s="1"/>
      <c r="D46" s="38" t="e">
        <f>GERAL_MAIO!#REF!</f>
        <v>#REF!</v>
      </c>
      <c r="E46" s="1"/>
      <c r="F46" s="1"/>
      <c r="G46" s="1"/>
      <c r="H46" s="30" t="e">
        <f>H44*D46</f>
        <v>#REF!</v>
      </c>
      <c r="I46" s="37"/>
      <c r="J46" s="7" t="s">
        <v>309</v>
      </c>
      <c r="K46" s="1"/>
      <c r="L46" s="38">
        <f>GERAL_MAIO!I31</f>
        <v>0.105</v>
      </c>
      <c r="M46" s="1"/>
      <c r="N46" s="1"/>
      <c r="O46" s="1"/>
      <c r="P46" s="30">
        <f>P44*L46</f>
        <v>64207.079999999994</v>
      </c>
    </row>
    <row r="47" spans="1:16" x14ac:dyDescent="0.25">
      <c r="A47" s="1"/>
      <c r="B47" s="7"/>
      <c r="C47" s="1"/>
      <c r="D47" s="38"/>
      <c r="E47" s="1"/>
      <c r="F47" s="1"/>
      <c r="G47" s="1"/>
      <c r="H47" s="30"/>
      <c r="I47" s="37"/>
      <c r="J47" s="7"/>
      <c r="K47" s="1"/>
      <c r="L47" s="38"/>
      <c r="M47" s="1"/>
      <c r="N47" s="1"/>
      <c r="O47" s="1"/>
      <c r="P47" s="30"/>
    </row>
    <row r="48" spans="1:16" x14ac:dyDescent="0.25">
      <c r="A48" s="1"/>
      <c r="B48" s="7" t="s">
        <v>398</v>
      </c>
      <c r="C48" s="1"/>
      <c r="D48" s="38"/>
      <c r="E48" s="1"/>
      <c r="F48" s="1"/>
      <c r="G48" s="1"/>
      <c r="H48" s="30" t="e">
        <f>GERAL_MAIO!#REF!</f>
        <v>#REF!</v>
      </c>
      <c r="I48" s="37"/>
      <c r="J48" s="7" t="s">
        <v>398</v>
      </c>
      <c r="K48" s="1"/>
      <c r="L48" s="38"/>
      <c r="M48" s="1"/>
      <c r="N48" s="1"/>
      <c r="O48" s="1"/>
      <c r="P48" s="30">
        <f>GERAL_MAIO!G31</f>
        <v>0</v>
      </c>
    </row>
    <row r="49" spans="1:16" x14ac:dyDescent="0.25">
      <c r="A49" s="1"/>
      <c r="B49" s="7"/>
      <c r="C49" s="1"/>
      <c r="D49" s="1"/>
      <c r="E49" s="1"/>
      <c r="F49" s="1"/>
      <c r="G49" s="1"/>
      <c r="H49" s="1"/>
      <c r="I49" s="37"/>
      <c r="J49" s="7"/>
      <c r="K49" s="1"/>
      <c r="L49" s="1"/>
      <c r="M49" s="1"/>
      <c r="N49" s="1"/>
      <c r="O49" s="1"/>
      <c r="P49" s="1"/>
    </row>
    <row r="50" spans="1:16" x14ac:dyDescent="0.25">
      <c r="A50" s="1"/>
      <c r="B50" s="7" t="s">
        <v>310</v>
      </c>
      <c r="C50" s="1"/>
      <c r="D50" s="1"/>
      <c r="E50" s="1"/>
      <c r="F50" s="1"/>
      <c r="G50" s="1"/>
      <c r="H50" s="35" t="e">
        <f>GERAL_MAIO!#REF!</f>
        <v>#REF!</v>
      </c>
      <c r="I50" s="37"/>
      <c r="J50" s="7" t="s">
        <v>310</v>
      </c>
      <c r="K50" s="1"/>
      <c r="L50" s="1"/>
      <c r="M50" s="1"/>
      <c r="N50" s="1"/>
      <c r="O50" s="1"/>
      <c r="P50" s="35">
        <f>GERAL_MAIO!H31</f>
        <v>0</v>
      </c>
    </row>
    <row r="51" spans="1:16" ht="15.75" thickBot="1" x14ac:dyDescent="0.3">
      <c r="A51" s="1"/>
      <c r="B51" s="32"/>
      <c r="C51" s="32"/>
      <c r="D51" s="32"/>
      <c r="E51" s="32"/>
      <c r="F51" s="32"/>
      <c r="G51" s="32"/>
      <c r="H51" s="32"/>
      <c r="I51" s="37"/>
      <c r="J51" s="32"/>
      <c r="K51" s="32"/>
      <c r="L51" s="32"/>
      <c r="M51" s="32"/>
      <c r="N51" s="32"/>
      <c r="O51" s="32"/>
      <c r="P51" s="32"/>
    </row>
    <row r="52" spans="1:16" x14ac:dyDescent="0.25">
      <c r="A52" s="1"/>
      <c r="B52" s="7" t="s">
        <v>397</v>
      </c>
      <c r="C52" s="11"/>
      <c r="D52" s="11"/>
      <c r="E52" s="11"/>
      <c r="F52" s="11"/>
      <c r="G52" s="11"/>
      <c r="H52" s="44" t="e">
        <f>H50-H46</f>
        <v>#REF!</v>
      </c>
      <c r="I52" s="37"/>
      <c r="J52" s="7" t="s">
        <v>397</v>
      </c>
      <c r="K52" s="11"/>
      <c r="L52" s="11"/>
      <c r="M52" s="11"/>
      <c r="N52" s="11"/>
      <c r="O52" s="11"/>
      <c r="P52" s="44">
        <f>P50-P46</f>
        <v>-64207.079999999994</v>
      </c>
    </row>
    <row r="53" spans="1:16" x14ac:dyDescent="0.25">
      <c r="A53" s="1"/>
      <c r="B53" s="11"/>
      <c r="C53" s="11"/>
      <c r="D53" s="11"/>
      <c r="E53" s="11"/>
      <c r="F53" s="11"/>
      <c r="G53" s="11"/>
      <c r="H53" s="11"/>
      <c r="I53" s="37"/>
      <c r="J53" s="11"/>
      <c r="K53" s="11"/>
      <c r="L53" s="11"/>
      <c r="M53" s="11"/>
      <c r="N53" s="11"/>
      <c r="O53" s="11"/>
      <c r="P53" s="11"/>
    </row>
    <row r="54" spans="1:16" x14ac:dyDescent="0.25">
      <c r="A54" s="1"/>
      <c r="B54" s="7" t="s">
        <v>311</v>
      </c>
      <c r="C54" s="1"/>
      <c r="D54" s="1"/>
      <c r="E54" s="1"/>
      <c r="F54" s="1"/>
      <c r="G54" s="1"/>
      <c r="H54" s="34" t="e">
        <f>GERAL_MAIO!#REF!</f>
        <v>#REF!</v>
      </c>
      <c r="I54" s="37"/>
      <c r="J54" s="7" t="s">
        <v>311</v>
      </c>
      <c r="K54" s="1"/>
      <c r="L54" s="1"/>
      <c r="M54" s="1"/>
      <c r="N54" s="1"/>
      <c r="O54" s="1"/>
      <c r="P54" s="34">
        <f>GERAL_MAIO!K31</f>
        <v>40600</v>
      </c>
    </row>
    <row r="55" spans="1:16" x14ac:dyDescent="0.25">
      <c r="A55" s="1"/>
      <c r="B55" s="7"/>
      <c r="C55" s="1"/>
      <c r="D55" s="1"/>
      <c r="E55" s="1"/>
      <c r="F55" s="1"/>
      <c r="G55" s="1"/>
      <c r="H55" s="1"/>
      <c r="I55" s="37"/>
      <c r="J55" s="7"/>
      <c r="K55" s="1"/>
      <c r="L55" s="1"/>
      <c r="M55" s="1"/>
      <c r="N55" s="1"/>
      <c r="O55" s="1"/>
      <c r="P55" s="1"/>
    </row>
    <row r="56" spans="1:16" x14ac:dyDescent="0.25">
      <c r="A56" s="1"/>
      <c r="B56" s="7"/>
      <c r="C56" s="1"/>
      <c r="D56" s="1"/>
      <c r="E56" s="1"/>
      <c r="F56" s="1"/>
      <c r="G56" s="1"/>
      <c r="H56" s="1"/>
      <c r="I56" s="37"/>
      <c r="J56" s="7"/>
      <c r="K56" s="1"/>
      <c r="L56" s="1"/>
      <c r="M56" s="1"/>
      <c r="N56" s="1"/>
      <c r="O56" s="1"/>
      <c r="P56" s="1"/>
    </row>
    <row r="57" spans="1:16" x14ac:dyDescent="0.25">
      <c r="A57" s="1"/>
      <c r="B57" s="7" t="s">
        <v>312</v>
      </c>
      <c r="C57" s="1"/>
      <c r="D57" s="1"/>
      <c r="E57" s="1"/>
      <c r="F57" s="1"/>
      <c r="G57" s="1"/>
      <c r="H57" s="1"/>
      <c r="I57" s="37"/>
      <c r="J57" s="7" t="s">
        <v>312</v>
      </c>
      <c r="K57" s="1"/>
      <c r="L57" s="1"/>
      <c r="M57" s="1"/>
      <c r="N57" s="1"/>
      <c r="O57" s="1"/>
      <c r="P57" s="1"/>
    </row>
    <row r="58" spans="1:16" x14ac:dyDescent="0.25">
      <c r="A58" s="1"/>
      <c r="B58" s="1"/>
      <c r="C58" s="1"/>
      <c r="D58" s="1"/>
      <c r="E58" s="1"/>
      <c r="F58" s="1"/>
      <c r="G58" s="1"/>
      <c r="H58" s="1"/>
      <c r="I58" s="37"/>
      <c r="J58" s="1"/>
      <c r="K58" s="1"/>
      <c r="L58" s="1"/>
      <c r="M58" s="1"/>
      <c r="N58" s="1"/>
      <c r="O58" s="1"/>
      <c r="P58" s="1"/>
    </row>
  </sheetData>
  <mergeCells count="4">
    <mergeCell ref="C31:G31"/>
    <mergeCell ref="K31:O31"/>
    <mergeCell ref="C2:G2"/>
    <mergeCell ref="K2:O2"/>
  </mergeCells>
  <pageMargins left="0.7" right="0.7" top="0.75" bottom="0.75" header="0.3" footer="0.3"/>
  <pageSetup paperSize="9" scale="83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GERAL_MAIO</vt:lpstr>
      <vt:lpstr>RECIBOS_MAIO</vt:lpstr>
      <vt:lpstr>GERAL_MAIO!Zone_d_impression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Jonathan</cp:lastModifiedBy>
  <cp:lastPrinted>2017-06-19T18:02:57Z</cp:lastPrinted>
  <dcterms:created xsi:type="dcterms:W3CDTF">2015-06-12T08:32:46Z</dcterms:created>
  <dcterms:modified xsi:type="dcterms:W3CDTF">2017-06-20T18:32:10Z</dcterms:modified>
</cp:coreProperties>
</file>