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Activité Jan." sheetId="1" state="visible" r:id="rId2"/>
    <sheet name="F2" sheetId="2" state="visible" r:id="rId3"/>
  </sheets>
  <calcPr iterateCount="100" refMode="A1" iterate="tru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<sst xmlns="http://schemas.openxmlformats.org/spreadsheetml/2006/main" count="28" uniqueCount="22">
  <si>
    <t xml:space="preserve">PLANNING ACTIVITÉS</t>
  </si>
  <si>
    <t xml:space="preserve">Mois</t>
  </si>
  <si>
    <t xml:space="preserve">Semaine</t>
  </si>
  <si>
    <t xml:space="preserve">SEMAINE</t>
  </si>
  <si>
    <t xml:space="preserve">Date</t>
  </si>
  <si>
    <t xml:space="preserve">Jour</t>
  </si>
  <si>
    <t xml:space="preserve">Le mini de janvier dans la semaine 01 doit être 01/01/2019</t>
  </si>
  <si>
    <t xml:space="preserve">OK</t>
  </si>
  <si>
    <t xml:space="preserve">en matricielle , cela me marque 00 ???</t>
  </si>
  <si>
    <t xml:space="preserve">Le maxi de janvier dans la semaine 01 doit être 06/01/2019</t>
  </si>
  <si>
    <t xml:space="preserve">KO</t>
  </si>
  <si>
    <t xml:space="preserve">S1</t>
  </si>
  <si>
    <t xml:space="preserve">S2</t>
  </si>
  <si>
    <t xml:space="preserve">S3</t>
  </si>
  <si>
    <t xml:space="preserve">S4</t>
  </si>
  <si>
    <t xml:space="preserve">S5</t>
  </si>
  <si>
    <t xml:space="preserve">1ère jour de la semaine appartenant à un mois défini en G2</t>
  </si>
  <si>
    <t xml:space="preserve">???</t>
  </si>
  <si>
    <t xml:space="preserve">dernier jour de la semaine appartenant à un mois défini en G2</t>
  </si>
  <si>
    <t xml:space="preserve">jours ouvrés semaine 01 appartenant au mois de janvier</t>
  </si>
  <si>
    <r>
      <rPr>
        <sz val="11"/>
        <color rgb="FF000000"/>
        <rFont val="Calibri"/>
        <family val="2"/>
      </rPr>
      <t xml:space="preserve">1</t>
    </r>
    <r>
      <rPr>
        <vertAlign val="superscript"/>
        <sz val="11"/>
        <color rgb="FF000000"/>
        <rFont val="Calibri"/>
        <family val="2"/>
      </rPr>
      <t xml:space="preserve">er</t>
    </r>
    <r>
      <rPr>
        <sz val="11"/>
        <color rgb="FF000000"/>
        <rFont val="Calibri"/>
        <family val="2"/>
      </rPr>
      <t xml:space="preserve"> jour de la semaine appartenant à un mois défini en B1</t>
    </r>
  </si>
  <si>
    <t xml:space="preserve">dernier jour de la semaine appartenant à un mois défini en B1</t>
  </si>
</sst>
</file>

<file path=xl/styles.xml><?xml version="1.0" encoding="utf-8"?>
<styleSheet xmlns="http://schemas.openxmlformats.org/spreadsheetml/2006/main">
  <numFmts count="11">
    <numFmt numFmtId="164" formatCode="General"/>
    <numFmt numFmtId="165" formatCode="00"/>
    <numFmt numFmtId="166" formatCode="MMMM"/>
    <numFmt numFmtId="167" formatCode="MMMM\ YYYY"/>
    <numFmt numFmtId="168" formatCode="DD"/>
    <numFmt numFmtId="169" formatCode="DDD"/>
    <numFmt numFmtId="170" formatCode="DD/MM/YYYY"/>
    <numFmt numFmtId="171" formatCode="0.00"/>
    <numFmt numFmtId="172" formatCode="DDD\ D\ MMM\ YY"/>
    <numFmt numFmtId="173" formatCode="DD/MM/YY"/>
    <numFmt numFmtId="174" formatCode="#,##0"/>
  </numFmts>
  <fonts count="1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2"/>
      <charset val="1"/>
    </font>
    <font>
      <b val="true"/>
      <sz val="11"/>
      <name val="Calibri"/>
      <family val="2"/>
      <charset val="1"/>
    </font>
    <font>
      <b val="true"/>
      <sz val="14"/>
      <name val="Calibri"/>
      <family val="2"/>
      <charset val="1"/>
    </font>
    <font>
      <sz val="11"/>
      <color rgb="FFFFFFFF"/>
      <name val="Calibri"/>
      <family val="2"/>
      <charset val="1"/>
    </font>
    <font>
      <sz val="10"/>
      <name val="Calibri"/>
      <family val="2"/>
      <charset val="1"/>
    </font>
    <font>
      <b val="true"/>
      <sz val="12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b val="true"/>
      <sz val="11"/>
      <color rgb="FF00B050"/>
      <name val="Calibri"/>
      <family val="2"/>
      <charset val="1"/>
    </font>
    <font>
      <sz val="11"/>
      <color rgb="FFC00000"/>
      <name val="Calibri"/>
      <family val="2"/>
      <charset val="1"/>
    </font>
    <font>
      <sz val="11"/>
      <color rgb="FF000000"/>
      <name val="Calibri"/>
      <family val="2"/>
    </font>
    <font>
      <vertAlign val="superscript"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DDDDDD"/>
        <bgColor rgb="FFCCFFCC"/>
      </patternFill>
    </fill>
    <fill>
      <patternFill patternType="solid">
        <fgColor rgb="FFD4EA6B"/>
        <bgColor rgb="FFCC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7" fontId="5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7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5" fontId="9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8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1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1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70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1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73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left" vertical="center" textRotation="0" wrapText="true" indent="0" shrinkToFit="false"/>
      <protection locked="true" hidden="false"/>
    </xf>
    <xf numFmtId="172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3" fontId="0" fillId="4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3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D4EA6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O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7" activeCellId="0" sqref="D7"/>
    </sheetView>
  </sheetViews>
  <sheetFormatPr defaultRowHeight="15" zeroHeight="false" outlineLevelRow="0" outlineLevelCol="0"/>
  <cols>
    <col collapsed="false" customWidth="true" hidden="false" outlineLevel="0" max="1" min="1" style="1" width="31.7"/>
    <col collapsed="false" customWidth="true" hidden="false" outlineLevel="0" max="92" min="2" style="1" width="5.7"/>
    <col collapsed="false" customWidth="false" hidden="false" outlineLevel="0" max="1025" min="93" style="1" width="11.42"/>
  </cols>
  <sheetData>
    <row r="1" customFormat="false" ht="15" hidden="false" customHeight="true" outlineLevel="0" collapsed="false"/>
    <row r="2" customFormat="false" ht="22.5" hidden="false" customHeight="true" outlineLevel="0" collapsed="false">
      <c r="A2" s="2" t="s">
        <v>0</v>
      </c>
      <c r="D2" s="3" t="n">
        <v>2019</v>
      </c>
      <c r="E2" s="3"/>
      <c r="F2" s="3"/>
      <c r="G2" s="4" t="n">
        <v>1</v>
      </c>
      <c r="H2" s="5" t="n">
        <f aca="false">DATE(D2,G2,1)</f>
        <v>43466</v>
      </c>
      <c r="I2" s="5"/>
      <c r="J2" s="5"/>
      <c r="K2" s="5"/>
      <c r="Q2" s="6"/>
      <c r="AF2" s="6"/>
      <c r="AU2" s="6"/>
      <c r="BJ2" s="6"/>
      <c r="BY2" s="6"/>
      <c r="CN2" s="6"/>
    </row>
    <row r="3" customFormat="false" ht="22.5" hidden="false" customHeight="true" outlineLevel="0" collapsed="false">
      <c r="A3" s="7" t="s">
        <v>1</v>
      </c>
      <c r="B3" s="7"/>
      <c r="D3" s="8"/>
      <c r="E3" s="9" t="n">
        <f aca="false">H2</f>
        <v>43466</v>
      </c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</row>
    <row r="4" customFormat="false" ht="22.5" hidden="false" customHeight="true" outlineLevel="0" collapsed="false">
      <c r="A4" s="7" t="s">
        <v>2</v>
      </c>
      <c r="B4" s="7"/>
      <c r="C4" s="10" t="s">
        <v>3</v>
      </c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1" t="n">
        <f aca="false">_xlfn.ISOWEEKNUM(E3)</f>
        <v>1</v>
      </c>
      <c r="Q4" s="10" t="s">
        <v>3</v>
      </c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1" t="n">
        <f aca="false">IF(P4=52,1,IF(P4=53,1,P4+1))</f>
        <v>2</v>
      </c>
      <c r="AE4" s="10" t="s">
        <v>3</v>
      </c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1" t="n">
        <f aca="false">AD4+1</f>
        <v>3</v>
      </c>
      <c r="AS4" s="10" t="s">
        <v>3</v>
      </c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1" t="n">
        <f aca="false">AR4+1</f>
        <v>4</v>
      </c>
      <c r="BG4" s="10" t="s">
        <v>3</v>
      </c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1" t="n">
        <f aca="false">BF4+1</f>
        <v>5</v>
      </c>
      <c r="BU4" s="10" t="s">
        <v>3</v>
      </c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1" t="n">
        <f aca="false">BT4+1</f>
        <v>6</v>
      </c>
    </row>
    <row r="5" customFormat="false" ht="22.5" hidden="false" customHeight="true" outlineLevel="0" collapsed="false">
      <c r="A5" s="7" t="s">
        <v>4</v>
      </c>
      <c r="B5" s="7"/>
      <c r="C5" s="12" t="n">
        <f aca="false">C6</f>
        <v>43465</v>
      </c>
      <c r="D5" s="12"/>
      <c r="E5" s="12" t="n">
        <f aca="false">E6</f>
        <v>43466</v>
      </c>
      <c r="F5" s="12"/>
      <c r="G5" s="12" t="n">
        <f aca="false">G6</f>
        <v>43467</v>
      </c>
      <c r="H5" s="12"/>
      <c r="I5" s="12" t="n">
        <f aca="false">I6</f>
        <v>43468</v>
      </c>
      <c r="J5" s="12"/>
      <c r="K5" s="12" t="n">
        <f aca="false">K6</f>
        <v>43469</v>
      </c>
      <c r="L5" s="12"/>
      <c r="M5" s="12" t="n">
        <f aca="false">M6</f>
        <v>43470</v>
      </c>
      <c r="N5" s="12"/>
      <c r="O5" s="12" t="n">
        <f aca="false">O6</f>
        <v>43471</v>
      </c>
      <c r="P5" s="12"/>
      <c r="Q5" s="12" t="n">
        <f aca="false">Q6</f>
        <v>43472</v>
      </c>
      <c r="R5" s="12"/>
      <c r="S5" s="12" t="n">
        <f aca="false">S6</f>
        <v>43473</v>
      </c>
      <c r="T5" s="12"/>
      <c r="U5" s="12" t="n">
        <f aca="false">U6</f>
        <v>43474</v>
      </c>
      <c r="V5" s="12"/>
      <c r="W5" s="12" t="n">
        <f aca="false">W6</f>
        <v>43475</v>
      </c>
      <c r="X5" s="12"/>
      <c r="Y5" s="12" t="n">
        <f aca="false">Y6</f>
        <v>43476</v>
      </c>
      <c r="Z5" s="12"/>
      <c r="AA5" s="12" t="n">
        <f aca="false">AA6</f>
        <v>43477</v>
      </c>
      <c r="AB5" s="12"/>
      <c r="AC5" s="12" t="n">
        <f aca="false">AC6</f>
        <v>43478</v>
      </c>
      <c r="AD5" s="12"/>
      <c r="AE5" s="12" t="n">
        <f aca="false">AE6</f>
        <v>43479</v>
      </c>
      <c r="AF5" s="12"/>
      <c r="AG5" s="12" t="n">
        <f aca="false">AG6</f>
        <v>43480</v>
      </c>
      <c r="AH5" s="12"/>
      <c r="AI5" s="12" t="n">
        <f aca="false">AI6</f>
        <v>43481</v>
      </c>
      <c r="AJ5" s="12"/>
      <c r="AK5" s="12" t="n">
        <f aca="false">AK6</f>
        <v>43482</v>
      </c>
      <c r="AL5" s="12"/>
      <c r="AM5" s="12" t="n">
        <f aca="false">AM6</f>
        <v>43483</v>
      </c>
      <c r="AN5" s="12"/>
      <c r="AO5" s="12" t="n">
        <f aca="false">AO6</f>
        <v>43484</v>
      </c>
      <c r="AP5" s="12"/>
      <c r="AQ5" s="12" t="n">
        <f aca="false">AQ6</f>
        <v>43485</v>
      </c>
      <c r="AR5" s="12"/>
      <c r="AS5" s="12" t="n">
        <f aca="false">AS6</f>
        <v>43486</v>
      </c>
      <c r="AT5" s="12"/>
      <c r="AU5" s="12" t="n">
        <f aca="false">AU6</f>
        <v>43487</v>
      </c>
      <c r="AV5" s="12"/>
      <c r="AW5" s="12" t="n">
        <f aca="false">AW6</f>
        <v>43488</v>
      </c>
      <c r="AX5" s="12"/>
      <c r="AY5" s="12" t="n">
        <f aca="false">AY6</f>
        <v>43489</v>
      </c>
      <c r="AZ5" s="12"/>
      <c r="BA5" s="12" t="n">
        <f aca="false">BA6</f>
        <v>43490</v>
      </c>
      <c r="BB5" s="12"/>
      <c r="BC5" s="12" t="n">
        <f aca="false">BC6</f>
        <v>43491</v>
      </c>
      <c r="BD5" s="12"/>
      <c r="BE5" s="12" t="n">
        <f aca="false">BE6</f>
        <v>43492</v>
      </c>
      <c r="BF5" s="12"/>
      <c r="BG5" s="12" t="n">
        <f aca="false">BG6</f>
        <v>43493</v>
      </c>
      <c r="BH5" s="12"/>
      <c r="BI5" s="12" t="n">
        <f aca="false">BI6</f>
        <v>43494</v>
      </c>
      <c r="BJ5" s="12"/>
      <c r="BK5" s="12" t="n">
        <f aca="false">BK6</f>
        <v>43495</v>
      </c>
      <c r="BL5" s="12"/>
      <c r="BM5" s="12" t="n">
        <f aca="false">BM6</f>
        <v>43496</v>
      </c>
      <c r="BN5" s="12"/>
      <c r="BO5" s="12" t="n">
        <f aca="false">BO6</f>
        <v>43497</v>
      </c>
      <c r="BP5" s="12"/>
      <c r="BQ5" s="12" t="n">
        <f aca="false">BQ6</f>
        <v>43498</v>
      </c>
      <c r="BR5" s="12"/>
      <c r="BS5" s="12" t="n">
        <f aca="false">BS6</f>
        <v>43499</v>
      </c>
      <c r="BT5" s="12"/>
      <c r="BU5" s="12" t="n">
        <f aca="false">BU6</f>
        <v>43500</v>
      </c>
      <c r="BV5" s="12"/>
      <c r="BW5" s="12" t="n">
        <f aca="false">BW6</f>
        <v>43501</v>
      </c>
      <c r="BX5" s="12"/>
      <c r="BY5" s="12" t="n">
        <f aca="false">BY6</f>
        <v>43502</v>
      </c>
      <c r="BZ5" s="12"/>
      <c r="CA5" s="12" t="n">
        <f aca="false">CA6</f>
        <v>43503</v>
      </c>
      <c r="CB5" s="12"/>
      <c r="CC5" s="12" t="n">
        <f aca="false">CC6</f>
        <v>43504</v>
      </c>
      <c r="CD5" s="12"/>
      <c r="CE5" s="12" t="n">
        <f aca="false">CE6</f>
        <v>43505</v>
      </c>
      <c r="CF5" s="12"/>
      <c r="CG5" s="12" t="n">
        <f aca="false">CG6</f>
        <v>43506</v>
      </c>
      <c r="CH5" s="12"/>
    </row>
    <row r="6" customFormat="false" ht="22.5" hidden="false" customHeight="true" outlineLevel="0" collapsed="false">
      <c r="A6" s="7" t="s">
        <v>5</v>
      </c>
      <c r="B6" s="7"/>
      <c r="C6" s="13" t="n">
        <f aca="false">IF(OR(P4=52,P4=53),(P4-1)*7+IF(WEEKDAY(DATE(D2-1,1,1),2)&gt;4,7,0)+DATE(D2-1,1,1)-WEEKDAY(DATE(D2-1,1,1),2)+1,(P4-1)*7+IF(WEEKDAY(DATE(D2,1,1),2)&gt;4,7,0)+DATE(D2,1,1)-WEEKDAY(DATE(D2,1,1),2)+1)</f>
        <v>43465</v>
      </c>
      <c r="D6" s="13"/>
      <c r="E6" s="13" t="n">
        <f aca="false">IF(C6="","",C6+1)</f>
        <v>43466</v>
      </c>
      <c r="F6" s="13"/>
      <c r="G6" s="13" t="n">
        <f aca="false">IF(E6="","",E6+1)</f>
        <v>43467</v>
      </c>
      <c r="H6" s="13"/>
      <c r="I6" s="13" t="n">
        <f aca="false">IF(G6="","",G6+1)</f>
        <v>43468</v>
      </c>
      <c r="J6" s="13"/>
      <c r="K6" s="13" t="n">
        <f aca="false">IF(I6="","",I6+1)</f>
        <v>43469</v>
      </c>
      <c r="L6" s="13"/>
      <c r="M6" s="13" t="n">
        <f aca="false">IF(K6="","",K6+1)</f>
        <v>43470</v>
      </c>
      <c r="N6" s="13"/>
      <c r="O6" s="13" t="n">
        <f aca="false">IF(M6="","",M6+1)</f>
        <v>43471</v>
      </c>
      <c r="P6" s="13"/>
      <c r="Q6" s="13" t="n">
        <f aca="false">IF(O6="","",O6+1)</f>
        <v>43472</v>
      </c>
      <c r="R6" s="13"/>
      <c r="S6" s="13" t="n">
        <f aca="false">IF(Q6="","",Q6+1)</f>
        <v>43473</v>
      </c>
      <c r="T6" s="13"/>
      <c r="U6" s="13" t="n">
        <f aca="false">IF(S6="","",S6+1)</f>
        <v>43474</v>
      </c>
      <c r="V6" s="13"/>
      <c r="W6" s="13" t="n">
        <f aca="false">IF(U6="","",U6+1)</f>
        <v>43475</v>
      </c>
      <c r="X6" s="13"/>
      <c r="Y6" s="13" t="n">
        <f aca="false">IF(W6="","",W6+1)</f>
        <v>43476</v>
      </c>
      <c r="Z6" s="13"/>
      <c r="AA6" s="13" t="n">
        <f aca="false">IF(Y6="","",Y6+1)</f>
        <v>43477</v>
      </c>
      <c r="AB6" s="13"/>
      <c r="AC6" s="13" t="n">
        <f aca="false">IF(AA6="","",AA6+1)</f>
        <v>43478</v>
      </c>
      <c r="AD6" s="13"/>
      <c r="AE6" s="13" t="n">
        <f aca="false">IF(AC6="","",AC6+1)</f>
        <v>43479</v>
      </c>
      <c r="AF6" s="13"/>
      <c r="AG6" s="13" t="n">
        <f aca="false">IF(AE6="","",AE6+1)</f>
        <v>43480</v>
      </c>
      <c r="AH6" s="13"/>
      <c r="AI6" s="13" t="n">
        <f aca="false">IF(AG6="","",AG6+1)</f>
        <v>43481</v>
      </c>
      <c r="AJ6" s="13"/>
      <c r="AK6" s="13" t="n">
        <f aca="false">IF(AI6="","",AI6+1)</f>
        <v>43482</v>
      </c>
      <c r="AL6" s="13"/>
      <c r="AM6" s="13" t="n">
        <f aca="false">IF(AK6="","",AK6+1)</f>
        <v>43483</v>
      </c>
      <c r="AN6" s="13"/>
      <c r="AO6" s="13" t="n">
        <f aca="false">IF(AM6="","",AM6+1)</f>
        <v>43484</v>
      </c>
      <c r="AP6" s="13"/>
      <c r="AQ6" s="13" t="n">
        <f aca="false">IF(AO6="","",AO6+1)</f>
        <v>43485</v>
      </c>
      <c r="AR6" s="13"/>
      <c r="AS6" s="13" t="n">
        <f aca="false">IF(AQ6="","",AQ6+1)</f>
        <v>43486</v>
      </c>
      <c r="AT6" s="13"/>
      <c r="AU6" s="13" t="n">
        <f aca="false">IF(AS6="","",AS6+1)</f>
        <v>43487</v>
      </c>
      <c r="AV6" s="13"/>
      <c r="AW6" s="13" t="n">
        <f aca="false">IF(AU6="","",AU6+1)</f>
        <v>43488</v>
      </c>
      <c r="AX6" s="13"/>
      <c r="AY6" s="13" t="n">
        <f aca="false">IF(AW6="","",AW6+1)</f>
        <v>43489</v>
      </c>
      <c r="AZ6" s="13"/>
      <c r="BA6" s="13" t="n">
        <f aca="false">IF(AY6="","",AY6+1)</f>
        <v>43490</v>
      </c>
      <c r="BB6" s="13"/>
      <c r="BC6" s="13" t="n">
        <f aca="false">IF(BA6="","",BA6+1)</f>
        <v>43491</v>
      </c>
      <c r="BD6" s="13"/>
      <c r="BE6" s="13" t="n">
        <f aca="false">IF(BC6="","",BC6+1)</f>
        <v>43492</v>
      </c>
      <c r="BF6" s="13"/>
      <c r="BG6" s="13" t="n">
        <f aca="false">IF(BE6="","",BE6+1)</f>
        <v>43493</v>
      </c>
      <c r="BH6" s="13"/>
      <c r="BI6" s="13" t="n">
        <f aca="false">IF(BG6="","",BG6+1)</f>
        <v>43494</v>
      </c>
      <c r="BJ6" s="13"/>
      <c r="BK6" s="13" t="n">
        <f aca="false">IF(BI6="","",BI6+1)</f>
        <v>43495</v>
      </c>
      <c r="BL6" s="13"/>
      <c r="BM6" s="13" t="n">
        <f aca="false">IF(BK6="","",BK6+1)</f>
        <v>43496</v>
      </c>
      <c r="BN6" s="13"/>
      <c r="BO6" s="13" t="n">
        <f aca="false">IF(BM6="","",BM6+1)</f>
        <v>43497</v>
      </c>
      <c r="BP6" s="13"/>
      <c r="BQ6" s="13" t="n">
        <f aca="false">IF(BO6="","",BO6+1)</f>
        <v>43498</v>
      </c>
      <c r="BR6" s="13"/>
      <c r="BS6" s="13" t="n">
        <f aca="false">IF(BQ6="","",BQ6+1)</f>
        <v>43499</v>
      </c>
      <c r="BT6" s="13"/>
      <c r="BU6" s="13" t="n">
        <f aca="false">IF(BS6="","",BS6+1)</f>
        <v>43500</v>
      </c>
      <c r="BV6" s="13"/>
      <c r="BW6" s="13" t="n">
        <f aca="false">IF(BU6="","",BU6+1)</f>
        <v>43501</v>
      </c>
      <c r="BX6" s="13"/>
      <c r="BY6" s="13" t="n">
        <f aca="false">IF(BW6="","",BW6+1)</f>
        <v>43502</v>
      </c>
      <c r="BZ6" s="13"/>
      <c r="CA6" s="13" t="n">
        <f aca="false">IF(BY6="","",BY6+1)</f>
        <v>43503</v>
      </c>
      <c r="CB6" s="13"/>
      <c r="CC6" s="13" t="n">
        <f aca="false">IF(CA6="","",CA6+1)</f>
        <v>43504</v>
      </c>
      <c r="CD6" s="13"/>
      <c r="CE6" s="13" t="n">
        <f aca="false">IF(CC6="","",CC6+1)</f>
        <v>43505</v>
      </c>
      <c r="CF6" s="13"/>
      <c r="CG6" s="13" t="n">
        <f aca="false">IF(CE6="","",CE6+1)</f>
        <v>43506</v>
      </c>
      <c r="CH6" s="13"/>
    </row>
    <row r="7" customFormat="false" ht="22.5" hidden="false" customHeight="true" outlineLevel="0" collapsed="false"/>
    <row r="8" customFormat="false" ht="22.5" hidden="false" customHeight="true" outlineLevel="0" collapsed="false"/>
    <row r="9" customFormat="false" ht="22.5" hidden="false" customHeight="true" outlineLevel="0" collapsed="false"/>
    <row r="10" customFormat="false" ht="22.5" hidden="false" customHeight="true" outlineLevel="0" collapsed="false">
      <c r="C10" s="14" t="s">
        <v>6</v>
      </c>
      <c r="D10" s="15"/>
      <c r="E10" s="15"/>
      <c r="F10" s="15"/>
      <c r="G10" s="15"/>
      <c r="H10" s="15"/>
      <c r="I10" s="15"/>
      <c r="J10" s="15"/>
      <c r="K10" s="15"/>
      <c r="L10" s="15"/>
      <c r="M10" s="16" t="s">
        <v>7</v>
      </c>
      <c r="O10" s="17" t="n">
        <f aca="false" t="array" ref="O10:O10">MIN(IF(MONTH(C5:P5)=MONTH(G2),C5:P5))</f>
        <v>43465</v>
      </c>
      <c r="Q10" s="18" t="s">
        <v>8</v>
      </c>
    </row>
    <row r="11" customFormat="false" ht="22.5" hidden="false" customHeight="true" outlineLevel="0" collapsed="false"/>
    <row r="12" customFormat="false" ht="22.5" hidden="false" customHeight="true" outlineLevel="0" collapsed="false">
      <c r="C12" s="19" t="s">
        <v>9</v>
      </c>
      <c r="D12" s="16"/>
      <c r="E12" s="16"/>
      <c r="F12" s="16"/>
      <c r="G12" s="16"/>
      <c r="H12" s="16"/>
      <c r="I12" s="16"/>
      <c r="J12" s="16"/>
      <c r="K12" s="16"/>
      <c r="L12" s="16"/>
      <c r="M12" s="15" t="s">
        <v>10</v>
      </c>
      <c r="O12" s="17" t="n">
        <f aca="false" t="array" ref="O12:O12">MAX(IF(MONTH(C5:P5)=MONTH(G2),C5:P5))</f>
        <v>43465</v>
      </c>
      <c r="P12" s="18"/>
    </row>
    <row r="13" customFormat="false" ht="22.5" hidden="false" customHeight="true" outlineLevel="0" collapsed="false"/>
    <row r="14" customFormat="false" ht="22.5" hidden="false" customHeight="true" outlineLevel="0" collapsed="false">
      <c r="N14" s="1" t="s">
        <v>11</v>
      </c>
      <c r="O14" s="1" t="s">
        <v>12</v>
      </c>
      <c r="P14" s="1" t="s">
        <v>13</v>
      </c>
      <c r="Q14" s="1" t="s">
        <v>14</v>
      </c>
      <c r="R14" s="1" t="s">
        <v>15</v>
      </c>
    </row>
    <row r="15" customFormat="false" ht="22.5" hidden="false" customHeight="true" outlineLevel="0" collapsed="false">
      <c r="H15" s="1" t="s">
        <v>16</v>
      </c>
      <c r="N15" s="17" t="n">
        <f aca="false" t="array" ref="N15:N15">MIN(IF(MONTH(C5:P5)=MONTH($G2),C5:P5))</f>
        <v>43465</v>
      </c>
      <c r="O15" s="17" t="n">
        <f aca="false" t="array" ref="O15:O15">MIN(IF(MONTH(Q5:AD5)=MONTH($G2),Q5:AD5))</f>
        <v>0</v>
      </c>
      <c r="P15" s="17" t="n">
        <f aca="false" t="array" ref="P15:P15">MIN(IF(MONTH(AE5:AR5)=MONTH($G2),AE5:AR5))</f>
        <v>0</v>
      </c>
      <c r="Q15" s="17" t="n">
        <f aca="false" t="array" ref="Q15:Q15">MIN(IF(MONTH(AS5:BF5)=MONTH($G2),AS5:BF5))</f>
        <v>0</v>
      </c>
      <c r="R15" s="17" t="n">
        <f aca="false" t="array" ref="R15:R15">MIN(IF(MONTH(BG5:BT5)=MONTH($G2),BG5:BT5))</f>
        <v>0</v>
      </c>
      <c r="S15" s="1" t="s">
        <v>17</v>
      </c>
    </row>
    <row r="16" customFormat="false" ht="22.5" hidden="false" customHeight="true" outlineLevel="0" collapsed="false">
      <c r="H16" s="1" t="s">
        <v>18</v>
      </c>
      <c r="N16" s="17" t="n">
        <f aca="false">MAX(IF(MONTH(C5:P5)=MONTH($G2),C5:P5))</f>
        <v>43471</v>
      </c>
      <c r="O16" s="17" t="n">
        <f aca="false" t="array" ref="O16:O16">MAX(IF(MONTH(Q5:AD5)=MONTH($G2),Q5:AD5))</f>
        <v>0</v>
      </c>
      <c r="P16" s="17" t="n">
        <f aca="false" t="array" ref="P16:P16">MAX(IF(MONTH(AE5:AR5)=MONTH($G2),AE5:AR5))</f>
        <v>0</v>
      </c>
      <c r="Q16" s="17" t="n">
        <f aca="false" t="array" ref="Q16:Q16">MAX(IF(MONTH(AS5:BF5)=MONTH($G2),AS5:BF5))</f>
        <v>0</v>
      </c>
      <c r="R16" s="17" t="n">
        <f aca="false" t="array" ref="R16:R16">MAX(IF(MONTH(BG5:BT5)=MONTH($G2),BG5:BT5))</f>
        <v>0</v>
      </c>
      <c r="S16" s="1" t="s">
        <v>7</v>
      </c>
    </row>
    <row r="17" customFormat="false" ht="22.5" hidden="false" customHeight="true" outlineLevel="0" collapsed="false"/>
    <row r="18" customFormat="false" ht="22.5" hidden="false" customHeight="true" outlineLevel="0" collapsed="false"/>
    <row r="19" customFormat="false" ht="22.5" hidden="false" customHeight="true" outlineLevel="0" collapsed="false">
      <c r="A19" s="20" t="n">
        <v>43466</v>
      </c>
      <c r="D19" s="18" t="s">
        <v>19</v>
      </c>
      <c r="N19" s="21" t="n">
        <f aca="false">NETWORKDAYS(N15,N16,A19:A29)</f>
        <v>4</v>
      </c>
    </row>
    <row r="20" customFormat="false" ht="22.5" hidden="false" customHeight="true" outlineLevel="0" collapsed="false">
      <c r="A20" s="20" t="n">
        <v>43577</v>
      </c>
    </row>
    <row r="21" customFormat="false" ht="22.5" hidden="false" customHeight="true" outlineLevel="0" collapsed="false">
      <c r="A21" s="20" t="n">
        <v>43586</v>
      </c>
    </row>
    <row r="22" customFormat="false" ht="22.5" hidden="false" customHeight="true" outlineLevel="0" collapsed="false">
      <c r="A22" s="20" t="n">
        <v>43593</v>
      </c>
    </row>
    <row r="23" customFormat="false" ht="22.5" hidden="false" customHeight="true" outlineLevel="0" collapsed="false">
      <c r="A23" s="20" t="n">
        <v>43615</v>
      </c>
    </row>
    <row r="24" customFormat="false" ht="22.5" hidden="false" customHeight="true" outlineLevel="0" collapsed="false">
      <c r="A24" s="20" t="n">
        <v>43626</v>
      </c>
    </row>
    <row r="25" customFormat="false" ht="22.5" hidden="false" customHeight="true" outlineLevel="0" collapsed="false">
      <c r="A25" s="20" t="n">
        <v>43660</v>
      </c>
    </row>
    <row r="26" customFormat="false" ht="22.5" hidden="false" customHeight="true" outlineLevel="0" collapsed="false">
      <c r="A26" s="20" t="n">
        <v>43692</v>
      </c>
    </row>
    <row r="27" customFormat="false" ht="22.5" hidden="false" customHeight="true" outlineLevel="0" collapsed="false">
      <c r="A27" s="20" t="n">
        <v>43770</v>
      </c>
    </row>
    <row r="28" customFormat="false" ht="22.5" hidden="false" customHeight="true" outlineLevel="0" collapsed="false">
      <c r="A28" s="20" t="n">
        <v>43780</v>
      </c>
    </row>
    <row r="29" customFormat="false" ht="22.5" hidden="false" customHeight="true" outlineLevel="0" collapsed="false">
      <c r="A29" s="20" t="n">
        <v>43824</v>
      </c>
    </row>
    <row r="30" customFormat="false" ht="22.5" hidden="false" customHeight="true" outlineLevel="0" collapsed="false"/>
    <row r="31" customFormat="false" ht="22.5" hidden="false" customHeight="true" outlineLevel="0" collapsed="false"/>
    <row r="32" customFormat="false" ht="22.5" hidden="false" customHeight="true" outlineLevel="0" collapsed="false"/>
    <row r="33" customFormat="false" ht="22.5" hidden="false" customHeight="true" outlineLevel="0" collapsed="false"/>
    <row r="34" customFormat="false" ht="22.5" hidden="false" customHeight="true" outlineLevel="0" collapsed="false"/>
    <row r="35" customFormat="false" ht="22.5" hidden="false" customHeight="true" outlineLevel="0" collapsed="false"/>
    <row r="36" customFormat="false" ht="22.5" hidden="false" customHeight="true" outlineLevel="0" collapsed="false"/>
    <row r="37" customFormat="false" ht="22.5" hidden="false" customHeight="true" outlineLevel="0" collapsed="false"/>
    <row r="38" customFormat="false" ht="22.5" hidden="false" customHeight="true" outlineLevel="0" collapsed="false"/>
    <row r="39" customFormat="false" ht="22.5" hidden="false" customHeight="true" outlineLevel="0" collapsed="false"/>
    <row r="40" customFormat="false" ht="22.5" hidden="false" customHeight="true" outlineLevel="0" collapsed="false"/>
    <row r="41" customFormat="false" ht="22.5" hidden="false" customHeight="true" outlineLevel="0" collapsed="false"/>
    <row r="42" customFormat="false" ht="22.5" hidden="false" customHeight="true" outlineLevel="0" collapsed="false"/>
    <row r="43" customFormat="false" ht="22.5" hidden="false" customHeight="true" outlineLevel="0" collapsed="false"/>
    <row r="44" customFormat="false" ht="22.5" hidden="false" customHeight="true" outlineLevel="0" collapsed="false"/>
    <row r="45" customFormat="false" ht="22.5" hidden="false" customHeight="true" outlineLevel="0" collapsed="false"/>
    <row r="46" s="22" customFormat="true" ht="22.5" hidden="false" customHeight="true" outlineLevel="0" collapsed="false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</row>
    <row r="47" customFormat="false" ht="22.5" hidden="false" customHeight="true" outlineLevel="0" collapsed="false"/>
    <row r="48" customFormat="false" ht="22.5" hidden="false" customHeight="true" outlineLevel="0" collapsed="false"/>
    <row r="49" s="22" customFormat="true" ht="22.5" hidden="false" customHeight="true" outlineLevel="0" collapsed="false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</row>
    <row r="50" customFormat="false" ht="22.5" hidden="false" customHeight="true" outlineLevel="0" collapsed="false"/>
    <row r="51" customFormat="false" ht="22.5" hidden="false" customHeight="true" outlineLevel="0" collapsed="false"/>
    <row r="52" customFormat="false" ht="22.5" hidden="false" customHeight="true" outlineLevel="0" collapsed="false"/>
    <row r="53" s="22" customFormat="true" ht="18.75" hidden="false" customHeight="true" outlineLevel="0" collapsed="false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</row>
    <row r="54" customFormat="false" ht="18.75" hidden="false" customHeight="true" outlineLevel="0" collapsed="false"/>
    <row r="55" customFormat="false" ht="18.75" hidden="false" customHeight="true" outlineLevel="0" collapsed="false"/>
    <row r="56" customFormat="false" ht="18.75" hidden="false" customHeight="true" outlineLevel="0" collapsed="false"/>
    <row r="57" customFormat="false" ht="18.75" hidden="false" customHeight="true" outlineLevel="0" collapsed="false"/>
    <row r="58" customFormat="false" ht="18.75" hidden="false" customHeight="true" outlineLevel="0" collapsed="false"/>
    <row r="59" customFormat="false" ht="18.75" hidden="false" customHeight="true" outlineLevel="0" collapsed="false"/>
    <row r="60" customFormat="false" ht="18.75" hidden="false" customHeight="true" outlineLevel="0" collapsed="false"/>
    <row r="61" customFormat="false" ht="18.75" hidden="false" customHeight="true" outlineLevel="0" collapsed="false"/>
    <row r="62" customFormat="false" ht="18.75" hidden="false" customHeight="true" outlineLevel="0" collapsed="false"/>
    <row r="63" customFormat="false" ht="18.75" hidden="false" customHeight="true" outlineLevel="0" collapsed="false"/>
    <row r="64" customFormat="false" ht="18.75" hidden="false" customHeight="true" outlineLevel="0" collapsed="false"/>
    <row r="65" customFormat="false" ht="18.75" hidden="false" customHeight="true" outlineLevel="0" collapsed="false"/>
    <row r="66" customFormat="false" ht="18.75" hidden="false" customHeight="true" outlineLevel="0" collapsed="false"/>
    <row r="67" customFormat="false" ht="18.75" hidden="false" customHeight="true" outlineLevel="0" collapsed="false"/>
    <row r="68" customFormat="false" ht="18.75" hidden="false" customHeight="true" outlineLevel="0" collapsed="false"/>
    <row r="69" customFormat="false" ht="22.5" hidden="false" customHeight="true" outlineLevel="0" collapsed="false"/>
    <row r="70" customFormat="false" ht="22.5" hidden="false" customHeight="true" outlineLevel="0" collapsed="false"/>
    <row r="71" customFormat="false" ht="22.5" hidden="false" customHeight="true" outlineLevel="0" collapsed="false"/>
    <row r="72" customFormat="false" ht="22.5" hidden="false" customHeight="true" outlineLevel="0" collapsed="false"/>
    <row r="73" customFormat="false" ht="22.5" hidden="false" customHeight="true" outlineLevel="0" collapsed="false"/>
    <row r="74" customFormat="false" ht="22.5" hidden="false" customHeight="true" outlineLevel="0" collapsed="false"/>
    <row r="75" customFormat="false" ht="22.5" hidden="false" customHeight="true" outlineLevel="0" collapsed="false"/>
    <row r="76" customFormat="false" ht="22.5" hidden="false" customHeight="true" outlineLevel="0" collapsed="false"/>
  </sheetData>
  <mergeCells count="97">
    <mergeCell ref="D2:F2"/>
    <mergeCell ref="H2:K2"/>
    <mergeCell ref="A3:B3"/>
    <mergeCell ref="E3:BP3"/>
    <mergeCell ref="A4:B4"/>
    <mergeCell ref="C4:O4"/>
    <mergeCell ref="Q4:AC4"/>
    <mergeCell ref="AE4:AQ4"/>
    <mergeCell ref="AS4:BE4"/>
    <mergeCell ref="BG4:BS4"/>
    <mergeCell ref="BU4:CG4"/>
    <mergeCell ref="A5:B5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U5:V5"/>
    <mergeCell ref="W5:X5"/>
    <mergeCell ref="Y5:Z5"/>
    <mergeCell ref="AA5:AB5"/>
    <mergeCell ref="AC5:AD5"/>
    <mergeCell ref="AE5:AF5"/>
    <mergeCell ref="AG5:AH5"/>
    <mergeCell ref="AI5:AJ5"/>
    <mergeCell ref="AK5:AL5"/>
    <mergeCell ref="AM5:AN5"/>
    <mergeCell ref="AO5:AP5"/>
    <mergeCell ref="AQ5:AR5"/>
    <mergeCell ref="AS5:AT5"/>
    <mergeCell ref="AU5:AV5"/>
    <mergeCell ref="AW5:AX5"/>
    <mergeCell ref="AY5:AZ5"/>
    <mergeCell ref="BA5:BB5"/>
    <mergeCell ref="BC5:BD5"/>
    <mergeCell ref="BE5:BF5"/>
    <mergeCell ref="BG5:BH5"/>
    <mergeCell ref="BI5:BJ5"/>
    <mergeCell ref="BK5:BL5"/>
    <mergeCell ref="BM5:BN5"/>
    <mergeCell ref="BO5:BP5"/>
    <mergeCell ref="BQ5:BR5"/>
    <mergeCell ref="BS5:BT5"/>
    <mergeCell ref="BU5:BV5"/>
    <mergeCell ref="BW5:BX5"/>
    <mergeCell ref="BY5:BZ5"/>
    <mergeCell ref="CA5:CB5"/>
    <mergeCell ref="CC5:CD5"/>
    <mergeCell ref="CE5:CF5"/>
    <mergeCell ref="CG5:CH5"/>
    <mergeCell ref="A6:B6"/>
    <mergeCell ref="C6:D6"/>
    <mergeCell ref="E6:F6"/>
    <mergeCell ref="G6:H6"/>
    <mergeCell ref="I6:J6"/>
    <mergeCell ref="K6:L6"/>
    <mergeCell ref="M6:N6"/>
    <mergeCell ref="O6:P6"/>
    <mergeCell ref="Q6:R6"/>
    <mergeCell ref="S6:T6"/>
    <mergeCell ref="U6:V6"/>
    <mergeCell ref="W6:X6"/>
    <mergeCell ref="Y6:Z6"/>
    <mergeCell ref="AA6:AB6"/>
    <mergeCell ref="AC6:AD6"/>
    <mergeCell ref="AE6:AF6"/>
    <mergeCell ref="AG6:AH6"/>
    <mergeCell ref="AI6:AJ6"/>
    <mergeCell ref="AK6:AL6"/>
    <mergeCell ref="AM6:AN6"/>
    <mergeCell ref="AO6:AP6"/>
    <mergeCell ref="AQ6:AR6"/>
    <mergeCell ref="AS6:AT6"/>
    <mergeCell ref="AU6:AV6"/>
    <mergeCell ref="AW6:AX6"/>
    <mergeCell ref="AY6:AZ6"/>
    <mergeCell ref="BA6:BB6"/>
    <mergeCell ref="BC6:BD6"/>
    <mergeCell ref="BE6:BF6"/>
    <mergeCell ref="BG6:BH6"/>
    <mergeCell ref="BI6:BJ6"/>
    <mergeCell ref="BK6:BL6"/>
    <mergeCell ref="BM6:BN6"/>
    <mergeCell ref="BO6:BP6"/>
    <mergeCell ref="BQ6:BR6"/>
    <mergeCell ref="BS6:BT6"/>
    <mergeCell ref="BU6:BV6"/>
    <mergeCell ref="BW6:BX6"/>
    <mergeCell ref="BY6:BZ6"/>
    <mergeCell ref="CA6:CB6"/>
    <mergeCell ref="CC6:CD6"/>
    <mergeCell ref="CE6:CF6"/>
    <mergeCell ref="CG6:CH6"/>
  </mergeCells>
  <dataValidations count="1">
    <dataValidation allowBlank="false" operator="between" showDropDown="false" showErrorMessage="true" showInputMessage="true" sqref="G2" type="list">
      <formula1>annee</formula1>
      <formula2>0</formula2>
    </dataValidation>
  </dataValidations>
  <printOptions headings="false" gridLines="false" gridLinesSet="true" horizontalCentered="true" verticalCentered="true"/>
  <pageMargins left="0.708333333333333" right="0.708333333333333" top="0.747916666666667" bottom="0.747916666666667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3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2" activeCellId="0" sqref="B2"/>
    </sheetView>
  </sheetViews>
  <sheetFormatPr defaultRowHeight="13.8" zeroHeight="false" outlineLevelRow="0" outlineLevelCol="0"/>
  <cols>
    <col collapsed="false" customWidth="true" hidden="false" outlineLevel="0" max="1" min="1" style="0" width="2.68"/>
    <col collapsed="false" customWidth="true" hidden="false" outlineLevel="0" max="2" min="2" style="23" width="14.9"/>
    <col collapsed="false" customWidth="true" hidden="false" outlineLevel="0" max="3" min="3" style="24" width="2.68"/>
    <col collapsed="false" customWidth="false" hidden="false" outlineLevel="0" max="4" min="4" style="25" width="11.52"/>
    <col collapsed="false" customWidth="true" hidden="false" outlineLevel="0" max="5" min="5" style="0" width="2.49"/>
    <col collapsed="false" customWidth="true" hidden="false" outlineLevel="0" max="6" min="6" style="0" width="26.53"/>
    <col collapsed="false" customWidth="true" hidden="false" outlineLevel="0" max="7" min="7" style="0" width="13.93"/>
    <col collapsed="false" customWidth="true" hidden="false" outlineLevel="0" max="11" min="8" style="0" width="15.05"/>
  </cols>
  <sheetData>
    <row r="1" customFormat="false" ht="13.8" hidden="false" customHeight="false" outlineLevel="0" collapsed="false">
      <c r="B1" s="26" t="n">
        <v>43612</v>
      </c>
      <c r="G1" s="25" t="n">
        <f aca="false">IF(ISERROR(SMALL($A$5:$A$35,COLUMN()-6)),"",SMALL($A$5:$A$35,COLUMN()-6))</f>
        <v>18</v>
      </c>
      <c r="H1" s="25" t="n">
        <f aca="false">G1+1</f>
        <v>19</v>
      </c>
      <c r="I1" s="25" t="n">
        <f aca="false">H1+1</f>
        <v>20</v>
      </c>
      <c r="J1" s="25" t="n">
        <f aca="false">I1+1</f>
        <v>21</v>
      </c>
      <c r="K1" s="25" t="n">
        <f aca="false">J1+1</f>
        <v>22</v>
      </c>
    </row>
    <row r="2" customFormat="false" ht="40.7" hidden="false" customHeight="true" outlineLevel="0" collapsed="false">
      <c r="F2" s="27" t="s">
        <v>20</v>
      </c>
      <c r="G2" s="28" t="n">
        <f aca="false">_xlfn.MINIFS($B:$B,$A:$A,G$1)</f>
        <v>43586</v>
      </c>
      <c r="H2" s="28" t="n">
        <f aca="false">_xlfn.MINIFS($B:$B,$A:$A,H$1)</f>
        <v>43591</v>
      </c>
      <c r="I2" s="28" t="n">
        <f aca="false">_xlfn.MINIFS($B:$B,$A:$A,I$1)</f>
        <v>43598</v>
      </c>
      <c r="J2" s="28" t="n">
        <f aca="false">_xlfn.MINIFS($B:$B,$A:$A,J$1)</f>
        <v>43605</v>
      </c>
      <c r="K2" s="28" t="n">
        <f aca="false">_xlfn.MINIFS($B:$B,$A:$A,K$1)</f>
        <v>43612</v>
      </c>
    </row>
    <row r="3" customFormat="false" ht="40.7" hidden="false" customHeight="true" outlineLevel="0" collapsed="false">
      <c r="F3" s="27" t="s">
        <v>21</v>
      </c>
      <c r="G3" s="28" t="n">
        <f aca="false">H2-1</f>
        <v>43590</v>
      </c>
      <c r="H3" s="28" t="n">
        <f aca="false">I2-1</f>
        <v>43597</v>
      </c>
      <c r="I3" s="28" t="n">
        <f aca="false">J2-1</f>
        <v>43604</v>
      </c>
      <c r="J3" s="28" t="n">
        <f aca="false">K2-1</f>
        <v>43611</v>
      </c>
      <c r="K3" s="28" t="n">
        <f aca="false">MAX(B:B)</f>
        <v>43616</v>
      </c>
    </row>
    <row r="4" customFormat="false" ht="23.85" hidden="false" customHeight="false" outlineLevel="0" collapsed="false">
      <c r="F4" s="27" t="str">
        <f aca="false">"jours ouvrés semaine "&amp;MIN(A:A)&amp;" appartenant au mois de "&amp;TEXT($B$1,"mmmm")</f>
        <v>jours ouvrés semaine 18 appartenant au mois de mai</v>
      </c>
      <c r="G4" s="29" t="n">
        <f aca="false">NETWORKDAYS.INTL(G2,G3, ,$D$5:$D$14 )</f>
        <v>2</v>
      </c>
      <c r="H4" s="29" t="n">
        <f aca="false">NETWORKDAYS.INTL(H2,H3, ,$D$5:$D$14 )</f>
        <v>4</v>
      </c>
      <c r="I4" s="29" t="n">
        <f aca="false">NETWORKDAYS.INTL(I2,I3, ,$D$5:$D$14 )</f>
        <v>5</v>
      </c>
      <c r="J4" s="29" t="n">
        <f aca="false">NETWORKDAYS.INTL(J2,J3, ,$D$5:$D$14 )</f>
        <v>5</v>
      </c>
      <c r="K4" s="29" t="n">
        <f aca="false">NETWORKDAYS.INTL(K2,K3, ,$D$5:$D$14 )</f>
        <v>5</v>
      </c>
      <c r="L4" s="29" t="n">
        <f aca="false">SUM(G4:K4)</f>
        <v>21</v>
      </c>
    </row>
    <row r="5" customFormat="false" ht="13.8" hidden="false" customHeight="false" outlineLevel="0" collapsed="false">
      <c r="A5" s="30" t="n">
        <f aca="false">_xlfn.ISOWEEKNUM(B5)</f>
        <v>18</v>
      </c>
      <c r="B5" s="31" t="n">
        <f aca="false">EOMONTH(B1,-1)+1</f>
        <v>43586</v>
      </c>
      <c r="C5" s="32"/>
      <c r="D5" s="33" t="n">
        <f aca="false">DATE(YEAR(B$1),1,1)</f>
        <v>43466</v>
      </c>
    </row>
    <row r="6" customFormat="false" ht="13.8" hidden="false" customHeight="false" outlineLevel="0" collapsed="false">
      <c r="A6" s="30" t="n">
        <f aca="false">_xlfn.ISOWEEKNUM(B6)</f>
        <v>18</v>
      </c>
      <c r="B6" s="31" t="n">
        <f aca="false">IF((B5+1)&lt;EOMONTH(B$5,0)+1,B5+1,"")</f>
        <v>43587</v>
      </c>
      <c r="C6" s="32"/>
      <c r="D6" s="33" t="n">
        <f aca="false">_xlfn.ORG.OPENOFFICE.EASTERSUNDAY(YEAR(B$1))+1</f>
        <v>43577</v>
      </c>
    </row>
    <row r="7" customFormat="false" ht="13.8" hidden="false" customHeight="false" outlineLevel="0" collapsed="false">
      <c r="A7" s="30" t="n">
        <f aca="false">_xlfn.ISOWEEKNUM(B7)</f>
        <v>18</v>
      </c>
      <c r="B7" s="31" t="n">
        <f aca="false">IF((B6+1)&lt;EOMONTH(B$5,0)+1,B6+1,"")</f>
        <v>43588</v>
      </c>
      <c r="C7" s="32"/>
      <c r="D7" s="33" t="n">
        <f aca="false">DATE(YEAR(B$1),5,1)</f>
        <v>43586</v>
      </c>
    </row>
    <row r="8" customFormat="false" ht="13.8" hidden="false" customHeight="false" outlineLevel="0" collapsed="false">
      <c r="A8" s="30" t="n">
        <f aca="false">_xlfn.ISOWEEKNUM(B8)</f>
        <v>18</v>
      </c>
      <c r="B8" s="31" t="n">
        <f aca="false">IF((B7+1)&lt;EOMONTH(B$5,0)+1,B7+1,"")</f>
        <v>43589</v>
      </c>
      <c r="C8" s="32"/>
      <c r="D8" s="33" t="n">
        <f aca="false">DATE(YEAR(B$1),5,8)</f>
        <v>43593</v>
      </c>
    </row>
    <row r="9" customFormat="false" ht="13.8" hidden="false" customHeight="false" outlineLevel="0" collapsed="false">
      <c r="A9" s="30" t="n">
        <f aca="false">_xlfn.ISOWEEKNUM(B9)</f>
        <v>18</v>
      </c>
      <c r="B9" s="31" t="n">
        <f aca="false">IF((B8+1)&lt;EOMONTH(B$5,0)+1,B8+1,"")</f>
        <v>43590</v>
      </c>
      <c r="C9" s="32"/>
      <c r="D9" s="33" t="n">
        <f aca="false">_xlfn.ORG.OPENOFFICE.EASTERSUNDAY(YEAR(B$1))+50</f>
        <v>43626</v>
      </c>
    </row>
    <row r="10" customFormat="false" ht="13.8" hidden="false" customHeight="false" outlineLevel="0" collapsed="false">
      <c r="A10" s="30" t="n">
        <f aca="false">_xlfn.ISOWEEKNUM(B10)</f>
        <v>19</v>
      </c>
      <c r="B10" s="31" t="n">
        <f aca="false">IF((B9+1)&lt;EOMONTH(B$5,0)+1,B9+1,"")</f>
        <v>43591</v>
      </c>
      <c r="C10" s="32"/>
      <c r="D10" s="33" t="n">
        <f aca="false">DATE(YEAR(B$1),7,14)</f>
        <v>43660</v>
      </c>
    </row>
    <row r="11" customFormat="false" ht="13.8" hidden="false" customHeight="false" outlineLevel="0" collapsed="false">
      <c r="A11" s="30" t="n">
        <f aca="false">_xlfn.ISOWEEKNUM(B11)</f>
        <v>19</v>
      </c>
      <c r="B11" s="31" t="n">
        <f aca="false">IF((B10+1)&lt;EOMONTH(B$5,0)+1,B10+1,"")</f>
        <v>43592</v>
      </c>
      <c r="C11" s="32"/>
      <c r="D11" s="33" t="n">
        <f aca="false">DATE(YEAR(B$1),8,15)</f>
        <v>43692</v>
      </c>
    </row>
    <row r="12" customFormat="false" ht="13.8" hidden="false" customHeight="false" outlineLevel="0" collapsed="false">
      <c r="A12" s="30" t="n">
        <f aca="false">_xlfn.ISOWEEKNUM(B12)</f>
        <v>19</v>
      </c>
      <c r="B12" s="31" t="n">
        <f aca="false">IF((B11+1)&lt;EOMONTH(B$5,0)+1,B11+1,"")</f>
        <v>43593</v>
      </c>
      <c r="C12" s="32"/>
      <c r="D12" s="33" t="n">
        <f aca="false">DATE(YEAR(B$1),11,1)</f>
        <v>43770</v>
      </c>
    </row>
    <row r="13" customFormat="false" ht="13.8" hidden="false" customHeight="false" outlineLevel="0" collapsed="false">
      <c r="A13" s="30" t="n">
        <f aca="false">_xlfn.ISOWEEKNUM(B13)</f>
        <v>19</v>
      </c>
      <c r="B13" s="31" t="n">
        <f aca="false">IF((B12+1)&lt;EOMONTH(B$5,0)+1,B12+1,"")</f>
        <v>43594</v>
      </c>
      <c r="C13" s="32"/>
      <c r="D13" s="33" t="n">
        <f aca="false">DATE(YEAR(B$1),11,11)</f>
        <v>43780</v>
      </c>
    </row>
    <row r="14" customFormat="false" ht="13.8" hidden="false" customHeight="false" outlineLevel="0" collapsed="false">
      <c r="A14" s="30" t="n">
        <f aca="false">_xlfn.ISOWEEKNUM(B14)</f>
        <v>19</v>
      </c>
      <c r="B14" s="31" t="n">
        <f aca="false">IF((B13+1)&lt;EOMONTH(B$5,0)+1,B13+1,"")</f>
        <v>43595</v>
      </c>
      <c r="C14" s="32"/>
      <c r="D14" s="33" t="n">
        <f aca="false">DATE(YEAR(B$1),12,25)</f>
        <v>43824</v>
      </c>
    </row>
    <row r="15" customFormat="false" ht="13.8" hidden="false" customHeight="false" outlineLevel="0" collapsed="false">
      <c r="A15" s="30" t="n">
        <f aca="false">_xlfn.ISOWEEKNUM(B15)</f>
        <v>19</v>
      </c>
      <c r="B15" s="31" t="n">
        <f aca="false">IF((B14+1)&lt;EOMONTH(B$5,0)+1,B14+1,"")</f>
        <v>43596</v>
      </c>
      <c r="C15" s="32"/>
    </row>
    <row r="16" customFormat="false" ht="13.8" hidden="false" customHeight="false" outlineLevel="0" collapsed="false">
      <c r="A16" s="30" t="n">
        <f aca="false">_xlfn.ISOWEEKNUM(B16)</f>
        <v>19</v>
      </c>
      <c r="B16" s="31" t="n">
        <f aca="false">IF((B15+1)&lt;EOMONTH(B$5,0)+1,B15+1,"")</f>
        <v>43597</v>
      </c>
      <c r="C16" s="32"/>
    </row>
    <row r="17" customFormat="false" ht="13.8" hidden="false" customHeight="false" outlineLevel="0" collapsed="false">
      <c r="A17" s="30" t="n">
        <f aca="false">_xlfn.ISOWEEKNUM(B17)</f>
        <v>20</v>
      </c>
      <c r="B17" s="31" t="n">
        <f aca="false">IF((B16+1)&lt;EOMONTH(B$5,0)+1,B16+1,"")</f>
        <v>43598</v>
      </c>
      <c r="C17" s="32"/>
    </row>
    <row r="18" customFormat="false" ht="13.8" hidden="false" customHeight="false" outlineLevel="0" collapsed="false">
      <c r="A18" s="30" t="n">
        <f aca="false">_xlfn.ISOWEEKNUM(B18)</f>
        <v>20</v>
      </c>
      <c r="B18" s="31" t="n">
        <f aca="false">IF((B17+1)&lt;EOMONTH(B$5,0)+1,B17+1,"")</f>
        <v>43599</v>
      </c>
      <c r="C18" s="32"/>
    </row>
    <row r="19" customFormat="false" ht="13.8" hidden="false" customHeight="false" outlineLevel="0" collapsed="false">
      <c r="A19" s="30" t="n">
        <f aca="false">_xlfn.ISOWEEKNUM(B19)</f>
        <v>20</v>
      </c>
      <c r="B19" s="31" t="n">
        <f aca="false">IF((B18+1)&lt;EOMONTH(B$5,0)+1,B18+1,"")</f>
        <v>43600</v>
      </c>
      <c r="C19" s="32"/>
    </row>
    <row r="20" customFormat="false" ht="13.8" hidden="false" customHeight="false" outlineLevel="0" collapsed="false">
      <c r="A20" s="30" t="n">
        <f aca="false">_xlfn.ISOWEEKNUM(B20)</f>
        <v>20</v>
      </c>
      <c r="B20" s="31" t="n">
        <f aca="false">IF((B19+1)&lt;EOMONTH(B$5,0)+1,B19+1,"")</f>
        <v>43601</v>
      </c>
      <c r="C20" s="32"/>
    </row>
    <row r="21" customFormat="false" ht="13.8" hidden="false" customHeight="false" outlineLevel="0" collapsed="false">
      <c r="A21" s="30" t="n">
        <f aca="false">_xlfn.ISOWEEKNUM(B21)</f>
        <v>20</v>
      </c>
      <c r="B21" s="31" t="n">
        <f aca="false">IF((B20+1)&lt;EOMONTH(B$5,0)+1,B20+1,"")</f>
        <v>43602</v>
      </c>
      <c r="C21" s="32"/>
    </row>
    <row r="22" customFormat="false" ht="13.8" hidden="false" customHeight="false" outlineLevel="0" collapsed="false">
      <c r="A22" s="30" t="n">
        <f aca="false">_xlfn.ISOWEEKNUM(B22)</f>
        <v>20</v>
      </c>
      <c r="B22" s="31" t="n">
        <f aca="false">IF((B21+1)&lt;EOMONTH(B$5,0)+1,B21+1,"")</f>
        <v>43603</v>
      </c>
      <c r="C22" s="32"/>
    </row>
    <row r="23" customFormat="false" ht="13.8" hidden="false" customHeight="false" outlineLevel="0" collapsed="false">
      <c r="A23" s="30" t="n">
        <f aca="false">_xlfn.ISOWEEKNUM(B23)</f>
        <v>20</v>
      </c>
      <c r="B23" s="31" t="n">
        <f aca="false">IF((B22+1)&lt;EOMONTH(B$5,0)+1,B22+1,"")</f>
        <v>43604</v>
      </c>
      <c r="C23" s="32"/>
    </row>
    <row r="24" customFormat="false" ht="13.8" hidden="false" customHeight="false" outlineLevel="0" collapsed="false">
      <c r="A24" s="30" t="n">
        <f aca="false">_xlfn.ISOWEEKNUM(B24)</f>
        <v>21</v>
      </c>
      <c r="B24" s="31" t="n">
        <f aca="false">IF((B23+1)&lt;EOMONTH(B$5,0)+1,B23+1,"")</f>
        <v>43605</v>
      </c>
      <c r="C24" s="32"/>
    </row>
    <row r="25" customFormat="false" ht="13.8" hidden="false" customHeight="false" outlineLevel="0" collapsed="false">
      <c r="A25" s="30" t="n">
        <f aca="false">_xlfn.ISOWEEKNUM(B25)</f>
        <v>21</v>
      </c>
      <c r="B25" s="31" t="n">
        <f aca="false">IF((B24+1)&lt;EOMONTH(B$5,0)+1,B24+1,"")</f>
        <v>43606</v>
      </c>
      <c r="C25" s="32"/>
    </row>
    <row r="26" customFormat="false" ht="13.8" hidden="false" customHeight="false" outlineLevel="0" collapsed="false">
      <c r="A26" s="30" t="n">
        <f aca="false">_xlfn.ISOWEEKNUM(B26)</f>
        <v>21</v>
      </c>
      <c r="B26" s="31" t="n">
        <f aca="false">IF((B25+1)&lt;EOMONTH(B$5,0)+1,B25+1,"")</f>
        <v>43607</v>
      </c>
      <c r="C26" s="32"/>
    </row>
    <row r="27" customFormat="false" ht="13.8" hidden="false" customHeight="false" outlineLevel="0" collapsed="false">
      <c r="A27" s="30" t="n">
        <f aca="false">_xlfn.ISOWEEKNUM(B27)</f>
        <v>21</v>
      </c>
      <c r="B27" s="31" t="n">
        <f aca="false">IF((B26+1)&lt;EOMONTH(B$5,0)+1,B26+1,"")</f>
        <v>43608</v>
      </c>
      <c r="C27" s="32"/>
    </row>
    <row r="28" customFormat="false" ht="13.8" hidden="false" customHeight="false" outlineLevel="0" collapsed="false">
      <c r="A28" s="30" t="n">
        <f aca="false">_xlfn.ISOWEEKNUM(B28)</f>
        <v>21</v>
      </c>
      <c r="B28" s="31" t="n">
        <f aca="false">IF((B27+1)&lt;EOMONTH(B$5,0)+1,B27+1,"")</f>
        <v>43609</v>
      </c>
      <c r="C28" s="32"/>
    </row>
    <row r="29" customFormat="false" ht="13.8" hidden="false" customHeight="false" outlineLevel="0" collapsed="false">
      <c r="A29" s="30" t="n">
        <f aca="false">_xlfn.ISOWEEKNUM(B29)</f>
        <v>21</v>
      </c>
      <c r="B29" s="31" t="n">
        <f aca="false">IF((B28+1)&lt;EOMONTH(B$5,0)+1,B28+1,"")</f>
        <v>43610</v>
      </c>
      <c r="C29" s="32"/>
    </row>
    <row r="30" customFormat="false" ht="13.8" hidden="false" customHeight="false" outlineLevel="0" collapsed="false">
      <c r="A30" s="30" t="n">
        <f aca="false">_xlfn.ISOWEEKNUM(B30)</f>
        <v>21</v>
      </c>
      <c r="B30" s="31" t="n">
        <f aca="false">IF((B29+1)&lt;EOMONTH(B$5,0)+1,B29+1,"")</f>
        <v>43611</v>
      </c>
      <c r="C30" s="32"/>
    </row>
    <row r="31" customFormat="false" ht="13.8" hidden="false" customHeight="false" outlineLevel="0" collapsed="false">
      <c r="A31" s="30" t="n">
        <f aca="false">_xlfn.ISOWEEKNUM(B31)</f>
        <v>22</v>
      </c>
      <c r="B31" s="31" t="n">
        <f aca="false">IF((B30+1)&lt;EOMONTH(B$5,0)+1,B30+1,"")</f>
        <v>43612</v>
      </c>
      <c r="C31" s="32"/>
    </row>
    <row r="32" customFormat="false" ht="13.8" hidden="false" customHeight="false" outlineLevel="0" collapsed="false">
      <c r="A32" s="30" t="n">
        <f aca="false">_xlfn.ISOWEEKNUM(B32)</f>
        <v>22</v>
      </c>
      <c r="B32" s="31" t="n">
        <f aca="false">IF((B31+1)&lt;EOMONTH(B$5,0)+1,B31+1,"")</f>
        <v>43613</v>
      </c>
      <c r="C32" s="32"/>
    </row>
    <row r="33" customFormat="false" ht="13.8" hidden="false" customHeight="false" outlineLevel="0" collapsed="false">
      <c r="A33" s="30" t="n">
        <f aca="false">IF(B33="","",_xlfn.ISOWEEKNUM(B$32+1))</f>
        <v>22</v>
      </c>
      <c r="B33" s="31" t="n">
        <f aca="false">IF((B32+1)&lt;EOMONTH(B$5,0)+1,B32+1,"")</f>
        <v>43614</v>
      </c>
      <c r="C33" s="32"/>
    </row>
    <row r="34" customFormat="false" ht="13.8" hidden="false" customHeight="false" outlineLevel="0" collapsed="false">
      <c r="A34" s="34" t="n">
        <f aca="false">IF(B34="","",_xlfn.ISOWEEKNUM(B$32+2))</f>
        <v>22</v>
      </c>
      <c r="B34" s="31" t="n">
        <f aca="false">IF((B32+2)&lt;EOMONTH(B$5,0)+1,B32+2,"")</f>
        <v>43615</v>
      </c>
      <c r="C34" s="32"/>
    </row>
    <row r="35" customFormat="false" ht="13.8" hidden="false" customHeight="false" outlineLevel="0" collapsed="false">
      <c r="A35" s="34" t="n">
        <f aca="false">IF(B35="","",_xlfn.ISOWEEKNUM(B$32+3))</f>
        <v>22</v>
      </c>
      <c r="B35" s="31" t="n">
        <f aca="false">IF((B32+3)&lt;EOMONTH(B$5,0)+1,B32+3,"")</f>
        <v>43616</v>
      </c>
      <c r="C35" s="32"/>
    </row>
    <row r="36" customFormat="false" ht="13.8" hidden="false" customHeight="false" outlineLevel="0" collapsed="false">
      <c r="C36" s="35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LibreOffice/6.1.4.2$Windows_X86_64 LibreOffice_project/9d0f32d1f0b509096fd65e0d4bec26ddd1938fd3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2019-01-07T16:25:13Z</dcterms:created>
  <dc:creator>Néant</dc:creator>
  <dc:description/>
  <dc:language>fr-FR</dc:language>
  <cp:lastModifiedBy/>
  <dcterms:modified xsi:type="dcterms:W3CDTF">2019-01-08T10:12:08Z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