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9.xml" ContentType="application/vnd.openxmlformats-officedocument.spreadsheetml.work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ms-excel.sheet.macroEnabled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36"/>
  </bookViews>
  <sheets>
    <sheet name="F1" sheetId="1" state="visible" r:id="rId2"/>
    <sheet name="Données" sheetId="2" state="visible" r:id="rId3"/>
    <sheet name="Abat-Neuf" sheetId="3" state="visible" r:id="rId4"/>
    <sheet name="Sem.01" sheetId="4" state="visible" r:id="rId5"/>
    <sheet name="Sem.02" sheetId="5" state="visible" r:id="rId6"/>
    <sheet name="Sem.03" sheetId="6" state="visible" r:id="rId7"/>
    <sheet name="Sem.04" sheetId="7" state="visible" r:id="rId8"/>
    <sheet name="Sem.05" sheetId="8" state="visible" r:id="rId9"/>
    <sheet name="Sem.06" sheetId="9" state="visible" r:id="rId10"/>
    <sheet name="Sem.07" sheetId="10" state="visible" r:id="rId11"/>
    <sheet name="Sem.08" sheetId="11" state="visible" r:id="rId12"/>
    <sheet name="Sem.09" sheetId="12" state="visible" r:id="rId13"/>
    <sheet name="Sem.010" sheetId="13" state="visible" r:id="rId14"/>
    <sheet name="Sem.011" sheetId="14" state="visible" r:id="rId15"/>
    <sheet name="Sem.012" sheetId="15" state="visible" r:id="rId16"/>
    <sheet name="Sem.013" sheetId="16" state="visible" r:id="rId17"/>
    <sheet name="Sem.014" sheetId="17" state="visible" r:id="rId18"/>
    <sheet name="Sem.015" sheetId="18" state="visible" r:id="rId19"/>
    <sheet name="Sem.016" sheetId="19" state="visible" r:id="rId20"/>
    <sheet name="Sem.017" sheetId="20" state="visible" r:id="rId21"/>
    <sheet name="Sem.018" sheetId="21" state="visible" r:id="rId22"/>
    <sheet name="Sem.019" sheetId="22" state="visible" r:id="rId23"/>
    <sheet name="Sem.020" sheetId="23" state="visible" r:id="rId24"/>
    <sheet name="Sem.021" sheetId="24" state="visible" r:id="rId25"/>
    <sheet name="Sem.022" sheetId="25" state="visible" r:id="rId26"/>
    <sheet name="Sem.023" sheetId="26" state="visible" r:id="rId27"/>
    <sheet name="Sem.024" sheetId="27" state="visible" r:id="rId28"/>
    <sheet name="Sem.025" sheetId="28" state="visible" r:id="rId29"/>
    <sheet name="Sem.026" sheetId="29" state="visible" r:id="rId30"/>
    <sheet name="Sem.027" sheetId="30" state="visible" r:id="rId31"/>
    <sheet name="Sem.028" sheetId="31" state="visible" r:id="rId32"/>
    <sheet name="Sem.029" sheetId="32" state="visible" r:id="rId33"/>
    <sheet name="Sem.030" sheetId="33" state="visible" r:id="rId34"/>
    <sheet name="Sem.031" sheetId="34" state="visible" r:id="rId35"/>
    <sheet name="Sem.032" sheetId="35" state="visible" r:id="rId36"/>
    <sheet name="Abat-Neuf Optionnel" sheetId="36" state="visible" r:id="rId37"/>
    <sheet name="Prix" sheetId="37" state="visible" r:id="rId38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<sst xmlns="http://schemas.openxmlformats.org/spreadsheetml/2006/main" count="3782" uniqueCount="134">
  <si>
    <t xml:space="preserve">Anna-Maria Ciccollela</t>
  </si>
  <si>
    <t xml:space="preserve">Claude Chaumont</t>
  </si>
  <si>
    <t xml:space="preserve">Pierrette Venne</t>
  </si>
  <si>
    <t xml:space="preserve">Dorothée Beauchesne</t>
  </si>
  <si>
    <t xml:space="preserve">Claude Cyr</t>
  </si>
  <si>
    <t xml:space="preserve">Équipe # 1</t>
  </si>
  <si>
    <t xml:space="preserve">M-Jeanne Courchesne</t>
  </si>
  <si>
    <t xml:space="preserve">Claude Dubuc</t>
  </si>
  <si>
    <t xml:space="preserve">Gilles Martin</t>
  </si>
  <si>
    <t xml:space="preserve">Thérèse Truchon</t>
  </si>
  <si>
    <t xml:space="preserve">Michel Taillon</t>
  </si>
  <si>
    <t xml:space="preserve">Équipe # 2</t>
  </si>
  <si>
    <t xml:space="preserve">Guy Girard</t>
  </si>
  <si>
    <t xml:space="preserve">Danielle Turgeon</t>
  </si>
  <si>
    <t xml:space="preserve">Yvon Cyr</t>
  </si>
  <si>
    <t xml:space="preserve">Denis Locas</t>
  </si>
  <si>
    <t xml:space="preserve">André Cyr</t>
  </si>
  <si>
    <t xml:space="preserve">Équipe # 3</t>
  </si>
  <si>
    <t xml:space="preserve">Denise St-Jules</t>
  </si>
  <si>
    <t xml:space="preserve">Ginette Juteau</t>
  </si>
  <si>
    <t xml:space="preserve">Paul Barrette</t>
  </si>
  <si>
    <t xml:space="preserve">Yves St-Jules</t>
  </si>
  <si>
    <t xml:space="preserve">Raymond Chartré</t>
  </si>
  <si>
    <t xml:space="preserve">Équipe # 4</t>
  </si>
  <si>
    <t xml:space="preserve">Nino Ciccollela</t>
  </si>
  <si>
    <t xml:space="preserve">Charlotte Jolicoeur</t>
  </si>
  <si>
    <t xml:space="preserve">Nicole Dubreuil</t>
  </si>
  <si>
    <t xml:space="preserve">Serge Goupil</t>
  </si>
  <si>
    <t xml:space="preserve">Ferdinand Laplante</t>
  </si>
  <si>
    <t xml:space="preserve">Équipe # 5</t>
  </si>
  <si>
    <t xml:space="preserve">Jean-Guy Gingras</t>
  </si>
  <si>
    <t xml:space="preserve">Juliette Lavallée</t>
  </si>
  <si>
    <t xml:space="preserve">Estelle Vadboncoeur</t>
  </si>
  <si>
    <t xml:space="preserve">Émile Beauchesne</t>
  </si>
  <si>
    <t xml:space="preserve">Claire Lessard</t>
  </si>
  <si>
    <t xml:space="preserve">Équipe # 6</t>
  </si>
  <si>
    <t xml:space="preserve">Gérard Mercier</t>
  </si>
  <si>
    <t xml:space="preserve">Monique Campeau</t>
  </si>
  <si>
    <t xml:space="preserve">Jean-Luc Allard</t>
  </si>
  <si>
    <t xml:space="preserve">Bernard Daniel</t>
  </si>
  <si>
    <t xml:space="preserve">Gilberte Caron</t>
  </si>
  <si>
    <t xml:space="preserve">Équipe # 7</t>
  </si>
  <si>
    <t xml:space="preserve">Dummy</t>
  </si>
  <si>
    <t xml:space="preserve">Diane St-Jules</t>
  </si>
  <si>
    <t xml:space="preserve">René Courchesne</t>
  </si>
  <si>
    <t xml:space="preserve">Maurice Chartrand</t>
  </si>
  <si>
    <t xml:space="preserve">Gilles Tremblay</t>
  </si>
  <si>
    <t xml:space="preserve">Équipe # 8</t>
  </si>
  <si>
    <t xml:space="preserve">Francine Allard</t>
  </si>
  <si>
    <t xml:space="preserve">Anita Pelletier</t>
  </si>
  <si>
    <t xml:space="preserve">Nicole Gilbert</t>
  </si>
  <si>
    <t xml:space="preserve">Jacques Croteau</t>
  </si>
  <si>
    <t xml:space="preserve">Gilles Thériault</t>
  </si>
  <si>
    <t xml:space="preserve">Équipe # 9</t>
  </si>
  <si>
    <t xml:space="preserve">Louise Arbour</t>
  </si>
  <si>
    <t xml:space="preserve">France Therien</t>
  </si>
  <si>
    <t xml:space="preserve">Monique Nucciaroni</t>
  </si>
  <si>
    <t xml:space="preserve">Roland Gariépy</t>
  </si>
  <si>
    <t xml:space="preserve">Jeannine Chartré</t>
  </si>
  <si>
    <t xml:space="preserve">Équipe # 10</t>
  </si>
  <si>
    <t xml:space="preserve">Jocelyne Cadotte</t>
  </si>
  <si>
    <t xml:space="preserve">Suzanne Jacob</t>
  </si>
  <si>
    <t xml:space="preserve">Jean-Claude Marcoux</t>
  </si>
  <si>
    <t xml:space="preserve">Jean-Claude Matte</t>
  </si>
  <si>
    <t xml:space="preserve">Yves Chapdelaine</t>
  </si>
  <si>
    <t xml:space="preserve">Équipe # 11</t>
  </si>
  <si>
    <t xml:space="preserve">Ferno Truchon</t>
  </si>
  <si>
    <t xml:space="preserve">Michel Tremblay</t>
  </si>
  <si>
    <t xml:space="preserve">Claude Baril</t>
  </si>
  <si>
    <t xml:space="preserve">Isabelle Jalbert</t>
  </si>
  <si>
    <t xml:space="preserve">Carole Moreau</t>
  </si>
  <si>
    <t xml:space="preserve">Équipe # 12</t>
  </si>
  <si>
    <t xml:space="preserve">Diane Resler</t>
  </si>
  <si>
    <t xml:space="preserve">André Ouimet</t>
  </si>
  <si>
    <t xml:space="preserve">Jacques Charlebois</t>
  </si>
  <si>
    <t xml:space="preserve">Liliane Blais</t>
  </si>
  <si>
    <t xml:space="preserve">Philippe Vignis</t>
  </si>
  <si>
    <t xml:space="preserve">Équipe # 13</t>
  </si>
  <si>
    <t xml:space="preserve">Gilles Théroux</t>
  </si>
  <si>
    <t xml:space="preserve">Jocelyne Labelle</t>
  </si>
  <si>
    <t xml:space="preserve">Suzanne Turcotte</t>
  </si>
  <si>
    <t xml:space="preserve">Jocelyne Brunelle</t>
  </si>
  <si>
    <t xml:space="preserve">Jean-Pierre Beaulieu</t>
  </si>
  <si>
    <t xml:space="preserve">Équipe # 14</t>
  </si>
  <si>
    <t xml:space="preserve">Lise Cloutier</t>
  </si>
  <si>
    <t xml:space="preserve">Nicole Joly</t>
  </si>
  <si>
    <t xml:space="preserve">Mario Nolet</t>
  </si>
  <si>
    <t xml:space="preserve">Denis Sabourin</t>
  </si>
  <si>
    <t xml:space="preserve">Denis Lauzon</t>
  </si>
  <si>
    <t xml:space="preserve">Équipe # 15</t>
  </si>
  <si>
    <t xml:space="preserve">Gisèle Gilbert </t>
  </si>
  <si>
    <t xml:space="preserve">Martine Gagné</t>
  </si>
  <si>
    <t xml:space="preserve">Louisette Croteau</t>
  </si>
  <si>
    <t xml:space="preserve">Huguette Charron</t>
  </si>
  <si>
    <t xml:space="preserve">Michel Moreau</t>
  </si>
  <si>
    <t xml:space="preserve">Équipe # 16</t>
  </si>
  <si>
    <t xml:space="preserve">Moyenne</t>
  </si>
  <si>
    <t xml:space="preserve">Régulier</t>
  </si>
  <si>
    <t xml:space="preserve">Substitut</t>
  </si>
  <si>
    <t xml:space="preserve">Bowling</t>
  </si>
  <si>
    <t xml:space="preserve">Absence</t>
  </si>
  <si>
    <t xml:space="preserve">Max parties</t>
  </si>
  <si>
    <t xml:space="preserve">H.T. Équipe</t>
  </si>
  <si>
    <t xml:space="preserve">H.S. Équipe</t>
  </si>
  <si>
    <t xml:space="preserve">Capitaines</t>
  </si>
  <si>
    <t xml:space="preserve">Partie parfaite</t>
  </si>
  <si>
    <t xml:space="preserve">Parfaite, abat-Neuf</t>
  </si>
  <si>
    <t xml:space="preserve">Parfaites d'équipe</t>
  </si>
  <si>
    <t xml:space="preserve">Parties</t>
  </si>
  <si>
    <t xml:space="preserve">Parfaite Optionnel</t>
  </si>
  <si>
    <t xml:space="preserve">1ère partie</t>
  </si>
  <si>
    <t xml:space="preserve">2ème partie</t>
  </si>
  <si>
    <t xml:space="preserve">2ème Partie</t>
  </si>
  <si>
    <t xml:space="preserve">Équipe # 01</t>
  </si>
  <si>
    <t xml:space="preserve">Équipe # 02</t>
  </si>
  <si>
    <t xml:space="preserve">Équipe # 03</t>
  </si>
  <si>
    <t xml:space="preserve">Carole Bélair</t>
  </si>
  <si>
    <t xml:space="preserve">Équipe # 04</t>
  </si>
  <si>
    <t xml:space="preserve">Équipe # 05</t>
  </si>
  <si>
    <t xml:space="preserve">Équipe # 06</t>
  </si>
  <si>
    <t xml:space="preserve">Équipe # 07</t>
  </si>
  <si>
    <t xml:space="preserve">Marie Deslauriers</t>
  </si>
  <si>
    <t xml:space="preserve">Équipe # 08</t>
  </si>
  <si>
    <t xml:space="preserve">Équipe # 09</t>
  </si>
  <si>
    <t xml:space="preserve">Marcel Legault</t>
  </si>
  <si>
    <t xml:space="preserve">Paul Gagnon</t>
  </si>
  <si>
    <t xml:space="preserve">Nicole Barbeau</t>
  </si>
  <si>
    <t xml:space="preserve">Michel Benoit</t>
  </si>
  <si>
    <t xml:space="preserve">Pierre Clermont</t>
  </si>
  <si>
    <t xml:space="preserve">Parfaites</t>
  </si>
  <si>
    <t xml:space="preserve">Saison </t>
  </si>
  <si>
    <t xml:space="preserve">et</t>
  </si>
  <si>
    <t xml:space="preserve">Abat-Neuf</t>
  </si>
  <si>
    <t xml:space="preserve">à corriger également en feuille F1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</si>
</sst>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_ * #,##0.00_)&quot; $&quot;_ ;_ * \(#,##0.00&quot;) $&quot;_ ;_ * \-??_)&quot; $&quot;_ ;_ @_ "/>
    <numFmt numFmtId="166" formatCode="#,##0.00&quot; $&quot;"/>
  </numFmts>
  <fonts count="1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0000"/>
      <name val="Calibri"/>
      <family val="2"/>
    </font>
    <font>
      <b val="true"/>
      <sz val="14"/>
      <color rgb="FFFF0000"/>
      <name val="Calibri"/>
      <family val="2"/>
      <charset val="1"/>
    </font>
    <font>
      <b val="true"/>
      <sz val="12"/>
      <color rgb="FF000000"/>
      <name val="Calibri"/>
      <family val="2"/>
      <charset val="1"/>
    </font>
    <font>
      <b val="true"/>
      <sz val="10"/>
      <color rgb="FF000000"/>
      <name val="Calibri"/>
      <family val="2"/>
      <charset val="1"/>
    </font>
    <font>
      <b val="true"/>
      <sz val="5"/>
      <color rgb="FF000000"/>
      <name val="Calibri"/>
      <family val="2"/>
      <charset val="1"/>
    </font>
    <font>
      <sz val="11"/>
      <name val="Calibri"/>
      <family val="2"/>
      <charset val="1"/>
    </font>
    <font>
      <b val="true"/>
      <sz val="9"/>
      <color rgb="FF000000"/>
      <name val="Calibri"/>
      <family val="2"/>
      <charset val="1"/>
    </font>
    <font>
      <b val="true"/>
      <sz val="11"/>
      <color rgb="FF000000"/>
      <name val="Calibri"/>
      <family val="2"/>
      <charset val="1"/>
    </font>
    <font>
      <sz val="11"/>
      <color rgb="FFFF0000"/>
      <name val="Calibri"/>
      <family val="2"/>
      <charset val="1"/>
    </font>
    <font>
      <sz val="11"/>
      <color rgb="FF00B0F0"/>
      <name val="Calibri"/>
      <family val="2"/>
      <charset val="1"/>
    </font>
    <font>
      <b val="true"/>
      <sz val="15"/>
      <color rgb="FFFF0000"/>
      <name val="Calibri"/>
      <family val="2"/>
      <charset val="1"/>
    </font>
  </fonts>
  <fills count="20">
    <fill>
      <patternFill patternType="none"/>
    </fill>
    <fill>
      <patternFill patternType="gray125"/>
    </fill>
    <fill>
      <patternFill patternType="solid">
        <fgColor rgb="FF00B0F0"/>
        <bgColor rgb="FF33CCCC"/>
      </patternFill>
    </fill>
    <fill>
      <patternFill patternType="solid">
        <fgColor rgb="FF9CF7FC"/>
        <bgColor rgb="FFDAE3F3"/>
      </patternFill>
    </fill>
    <fill>
      <patternFill patternType="solid">
        <fgColor rgb="FFFFC000"/>
        <bgColor rgb="FFFF9900"/>
      </patternFill>
    </fill>
    <fill>
      <patternFill patternType="solid">
        <fgColor rgb="FF92D050"/>
        <bgColor rgb="FFA9D18E"/>
      </patternFill>
    </fill>
    <fill>
      <patternFill patternType="solid">
        <fgColor rgb="FFF8CBAD"/>
        <bgColor rgb="FFFBE5D6"/>
      </patternFill>
    </fill>
    <fill>
      <patternFill patternType="solid">
        <fgColor rgb="FFC0B0E8"/>
        <bgColor rgb="FFCC99FF"/>
      </patternFill>
    </fill>
    <fill>
      <patternFill patternType="solid">
        <fgColor rgb="FFFC9CAE"/>
        <bgColor rgb="FFF4B183"/>
      </patternFill>
    </fill>
    <fill>
      <patternFill patternType="solid">
        <fgColor rgb="FFFFFF00"/>
        <bgColor rgb="FFFFFF00"/>
      </patternFill>
    </fill>
    <fill>
      <patternFill patternType="solid">
        <fgColor rgb="FF9DC3E6"/>
        <bgColor rgb="FFC0B0E8"/>
      </patternFill>
    </fill>
    <fill>
      <patternFill patternType="solid">
        <fgColor rgb="FFA9D18E"/>
        <bgColor rgb="FF92D050"/>
      </patternFill>
    </fill>
    <fill>
      <patternFill patternType="solid">
        <fgColor rgb="FFF4B183"/>
        <bgColor rgb="FFFC9CAE"/>
      </patternFill>
    </fill>
    <fill>
      <patternFill patternType="solid">
        <fgColor rgb="FF000000"/>
        <bgColor rgb="FF003300"/>
      </patternFill>
    </fill>
    <fill>
      <patternFill patternType="solid">
        <fgColor rgb="FFFFFFFF"/>
        <bgColor rgb="FFFFF2CC"/>
      </patternFill>
    </fill>
    <fill>
      <patternFill patternType="solid">
        <fgColor rgb="FFDAE3F3"/>
        <bgColor rgb="FFD9D9D9"/>
      </patternFill>
    </fill>
    <fill>
      <patternFill patternType="solid">
        <fgColor rgb="FFE2F0D9"/>
        <bgColor rgb="FFDAE3F3"/>
      </patternFill>
    </fill>
    <fill>
      <patternFill patternType="solid">
        <fgColor rgb="FFFBE5D6"/>
        <bgColor rgb="FFFFF2CC"/>
      </patternFill>
    </fill>
    <fill>
      <patternFill patternType="solid">
        <fgColor rgb="FFD9D9D9"/>
        <bgColor rgb="FFDAE3F3"/>
      </patternFill>
    </fill>
    <fill>
      <patternFill patternType="solid">
        <fgColor rgb="FFFFF2CC"/>
        <bgColor rgb="FFFBE5D6"/>
      </patternFill>
    </fill>
  </fills>
  <borders count="21">
    <border diagonalUp="false" diagonalDown="false">
      <left/>
      <right/>
      <top/>
      <bottom/>
      <diagonal/>
    </border>
    <border diagonalUp="false" diagonalDown="false">
      <left style="medium"/>
      <right style="medium"/>
      <top style="medium"/>
      <bottom style="thin"/>
      <diagonal/>
    </border>
    <border diagonalUp="false" diagonalDown="false">
      <left style="medium"/>
      <right style="medium"/>
      <top style="thin"/>
      <bottom style="thin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 style="medium"/>
      <top/>
      <bottom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 style="medium"/>
      <top style="medium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165" fontId="0" fillId="0" borderId="0" applyFont="true" applyBorder="false" applyAlignment="true" applyProtection="false">
      <alignment horizontal="general" vertical="bottom" textRotation="0" wrapText="false" indent="0" shrinkToFit="false"/>
    </xf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2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6" fillId="3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6" fillId="4" borderId="3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6" fillId="2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6" fillId="2" borderId="3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6" fillId="5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6" fillId="5" borderId="3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6" fillId="6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6" fillId="6" borderId="3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6" fillId="7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8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6" fillId="8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6" fillId="9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6" fillId="9" borderId="3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6" fontId="7" fillId="1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6" fillId="10" borderId="3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8" fillId="11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6" fillId="11" borderId="3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8" fillId="12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6" fillId="12" borderId="3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6" fillId="9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6" fillId="2" borderId="5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6" fillId="13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14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9" fillId="13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5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16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16" borderId="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16" borderId="9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16" borderId="1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16" borderId="1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16" borderId="1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7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15" borderId="1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15" borderId="1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15" borderId="1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15" borderId="1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15" borderId="1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15" borderId="1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2" borderId="16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18" borderId="1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18" borderId="1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18" borderId="19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5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1" fillId="2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18" borderId="1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18" borderId="1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18" borderId="1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19" borderId="1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2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12" fillId="0" borderId="0" xfId="17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9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3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13" fillId="0" borderId="0" xfId="17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4" fillId="0" borderId="2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dxfs count="83"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E2F0D9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DAE3F3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E2F0D9"/>
      </font>
    </dxf>
    <dxf>
      <font>
        <color rgb="FFC0B0E8"/>
      </font>
    </dxf>
    <dxf>
      <font>
        <color rgb="FFC0B0E8"/>
      </font>
    </dxf>
    <dxf>
      <font>
        <color rgb="FFE2F0D9"/>
      </font>
    </dxf>
    <dxf>
      <font>
        <color rgb="FFC0B0E8"/>
      </font>
    </dxf>
    <dxf>
      <font>
        <color rgb="FFC0B0E8"/>
      </font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B0E8"/>
      <rgbColor rgb="FF808080"/>
      <rgbColor rgb="FF9999FF"/>
      <rgbColor rgb="FF993366"/>
      <rgbColor rgb="FFFFF2CC"/>
      <rgbColor rgb="FFDAE3F3"/>
      <rgbColor rgb="FF660066"/>
      <rgbColor rgb="FFF4B183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B0F0"/>
      <rgbColor rgb="FF9CF7FC"/>
      <rgbColor rgb="FFE2F0D9"/>
      <rgbColor rgb="FFFBE5D6"/>
      <rgbColor rgb="FF9DC3E6"/>
      <rgbColor rgb="FFFC9CAE"/>
      <rgbColor rgb="FFCC99FF"/>
      <rgbColor rgb="FFF8CBAD"/>
      <rgbColor rgb="FF3366FF"/>
      <rgbColor rgb="FF33CCCC"/>
      <rgbColor rgb="FF92D050"/>
      <rgbColor rgb="FFFFC000"/>
      <rgbColor rgb="FFFF9900"/>
      <rgbColor rgb="FFFF6600"/>
      <rgbColor rgb="FF666699"/>
      <rgbColor rgb="FFA9D18E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worksheet" Target="worksheets/sheet8.xml"/><Relationship Id="rId10" Type="http://schemas.openxmlformats.org/officeDocument/2006/relationships/worksheet" Target="worksheets/sheet9.xml"/><Relationship Id="rId11" Type="http://schemas.openxmlformats.org/officeDocument/2006/relationships/worksheet" Target="worksheets/sheet10.xml"/><Relationship Id="rId12" Type="http://schemas.openxmlformats.org/officeDocument/2006/relationships/worksheet" Target="worksheets/sheet11.xml"/><Relationship Id="rId13" Type="http://schemas.openxmlformats.org/officeDocument/2006/relationships/worksheet" Target="worksheets/sheet12.xml"/><Relationship Id="rId14" Type="http://schemas.openxmlformats.org/officeDocument/2006/relationships/worksheet" Target="worksheets/sheet13.xml"/><Relationship Id="rId15" Type="http://schemas.openxmlformats.org/officeDocument/2006/relationships/worksheet" Target="worksheets/sheet14.xml"/><Relationship Id="rId16" Type="http://schemas.openxmlformats.org/officeDocument/2006/relationships/worksheet" Target="worksheets/sheet15.xml"/><Relationship Id="rId17" Type="http://schemas.openxmlformats.org/officeDocument/2006/relationships/worksheet" Target="worksheets/sheet16.xml"/><Relationship Id="rId18" Type="http://schemas.openxmlformats.org/officeDocument/2006/relationships/worksheet" Target="worksheets/sheet17.xml"/><Relationship Id="rId19" Type="http://schemas.openxmlformats.org/officeDocument/2006/relationships/worksheet" Target="worksheets/sheet18.xml"/><Relationship Id="rId20" Type="http://schemas.openxmlformats.org/officeDocument/2006/relationships/worksheet" Target="worksheets/sheet19.xml"/><Relationship Id="rId21" Type="http://schemas.openxmlformats.org/officeDocument/2006/relationships/worksheet" Target="worksheets/sheet20.xml"/><Relationship Id="rId22" Type="http://schemas.openxmlformats.org/officeDocument/2006/relationships/worksheet" Target="worksheets/sheet21.xml"/><Relationship Id="rId23" Type="http://schemas.openxmlformats.org/officeDocument/2006/relationships/worksheet" Target="worksheets/sheet22.xml"/><Relationship Id="rId24" Type="http://schemas.openxmlformats.org/officeDocument/2006/relationships/worksheet" Target="worksheets/sheet23.xml"/><Relationship Id="rId25" Type="http://schemas.openxmlformats.org/officeDocument/2006/relationships/worksheet" Target="worksheets/sheet24.xml"/><Relationship Id="rId26" Type="http://schemas.openxmlformats.org/officeDocument/2006/relationships/worksheet" Target="worksheets/sheet25.xml"/><Relationship Id="rId27" Type="http://schemas.openxmlformats.org/officeDocument/2006/relationships/worksheet" Target="worksheets/sheet26.xml"/><Relationship Id="rId28" Type="http://schemas.openxmlformats.org/officeDocument/2006/relationships/worksheet" Target="worksheets/sheet27.xml"/><Relationship Id="rId29" Type="http://schemas.openxmlformats.org/officeDocument/2006/relationships/worksheet" Target="worksheets/sheet28.xml"/><Relationship Id="rId30" Type="http://schemas.openxmlformats.org/officeDocument/2006/relationships/worksheet" Target="worksheets/sheet29.xml"/><Relationship Id="rId31" Type="http://schemas.openxmlformats.org/officeDocument/2006/relationships/worksheet" Target="worksheets/sheet30.xml"/><Relationship Id="rId32" Type="http://schemas.openxmlformats.org/officeDocument/2006/relationships/worksheet" Target="worksheets/sheet31.xml"/><Relationship Id="rId33" Type="http://schemas.openxmlformats.org/officeDocument/2006/relationships/worksheet" Target="worksheets/sheet32.xml"/><Relationship Id="rId34" Type="http://schemas.openxmlformats.org/officeDocument/2006/relationships/worksheet" Target="worksheets/sheet33.xml"/><Relationship Id="rId35" Type="http://schemas.openxmlformats.org/officeDocument/2006/relationships/worksheet" Target="worksheets/sheet34.xml"/><Relationship Id="rId36" Type="http://schemas.openxmlformats.org/officeDocument/2006/relationships/worksheet" Target="worksheets/sheet35.xml"/><Relationship Id="rId37" Type="http://schemas.openxmlformats.org/officeDocument/2006/relationships/worksheet" Target="worksheets/sheet36.xml"/><Relationship Id="rId38" Type="http://schemas.openxmlformats.org/officeDocument/2006/relationships/worksheet" Target="worksheets/sheet37.xml"/><Relationship Id="rId39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A97"/>
  <sheetViews>
    <sheetView showFormulas="false" showGridLines="true" showRowColHeaders="true" showZeros="true" rightToLeft="false" tabSelected="false" showOutlineSymbols="true" defaultGridColor="true" view="normal" topLeftCell="A25" colorId="64" zoomScale="100" zoomScaleNormal="100" zoomScalePageLayoutView="100" workbookViewId="0">
      <selection pane="topLeft" activeCell="E44" activeCellId="0" sqref="E44"/>
    </sheetView>
  </sheetViews>
  <sheetFormatPr defaultRowHeight="13.8" zeroHeight="false" outlineLevelRow="0" outlineLevelCol="0"/>
  <cols>
    <col collapsed="false" customWidth="true" hidden="false" outlineLevel="0" max="1" min="1" style="0" width="20.18"/>
    <col collapsed="false" customWidth="true" hidden="false" outlineLevel="0" max="3" min="2" style="0" width="8.67"/>
    <col collapsed="false" customWidth="true" hidden="false" outlineLevel="0" max="4" min="4" style="0" width="6.53"/>
    <col collapsed="false" customWidth="true" hidden="false" outlineLevel="0" max="5" min="5" style="0" width="8.67"/>
    <col collapsed="false" customWidth="true" hidden="false" outlineLevel="0" max="6" min="6" style="0" width="19.2"/>
    <col collapsed="false" customWidth="true" hidden="false" outlineLevel="0" max="1025" min="7" style="0" width="8.67"/>
  </cols>
  <sheetData>
    <row r="1" customFormat="false" ht="13.8" hidden="false" customHeight="false" outlineLevel="0" collapsed="false">
      <c r="C1" s="0" t="str">
        <f aca="true">MID(T(CELL("filename",(Données!Z1))),54,7)</f>
        <v>Données</v>
      </c>
      <c r="E1" s="0" t="str">
        <f aca="true">MID(T(CELL("filename",('Abat-Neuf Optionnel'!$Z1))),54,19)</f>
        <v>Abat-Neuf Optionnel</v>
      </c>
      <c r="F1" s="0" t="str">
        <f aca="true">MID(T(CELL("filename",('Abat-Neuf Optionnel'!$Z1))),54,19)</f>
        <v>Abat-Neuf Optionnel</v>
      </c>
      <c r="H1" s="0" t="str">
        <f aca="true">MID(T(CELL("filename",('Abat-Neuf'!$Z1))),54,9)</f>
        <v>Abat-Neuf</v>
      </c>
      <c r="I1" s="0" t="str">
        <f aca="true">MID(T(CELL("filename",('Abat-Neuf'!$Z1))),54,9)</f>
        <v>Abat-Neuf</v>
      </c>
      <c r="K1" s="0" t="str">
        <f aca="true">MID(T(CELL("filename",('Sem.01'!$Z1))),54,9)</f>
        <v>Sem.01</v>
      </c>
      <c r="L1" s="0" t="str">
        <f aca="true">MID(T(CELL("filename",('Sem.01'!$Z1))),54,9)</f>
        <v>Sem.01</v>
      </c>
      <c r="N1" s="0" t="str">
        <f aca="true">MID(T(CELL("filename",('Sem.02'!$Z1))),54,9)</f>
        <v>Sem.02</v>
      </c>
      <c r="O1" s="0" t="str">
        <f aca="true">MID(T(CELL("filename",('Sem.02'!$Z1))),54,9)</f>
        <v>Sem.02</v>
      </c>
      <c r="Q1" s="0" t="str">
        <f aca="true">MID(T(CELL("filename",('Sem.03'!$Z1))),54,9)</f>
        <v>Sem.03</v>
      </c>
      <c r="R1" s="0" t="str">
        <f aca="true">MID(T(CELL("filename",('Sem.03'!$Z1))),54,9)</f>
        <v>Sem.03</v>
      </c>
      <c r="T1" s="0" t="str">
        <f aca="true">MID(T(CELL("filename",('Sem.04'!$Z1))),54,9)</f>
        <v>Sem.04</v>
      </c>
      <c r="U1" s="0" t="str">
        <f aca="true">MID(T(CELL("filename",('Sem.04'!$Z1))),54,9)</f>
        <v>Sem.04</v>
      </c>
      <c r="W1" s="0" t="str">
        <f aca="false">X1</f>
        <v>Sem.05</v>
      </c>
      <c r="X1" s="0" t="str">
        <f aca="true">MID(T(CELL("filename",('Sem.05'!$Z1))),54,9)</f>
        <v>Sem.05</v>
      </c>
      <c r="Z1" s="0" t="str">
        <f aca="false">AA1</f>
        <v>Sem.06</v>
      </c>
      <c r="AA1" s="0" t="str">
        <f aca="true">MID(T(CELL("filename",('Sem.06'!$Z1))),54,9)</f>
        <v>Sem.06</v>
      </c>
      <c r="AC1" s="0" t="str">
        <f aca="false">AD1</f>
        <v>Sem.07</v>
      </c>
      <c r="AD1" s="0" t="str">
        <f aca="true">MID(T(CELL("filename",('Sem.07'!$Z1))),54,9)</f>
        <v>Sem.07</v>
      </c>
      <c r="AF1" s="0" t="str">
        <f aca="false">AG1</f>
        <v>Sem.08</v>
      </c>
      <c r="AG1" s="0" t="str">
        <f aca="true">MID(T(CELL("filename",('Sem.08'!$Z1))),54,9)</f>
        <v>Sem.08</v>
      </c>
      <c r="AI1" s="0" t="str">
        <f aca="false">AJ1</f>
        <v>Sem.09</v>
      </c>
      <c r="AJ1" s="0" t="str">
        <f aca="true">MID(T(CELL("filename",('Sem.09'!$Z1))),54,9)</f>
        <v>Sem.09</v>
      </c>
      <c r="AL1" s="0" t="str">
        <f aca="false">AM1</f>
        <v>Sem.010</v>
      </c>
      <c r="AM1" s="0" t="str">
        <f aca="true">MID(T(CELL("filename",('Sem.010'!$Z1))),54,9)</f>
        <v>Sem.010</v>
      </c>
      <c r="AO1" s="0" t="str">
        <f aca="false">AP1</f>
        <v>Sem.011</v>
      </c>
      <c r="AP1" s="0" t="str">
        <f aca="true">MID(T(CELL("filename",('Sem.011'!$Z1))),54,9)</f>
        <v>Sem.011</v>
      </c>
      <c r="AR1" s="0" t="str">
        <f aca="false">AS1</f>
        <v>Sem.012</v>
      </c>
      <c r="AS1" s="0" t="str">
        <f aca="true">MID(T(CELL("filename",('Sem.012'!$Z1))),54,9)</f>
        <v>Sem.012</v>
      </c>
      <c r="AU1" s="0" t="str">
        <f aca="false">AV1</f>
        <v>Sem.013</v>
      </c>
      <c r="AV1" s="0" t="str">
        <f aca="true">MID(T(CELL("filename",('Sem.013'!$Z1))),54,9)</f>
        <v>Sem.013</v>
      </c>
      <c r="AX1" s="0" t="str">
        <f aca="false">AY1</f>
        <v>Sem.014</v>
      </c>
      <c r="AY1" s="0" t="str">
        <f aca="true">MID(T(CELL("filename",('Sem.014'!$Z1))),54,9)</f>
        <v>Sem.014</v>
      </c>
      <c r="BA1" s="0" t="str">
        <f aca="false">BB1</f>
        <v>Sem.015</v>
      </c>
      <c r="BB1" s="0" t="str">
        <f aca="true">MID(T(CELL("filename",('Sem.015'!$Z1))),54,9)</f>
        <v>Sem.015</v>
      </c>
      <c r="BD1" s="0" t="str">
        <f aca="false">BE1</f>
        <v>Sem.016</v>
      </c>
      <c r="BE1" s="0" t="str">
        <f aca="true">MID(T(CELL("filename",('Sem.016'!$Z1))),54,9)</f>
        <v>Sem.016</v>
      </c>
      <c r="BG1" s="0" t="str">
        <f aca="false">BH1</f>
        <v>Sem.017</v>
      </c>
      <c r="BH1" s="0" t="str">
        <f aca="true">MID(T(CELL("filename",('Sem.017'!$Z1))),54,9)</f>
        <v>Sem.017</v>
      </c>
      <c r="BJ1" s="0" t="str">
        <f aca="false">BK1</f>
        <v>Sem.018</v>
      </c>
      <c r="BK1" s="0" t="str">
        <f aca="true">MID(T(CELL("filename",('Sem.018'!$Z1))),54,9)</f>
        <v>Sem.018</v>
      </c>
      <c r="BM1" s="0" t="str">
        <f aca="false">BN1</f>
        <v>Sem.019</v>
      </c>
      <c r="BN1" s="0" t="str">
        <f aca="true">MID(T(CELL("filename",('Sem.019'!$Z1))),54,9)</f>
        <v>Sem.019</v>
      </c>
      <c r="BP1" s="0" t="str">
        <f aca="false">BQ1</f>
        <v>Sem.020</v>
      </c>
      <c r="BQ1" s="0" t="str">
        <f aca="true">MID(T(CELL("filename",('Sem.020'!$Z1))),54,9)</f>
        <v>Sem.020</v>
      </c>
      <c r="BS1" s="0" t="str">
        <f aca="false">BT1</f>
        <v>Sem.021</v>
      </c>
      <c r="BT1" s="0" t="str">
        <f aca="true">MID(T(CELL("filename",('Sem.021'!$Z1))),54,9)</f>
        <v>Sem.021</v>
      </c>
      <c r="BV1" s="0" t="str">
        <f aca="false">BW1</f>
        <v>Sem.022</v>
      </c>
      <c r="BW1" s="0" t="str">
        <f aca="true">MID(T(CELL("filename",('Sem.022'!$Z1))),54,9)</f>
        <v>Sem.022</v>
      </c>
      <c r="BY1" s="0" t="str">
        <f aca="false">BZ1</f>
        <v>Sem.023</v>
      </c>
      <c r="BZ1" s="0" t="str">
        <f aca="true">MID(T(CELL("filename",('Sem.023'!$Z1))),54,9)</f>
        <v>Sem.023</v>
      </c>
      <c r="CB1" s="0" t="str">
        <f aca="false">CC1</f>
        <v>Sem.024</v>
      </c>
      <c r="CC1" s="0" t="str">
        <f aca="true">MID(T(CELL("filename",('Sem.024'!$Z1))),54,9)</f>
        <v>Sem.024</v>
      </c>
      <c r="CE1" s="0" t="str">
        <f aca="false">CF1</f>
        <v>Sem.025</v>
      </c>
      <c r="CF1" s="0" t="str">
        <f aca="true">MID(T(CELL("filename",('Sem.025'!$Z1))),54,9)</f>
        <v>Sem.025</v>
      </c>
      <c r="CH1" s="0" t="str">
        <f aca="false">CI1</f>
        <v>Sem.026</v>
      </c>
      <c r="CI1" s="0" t="str">
        <f aca="true">MID(T(CELL("filename",('Sem.026'!$Z1))),54,9)</f>
        <v>Sem.026</v>
      </c>
      <c r="CK1" s="0" t="str">
        <f aca="false">CL1</f>
        <v>Sem.027</v>
      </c>
      <c r="CL1" s="0" t="str">
        <f aca="true">MID(T(CELL("filename",('Sem.027'!$Z1))),54,9)</f>
        <v>Sem.027</v>
      </c>
      <c r="CN1" s="0" t="str">
        <f aca="false">CO1</f>
        <v>Sem.028</v>
      </c>
      <c r="CO1" s="0" t="str">
        <f aca="true">MID(T(CELL("filename",('Sem.028'!$Z1))),54,9)</f>
        <v>Sem.028</v>
      </c>
      <c r="CQ1" s="0" t="str">
        <f aca="false">CR1</f>
        <v>Sem.029</v>
      </c>
      <c r="CR1" s="0" t="str">
        <f aca="true">MID(T(CELL("filename",('Sem.029'!$Z1))),54,9)</f>
        <v>Sem.029</v>
      </c>
      <c r="CT1" s="0" t="str">
        <f aca="false">CU1</f>
        <v>Sem.030</v>
      </c>
      <c r="CU1" s="0" t="str">
        <f aca="true">MID(T(CELL("filename",('Sem.030'!$Z1))),54,9)</f>
        <v>Sem.030</v>
      </c>
      <c r="CW1" s="0" t="str">
        <f aca="false">CX1</f>
        <v>Sem.031</v>
      </c>
      <c r="CX1" s="0" t="str">
        <f aca="true">MID(T(CELL("filename",('Sem.031'!$Z1))),54,9)</f>
        <v>Sem.031</v>
      </c>
      <c r="CZ1" s="0" t="str">
        <f aca="false">DA1</f>
        <v>Sem.032</v>
      </c>
      <c r="DA1" s="0" t="str">
        <f aca="true">MID(T(CELL("filename",('Sem.032'!$Z1))),54,9)</f>
        <v>Sem.032</v>
      </c>
    </row>
    <row r="2" customFormat="false" ht="13.8" hidden="false" customHeight="false" outlineLevel="0" collapsed="false">
      <c r="A2" s="1" t="s">
        <v>0</v>
      </c>
      <c r="B2" s="1" t="n">
        <f aca="false">COUNTIF(C2:DA2,ROW())</f>
        <v>34</v>
      </c>
      <c r="C2" s="0" t="n">
        <f aca="false">SUM(COUNTIF(F2:I2,300)*10,COUNTIF(L2:DA2,300)*25)</f>
        <v>95</v>
      </c>
      <c r="E2" s="2" t="n">
        <f aca="false">VLOOKUP(A2,'Abat-Neuf Optionnel'!$C$2:$D$161,2,0)</f>
        <v>2</v>
      </c>
      <c r="F2" s="0" t="n">
        <f aca="false">SUM('Abat-Neuf Optionnel'!E2:G2)</f>
        <v>300</v>
      </c>
      <c r="H2" s="2" t="n">
        <f aca="false">VLOOKUP(A2,'Abat-Neuf'!$C$2:$D$161,2,0)</f>
        <v>2</v>
      </c>
      <c r="I2" s="0" t="n">
        <f aca="false">SUM('Abat-Neuf'!E2:G2)</f>
        <v>300</v>
      </c>
      <c r="K2" s="0" t="n">
        <f aca="false">VLOOKUP(A2,'Sem.01'!$C$2:$D$161,2,0)</f>
        <v>2</v>
      </c>
      <c r="L2" s="0" t="n">
        <f aca="false">SUM('Sem.01'!$E2:$G2)</f>
        <v>300</v>
      </c>
      <c r="N2" s="0" t="n">
        <f aca="false">VLOOKUP(A2,'Sem.02'!$C$2:$D$161,2,0)</f>
        <v>2</v>
      </c>
      <c r="O2" s="0" t="n">
        <f aca="false">SUM('Sem.02'!$E2:$G2)</f>
        <v>300</v>
      </c>
      <c r="Q2" s="0" t="n">
        <f aca="false">VLOOKUP(A2,'Sem.03'!$C$2:$D$161,2,0)</f>
        <v>2</v>
      </c>
      <c r="R2" s="0" t="n">
        <f aca="false">SUM('Sem.03'!$E2:$G2)</f>
        <v>0</v>
      </c>
      <c r="T2" s="0" t="n">
        <f aca="false">VLOOKUP(A2,'Sem.04'!$C$2:$D$161,2,0)</f>
        <v>2</v>
      </c>
      <c r="U2" s="0" t="n">
        <f aca="false">SUM('Sem.04'!$E2:$G2)</f>
        <v>0</v>
      </c>
      <c r="W2" s="0" t="n">
        <f aca="false">VLOOKUP(A2,'Sem.05'!$C$2:$D$161,2,0)</f>
        <v>2</v>
      </c>
      <c r="X2" s="0" t="n">
        <f aca="false">SUM('Sem.05'!$E2:$G2)</f>
        <v>300</v>
      </c>
      <c r="Z2" s="0" t="n">
        <f aca="false">VLOOKUP(A2,'Sem.06'!$C$2:$D$161,2,0)</f>
        <v>2</v>
      </c>
      <c r="AA2" s="0" t="n">
        <f aca="false">SUM('Sem.06'!$E2:$G2)</f>
        <v>0</v>
      </c>
      <c r="AC2" s="0" t="n">
        <f aca="false">VLOOKUP(A2,'Sem.07'!$C$2:$D$161,2,0)</f>
        <v>2</v>
      </c>
      <c r="AD2" s="0" t="n">
        <f aca="false">SUM('Sem.07'!$E2:$G2)</f>
        <v>0</v>
      </c>
      <c r="AF2" s="0" t="n">
        <f aca="false">VLOOKUP(A2,'Sem.08'!$C$2:$D$161,2,0)</f>
        <v>2</v>
      </c>
      <c r="AG2" s="0" t="n">
        <f aca="false">SUM('Sem.08'!$E2:$G2)</f>
        <v>0</v>
      </c>
      <c r="AI2" s="0" t="n">
        <f aca="false">VLOOKUP(A2,'Sem.09'!$C$2:$D$161,2,0)</f>
        <v>2</v>
      </c>
      <c r="AJ2" s="0" t="n">
        <f aca="false">SUM('Sem.09'!$E2:$G2)</f>
        <v>0</v>
      </c>
      <c r="AL2" s="0" t="n">
        <f aca="false">VLOOKUP(A2,'Sem.010'!$C$2:$D$161,2,0)</f>
        <v>2</v>
      </c>
      <c r="AM2" s="0" t="n">
        <f aca="false">SUM('Sem.010'!$E2:$G2)</f>
        <v>0</v>
      </c>
      <c r="AO2" s="0" t="n">
        <f aca="false">VLOOKUP(A2,'Sem.011'!$C$2:$D$161,2,0)</f>
        <v>2</v>
      </c>
      <c r="AP2" s="0" t="n">
        <f aca="false">SUM('Sem.011'!$E2:$G2)</f>
        <v>0</v>
      </c>
      <c r="AR2" s="0" t="n">
        <f aca="false">VLOOKUP(A2,'Sem.012'!$C$2:$D$161,2,0)</f>
        <v>2</v>
      </c>
      <c r="AS2" s="0" t="n">
        <f aca="false">SUM('Sem.012'!$E2:$G2)</f>
        <v>0</v>
      </c>
      <c r="AU2" s="0" t="n">
        <f aca="false">VLOOKUP(A2,'Sem.013'!$C$2:$D$161,2,0)</f>
        <v>2</v>
      </c>
      <c r="AV2" s="0" t="n">
        <f aca="false">SUM('Sem.013'!$E2:$G2)</f>
        <v>0</v>
      </c>
      <c r="AX2" s="0" t="n">
        <f aca="false">VLOOKUP(A2,'Sem.014'!$C$2:$D$161,2,0)</f>
        <v>2</v>
      </c>
      <c r="AY2" s="0" t="n">
        <f aca="false">SUM('Sem.014'!$E2:$G2)</f>
        <v>0</v>
      </c>
      <c r="BA2" s="0" t="n">
        <f aca="false">VLOOKUP(A2,'Sem.015'!$C$2:$D$161,2,0)</f>
        <v>2</v>
      </c>
      <c r="BB2" s="0" t="n">
        <f aca="false">SUM('Sem.015'!$E2:$G2)</f>
        <v>0</v>
      </c>
      <c r="BD2" s="0" t="n">
        <f aca="false">VLOOKUP(A2,'Sem.016'!$C$2:$D$161,2,0)</f>
        <v>2</v>
      </c>
      <c r="BE2" s="0" t="n">
        <f aca="false">SUM('Sem.016'!$E2:$G2)</f>
        <v>0</v>
      </c>
      <c r="BG2" s="0" t="n">
        <f aca="false">VLOOKUP(A2,'Sem.017'!$C$2:$D$161,2,0)</f>
        <v>2</v>
      </c>
      <c r="BH2" s="0" t="n">
        <f aca="false">SUM('Sem.017'!$E2:$G2)</f>
        <v>0</v>
      </c>
      <c r="BJ2" s="0" t="n">
        <f aca="false">VLOOKUP(A2,'Sem.018'!$C$2:$D$161,2,0)</f>
        <v>2</v>
      </c>
      <c r="BK2" s="0" t="n">
        <f aca="false">SUM('Sem.018'!$E2:$G2)</f>
        <v>0</v>
      </c>
      <c r="BM2" s="0" t="n">
        <f aca="false">VLOOKUP(A2,'Sem.019'!$C$2:$D$161,2,0)</f>
        <v>2</v>
      </c>
      <c r="BN2" s="0" t="n">
        <f aca="false">SUM('Sem.019'!$E2:$G2)</f>
        <v>0</v>
      </c>
      <c r="BP2" s="0" t="n">
        <f aca="false">VLOOKUP(A2,'Sem.020'!$C$2:$D$161,2,0)</f>
        <v>2</v>
      </c>
      <c r="BQ2" s="0" t="n">
        <f aca="false">SUM('Sem.020'!$E2:$G2)</f>
        <v>0</v>
      </c>
      <c r="BS2" s="0" t="n">
        <f aca="false">VLOOKUP(A2,'Sem.021'!$C$2:$D$161,2,0)</f>
        <v>2</v>
      </c>
      <c r="BT2" s="0" t="n">
        <f aca="false">SUM('Sem.021'!$E2:$G2)</f>
        <v>0</v>
      </c>
      <c r="BV2" s="0" t="n">
        <f aca="false">VLOOKUP(A2,'Sem.022'!$C$2:$D$161,2,0)</f>
        <v>2</v>
      </c>
      <c r="BW2" s="0" t="n">
        <f aca="false">SUM('Sem.022'!$E2:$G2)</f>
        <v>0</v>
      </c>
      <c r="BY2" s="0" t="n">
        <f aca="false">VLOOKUP(A2,'Sem.023'!$C$2:$D$161,2,0)</f>
        <v>2</v>
      </c>
      <c r="BZ2" s="0" t="n">
        <f aca="false">SUM('Sem.023'!$E2:$G2)</f>
        <v>0</v>
      </c>
      <c r="CB2" s="0" t="n">
        <f aca="false">VLOOKUP(A2,'Sem.024'!$C$2:$D$161,2,0)</f>
        <v>2</v>
      </c>
      <c r="CC2" s="0" t="n">
        <f aca="false">SUM('Sem.024'!$E2:$G2)</f>
        <v>0</v>
      </c>
      <c r="CE2" s="0" t="n">
        <f aca="false">VLOOKUP(A2,'Sem.025'!$C$2:$D$161,2,0)</f>
        <v>2</v>
      </c>
      <c r="CF2" s="0" t="n">
        <f aca="false">SUM('Sem.025'!$E2:$G2)</f>
        <v>0</v>
      </c>
      <c r="CH2" s="0" t="n">
        <f aca="false">VLOOKUP(A2,'Sem.026'!$C$2:$D$161,2,0)</f>
        <v>2</v>
      </c>
      <c r="CI2" s="0" t="n">
        <f aca="false">SUM('Sem.026'!$E2:$G2)</f>
        <v>0</v>
      </c>
      <c r="CK2" s="0" t="n">
        <f aca="false">VLOOKUP(A2,'Sem.027'!$C$2:$D$161,2,0)</f>
        <v>2</v>
      </c>
      <c r="CL2" s="0" t="n">
        <f aca="false">SUM('Sem.027'!$E2:$G2)</f>
        <v>0</v>
      </c>
      <c r="CN2" s="0" t="n">
        <f aca="false">VLOOKUP(A2,'Sem.028'!$C$2:$D$161,2,0)</f>
        <v>2</v>
      </c>
      <c r="CO2" s="0" t="n">
        <f aca="false">SUM('Sem.028'!$E2:$G2)</f>
        <v>0</v>
      </c>
      <c r="CQ2" s="0" t="n">
        <f aca="false">VLOOKUP(A2,'Sem.029'!$C$2:$D$161,2,0)</f>
        <v>2</v>
      </c>
      <c r="CR2" s="0" t="n">
        <f aca="false">SUM('Sem.029'!$E2:$G2)</f>
        <v>0</v>
      </c>
      <c r="CT2" s="0" t="n">
        <f aca="false">VLOOKUP(A2,'Sem.030'!$C$2:$D$161,2,0)</f>
        <v>2</v>
      </c>
      <c r="CU2" s="0" t="n">
        <f aca="false">SUM('Sem.030'!$E2:$G2)</f>
        <v>0</v>
      </c>
      <c r="CW2" s="0" t="n">
        <f aca="false">VLOOKUP(A2,'Sem.031'!$C$2:$D$161,2,0)</f>
        <v>2</v>
      </c>
      <c r="CX2" s="0" t="n">
        <f aca="false">SUM('Sem.031'!$E2:$G2)</f>
        <v>0</v>
      </c>
      <c r="CZ2" s="0" t="n">
        <f aca="false">VLOOKUP(A2,'Sem.032'!$C$2:$D$161,2,0)</f>
        <v>2</v>
      </c>
      <c r="DA2" s="0" t="n">
        <f aca="false">SUM('Sem.032'!$E2:$G2)</f>
        <v>0</v>
      </c>
    </row>
    <row r="3" customFormat="false" ht="13.8" hidden="false" customHeight="false" outlineLevel="0" collapsed="false">
      <c r="A3" s="3" t="s">
        <v>1</v>
      </c>
      <c r="B3" s="1" t="n">
        <f aca="false">COUNTIF(C3:DA3,ROW())</f>
        <v>34</v>
      </c>
      <c r="C3" s="0" t="n">
        <f aca="false">SUM(COUNTIF(F3:I3,300)*10,COUNTIF(L3:DA3,300)*25)</f>
        <v>0</v>
      </c>
      <c r="E3" s="2" t="n">
        <f aca="false">VLOOKUP(A3,'Abat-Neuf Optionnel'!$C$2:$D$161,2,0)</f>
        <v>3</v>
      </c>
      <c r="F3" s="0" t="n">
        <f aca="false">SUM('Abat-Neuf Optionnel'!E3:G3)</f>
        <v>0</v>
      </c>
      <c r="H3" s="2" t="n">
        <f aca="false">VLOOKUP(A3,'Abat-Neuf'!$C$2:$D$161,2,0)</f>
        <v>3</v>
      </c>
      <c r="I3" s="0" t="n">
        <f aca="false">SUM('Abat-Neuf'!E3:G3)</f>
        <v>0</v>
      </c>
      <c r="K3" s="0" t="n">
        <f aca="false">VLOOKUP(A3,'Sem.01'!$C$2:$D$161,2,0)</f>
        <v>3</v>
      </c>
      <c r="L3" s="0" t="n">
        <f aca="false">SUM('Sem.01'!$E3:$G3)</f>
        <v>0</v>
      </c>
      <c r="N3" s="0" t="n">
        <f aca="false">VLOOKUP(A3,'Sem.02'!$C$2:$D$161,2,0)</f>
        <v>3</v>
      </c>
      <c r="O3" s="0" t="n">
        <f aca="false">SUM('Sem.02'!$E3:$G3)</f>
        <v>0</v>
      </c>
      <c r="Q3" s="0" t="n">
        <f aca="false">VLOOKUP(A3,'Sem.03'!$C$2:$D$161,2,0)</f>
        <v>3</v>
      </c>
      <c r="R3" s="0" t="n">
        <f aca="false">SUM('Sem.03'!$E3:$G3)</f>
        <v>0</v>
      </c>
      <c r="T3" s="0" t="n">
        <f aca="false">VLOOKUP(A3,'Sem.04'!$C$2:$D$161,2,0)</f>
        <v>3</v>
      </c>
      <c r="U3" s="0" t="n">
        <f aca="false">SUM('Sem.04'!$E3:$G3)</f>
        <v>0</v>
      </c>
      <c r="W3" s="0" t="n">
        <f aca="false">VLOOKUP(A3,'Sem.05'!$C$2:$D$161,2,0)</f>
        <v>3</v>
      </c>
      <c r="X3" s="0" t="n">
        <f aca="false">SUM('Sem.05'!$E3:$G3)</f>
        <v>0</v>
      </c>
      <c r="Z3" s="0" t="n">
        <f aca="false">VLOOKUP(A3,'Sem.06'!$C$2:$D$161,2,0)</f>
        <v>3</v>
      </c>
      <c r="AA3" s="0" t="n">
        <f aca="false">SUM('Sem.06'!$E3:$G3)</f>
        <v>0</v>
      </c>
      <c r="AC3" s="0" t="n">
        <f aca="false">VLOOKUP(A3,'Sem.07'!$C$2:$D$161,2,0)</f>
        <v>3</v>
      </c>
      <c r="AD3" s="0" t="n">
        <f aca="false">SUM('Sem.07'!$E3:$G3)</f>
        <v>0</v>
      </c>
      <c r="AF3" s="0" t="n">
        <f aca="false">VLOOKUP(A3,'Sem.08'!$C$2:$D$161,2,0)</f>
        <v>3</v>
      </c>
      <c r="AG3" s="0" t="n">
        <f aca="false">SUM('Sem.08'!$E3:$G3)</f>
        <v>0</v>
      </c>
      <c r="AI3" s="0" t="n">
        <f aca="false">VLOOKUP(A3,'Sem.09'!$C$2:$D$161,2,0)</f>
        <v>3</v>
      </c>
      <c r="AJ3" s="0" t="n">
        <f aca="false">SUM('Sem.09'!$E3:$G3)</f>
        <v>0</v>
      </c>
      <c r="AL3" s="0" t="n">
        <f aca="false">VLOOKUP(A3,'Sem.010'!$C$2:$D$161,2,0)</f>
        <v>3</v>
      </c>
      <c r="AM3" s="0" t="n">
        <f aca="false">SUM('Sem.010'!$E3:$G3)</f>
        <v>0</v>
      </c>
      <c r="AO3" s="0" t="n">
        <f aca="false">VLOOKUP(A3,'Sem.011'!$C$2:$D$161,2,0)</f>
        <v>3</v>
      </c>
      <c r="AP3" s="0" t="n">
        <f aca="false">SUM('Sem.011'!$E3:$G3)</f>
        <v>0</v>
      </c>
      <c r="AR3" s="0" t="n">
        <f aca="false">VLOOKUP(A3,'Sem.012'!$C$2:$D$161,2,0)</f>
        <v>3</v>
      </c>
      <c r="AS3" s="0" t="n">
        <f aca="false">SUM('Sem.012'!$E3:$G3)</f>
        <v>0</v>
      </c>
      <c r="AU3" s="0" t="n">
        <f aca="false">VLOOKUP(A3,'Sem.013'!$C$2:$D$161,2,0)</f>
        <v>3</v>
      </c>
      <c r="AV3" s="0" t="n">
        <f aca="false">SUM('Sem.013'!$E3:$G3)</f>
        <v>0</v>
      </c>
      <c r="AX3" s="0" t="n">
        <f aca="false">VLOOKUP(A3,'Sem.014'!$C$2:$D$161,2,0)</f>
        <v>3</v>
      </c>
      <c r="AY3" s="0" t="n">
        <f aca="false">SUM('Sem.014'!$E3:$G3)</f>
        <v>0</v>
      </c>
      <c r="BA3" s="0" t="n">
        <f aca="false">VLOOKUP(A3,'Sem.015'!$C$2:$D$161,2,0)</f>
        <v>3</v>
      </c>
      <c r="BB3" s="0" t="n">
        <f aca="false">SUM('Sem.015'!$E3:$G3)</f>
        <v>0</v>
      </c>
      <c r="BD3" s="0" t="n">
        <f aca="false">VLOOKUP(A3,'Sem.016'!$C$2:$D$161,2,0)</f>
        <v>3</v>
      </c>
      <c r="BE3" s="0" t="n">
        <f aca="false">SUM('Sem.016'!$E3:$G3)</f>
        <v>0</v>
      </c>
      <c r="BG3" s="0" t="n">
        <f aca="false">VLOOKUP(A3,'Sem.017'!$C$2:$D$161,2,0)</f>
        <v>3</v>
      </c>
      <c r="BH3" s="0" t="n">
        <f aca="false">SUM('Sem.017'!$E3:$G3)</f>
        <v>0</v>
      </c>
      <c r="BJ3" s="0" t="n">
        <f aca="false">VLOOKUP(A3,'Sem.018'!$C$2:$D$161,2,0)</f>
        <v>3</v>
      </c>
      <c r="BK3" s="0" t="n">
        <f aca="false">SUM('Sem.018'!$E3:$G3)</f>
        <v>0</v>
      </c>
      <c r="BM3" s="0" t="n">
        <f aca="false">VLOOKUP(A3,'Sem.019'!$C$2:$D$161,2,0)</f>
        <v>3</v>
      </c>
      <c r="BN3" s="0" t="n">
        <f aca="false">SUM('Sem.019'!$E3:$G3)</f>
        <v>0</v>
      </c>
      <c r="BP3" s="0" t="n">
        <f aca="false">VLOOKUP(A3,'Sem.020'!$C$2:$D$161,2,0)</f>
        <v>3</v>
      </c>
      <c r="BQ3" s="0" t="n">
        <f aca="false">SUM('Sem.020'!$E3:$G3)</f>
        <v>0</v>
      </c>
      <c r="BS3" s="0" t="n">
        <f aca="false">VLOOKUP(A3,'Sem.021'!$C$2:$D$161,2,0)</f>
        <v>3</v>
      </c>
      <c r="BT3" s="0" t="n">
        <f aca="false">SUM('Sem.021'!$E3:$G3)</f>
        <v>0</v>
      </c>
      <c r="BV3" s="0" t="n">
        <f aca="false">VLOOKUP(A3,'Sem.022'!$C$2:$D$161,2,0)</f>
        <v>3</v>
      </c>
      <c r="BW3" s="0" t="n">
        <f aca="false">SUM('Sem.022'!$E3:$G3)</f>
        <v>0</v>
      </c>
      <c r="BY3" s="0" t="n">
        <f aca="false">VLOOKUP(A3,'Sem.023'!$C$2:$D$161,2,0)</f>
        <v>3</v>
      </c>
      <c r="BZ3" s="0" t="n">
        <f aca="false">SUM('Sem.023'!$E3:$G3)</f>
        <v>0</v>
      </c>
      <c r="CB3" s="0" t="n">
        <f aca="false">VLOOKUP(A3,'Sem.024'!$C$2:$D$161,2,0)</f>
        <v>3</v>
      </c>
      <c r="CC3" s="0" t="n">
        <f aca="false">SUM('Sem.024'!$E3:$G3)</f>
        <v>0</v>
      </c>
      <c r="CE3" s="0" t="n">
        <f aca="false">VLOOKUP(A3,'Sem.025'!$C$2:$D$161,2,0)</f>
        <v>3</v>
      </c>
      <c r="CF3" s="0" t="n">
        <f aca="false">SUM('Sem.025'!$E3:$G3)</f>
        <v>0</v>
      </c>
      <c r="CH3" s="0" t="n">
        <f aca="false">VLOOKUP(A3,'Sem.026'!$C$2:$D$161,2,0)</f>
        <v>3</v>
      </c>
      <c r="CI3" s="0" t="n">
        <f aca="false">SUM('Sem.026'!$E3:$G3)</f>
        <v>0</v>
      </c>
      <c r="CK3" s="0" t="n">
        <f aca="false">VLOOKUP(A3,'Sem.027'!$C$2:$D$161,2,0)</f>
        <v>3</v>
      </c>
      <c r="CL3" s="0" t="n">
        <f aca="false">SUM('Sem.027'!$E3:$G3)</f>
        <v>0</v>
      </c>
      <c r="CN3" s="0" t="n">
        <f aca="false">VLOOKUP(A3,'Sem.028'!$C$2:$D$161,2,0)</f>
        <v>3</v>
      </c>
      <c r="CO3" s="0" t="n">
        <f aca="false">SUM('Sem.028'!$E3:$G3)</f>
        <v>0</v>
      </c>
      <c r="CQ3" s="0" t="n">
        <f aca="false">VLOOKUP(A3,'Sem.029'!$C$2:$D$161,2,0)</f>
        <v>3</v>
      </c>
      <c r="CR3" s="0" t="n">
        <f aca="false">SUM('Sem.029'!$E3:$G3)</f>
        <v>0</v>
      </c>
      <c r="CT3" s="0" t="n">
        <f aca="false">VLOOKUP(A3,'Sem.030'!$C$2:$D$161,2,0)</f>
        <v>3</v>
      </c>
      <c r="CU3" s="0" t="n">
        <f aca="false">SUM('Sem.030'!$E3:$G3)</f>
        <v>0</v>
      </c>
      <c r="CW3" s="0" t="n">
        <f aca="false">VLOOKUP(A3,'Sem.031'!$C$2:$D$161,2,0)</f>
        <v>3</v>
      </c>
      <c r="CX3" s="0" t="n">
        <f aca="false">SUM('Sem.031'!$E3:$G3)</f>
        <v>0</v>
      </c>
      <c r="CZ3" s="0" t="n">
        <f aca="false">VLOOKUP(A3,'Sem.032'!$C$2:$D$161,2,0)</f>
        <v>3</v>
      </c>
      <c r="DA3" s="0" t="n">
        <f aca="false">SUM('Sem.032'!$E3:$G3)</f>
        <v>0</v>
      </c>
    </row>
    <row r="4" customFormat="false" ht="13.8" hidden="false" customHeight="false" outlineLevel="0" collapsed="false">
      <c r="A4" s="3" t="s">
        <v>2</v>
      </c>
      <c r="B4" s="1" t="n">
        <f aca="false">COUNTIF(C4:DA4,ROW())</f>
        <v>34</v>
      </c>
      <c r="C4" s="0" t="n">
        <f aca="false">SUM(COUNTIF(F4:I4,300)*10,COUNTIF(L4:DA4,300)*25)</f>
        <v>0</v>
      </c>
      <c r="E4" s="2" t="n">
        <f aca="false">VLOOKUP(A4,'Abat-Neuf Optionnel'!$C$2:$D$161,2,0)</f>
        <v>4</v>
      </c>
      <c r="F4" s="0" t="n">
        <f aca="false">SUM('Abat-Neuf Optionnel'!E4:G4)</f>
        <v>0</v>
      </c>
      <c r="H4" s="2" t="n">
        <f aca="false">VLOOKUP(A4,'Abat-Neuf'!$C$2:$D$161,2,0)</f>
        <v>4</v>
      </c>
      <c r="I4" s="0" t="n">
        <f aca="false">SUM('Abat-Neuf'!E4:G4)</f>
        <v>0</v>
      </c>
      <c r="K4" s="0" t="n">
        <f aca="false">VLOOKUP(A4,'Sem.01'!$C$2:$D$161,2,0)</f>
        <v>4</v>
      </c>
      <c r="L4" s="0" t="n">
        <f aca="false">SUM('Sem.01'!$E4:$G4)</f>
        <v>0</v>
      </c>
      <c r="N4" s="0" t="n">
        <f aca="false">VLOOKUP(A4,'Sem.02'!$C$2:$D$161,2,0)</f>
        <v>4</v>
      </c>
      <c r="O4" s="0" t="n">
        <f aca="false">SUM('Sem.02'!$E4:$G4)</f>
        <v>0</v>
      </c>
      <c r="Q4" s="0" t="n">
        <f aca="false">VLOOKUP(A4,'Sem.03'!$C$2:$D$161,2,0)</f>
        <v>4</v>
      </c>
      <c r="R4" s="0" t="n">
        <f aca="false">SUM('Sem.03'!$E4:$G4)</f>
        <v>0</v>
      </c>
      <c r="T4" s="0" t="n">
        <f aca="false">VLOOKUP(A4,'Sem.04'!$C$2:$D$161,2,0)</f>
        <v>4</v>
      </c>
      <c r="U4" s="0" t="n">
        <f aca="false">SUM('Sem.04'!$E4:$G4)</f>
        <v>0</v>
      </c>
      <c r="W4" s="0" t="n">
        <f aca="false">VLOOKUP(A4,'Sem.05'!$C$2:$D$161,2,0)</f>
        <v>4</v>
      </c>
      <c r="X4" s="0" t="n">
        <f aca="false">SUM('Sem.05'!$E4:$G4)</f>
        <v>0</v>
      </c>
      <c r="Z4" s="0" t="n">
        <f aca="false">VLOOKUP(A4,'Sem.06'!$C$2:$D$161,2,0)</f>
        <v>4</v>
      </c>
      <c r="AA4" s="0" t="n">
        <f aca="false">SUM('Sem.06'!$E4:$G4)</f>
        <v>0</v>
      </c>
      <c r="AC4" s="0" t="n">
        <f aca="false">VLOOKUP(A4,'Sem.07'!$C$2:$D$161,2,0)</f>
        <v>4</v>
      </c>
      <c r="AD4" s="0" t="n">
        <f aca="false">SUM('Sem.07'!$E4:$G4)</f>
        <v>0</v>
      </c>
      <c r="AF4" s="0" t="n">
        <f aca="false">VLOOKUP(A4,'Sem.08'!$C$2:$D$161,2,0)</f>
        <v>4</v>
      </c>
      <c r="AG4" s="0" t="n">
        <f aca="false">SUM('Sem.08'!$E4:$G4)</f>
        <v>0</v>
      </c>
      <c r="AI4" s="0" t="n">
        <f aca="false">VLOOKUP(A4,'Sem.09'!$C$2:$D$161,2,0)</f>
        <v>4</v>
      </c>
      <c r="AJ4" s="0" t="n">
        <f aca="false">SUM('Sem.09'!$E4:$G4)</f>
        <v>0</v>
      </c>
      <c r="AL4" s="0" t="n">
        <f aca="false">VLOOKUP(A4,'Sem.010'!$C$2:$D$161,2,0)</f>
        <v>4</v>
      </c>
      <c r="AM4" s="0" t="n">
        <f aca="false">SUM('Sem.010'!$E4:$G4)</f>
        <v>0</v>
      </c>
      <c r="AO4" s="0" t="n">
        <f aca="false">VLOOKUP(A4,'Sem.011'!$C$2:$D$161,2,0)</f>
        <v>4</v>
      </c>
      <c r="AP4" s="0" t="n">
        <f aca="false">SUM('Sem.011'!$E4:$G4)</f>
        <v>0</v>
      </c>
      <c r="AR4" s="0" t="n">
        <f aca="false">VLOOKUP(A4,'Sem.012'!$C$2:$D$161,2,0)</f>
        <v>4</v>
      </c>
      <c r="AS4" s="0" t="n">
        <f aca="false">SUM('Sem.012'!$E4:$G4)</f>
        <v>0</v>
      </c>
      <c r="AU4" s="0" t="n">
        <f aca="false">VLOOKUP(A4,'Sem.013'!$C$2:$D$161,2,0)</f>
        <v>4</v>
      </c>
      <c r="AV4" s="0" t="n">
        <f aca="false">SUM('Sem.013'!$E4:$G4)</f>
        <v>0</v>
      </c>
      <c r="AX4" s="0" t="n">
        <f aca="false">VLOOKUP(A4,'Sem.014'!$C$2:$D$161,2,0)</f>
        <v>4</v>
      </c>
      <c r="AY4" s="0" t="n">
        <f aca="false">SUM('Sem.014'!$E4:$G4)</f>
        <v>0</v>
      </c>
      <c r="BA4" s="0" t="n">
        <f aca="false">VLOOKUP(A4,'Sem.015'!$C$2:$D$161,2,0)</f>
        <v>4</v>
      </c>
      <c r="BB4" s="0" t="n">
        <f aca="false">SUM('Sem.015'!$E4:$G4)</f>
        <v>0</v>
      </c>
      <c r="BD4" s="0" t="n">
        <f aca="false">VLOOKUP(A4,'Sem.016'!$C$2:$D$161,2,0)</f>
        <v>4</v>
      </c>
      <c r="BE4" s="0" t="n">
        <f aca="false">SUM('Sem.016'!$E4:$G4)</f>
        <v>0</v>
      </c>
      <c r="BG4" s="0" t="n">
        <f aca="false">VLOOKUP(A4,'Sem.017'!$C$2:$D$161,2,0)</f>
        <v>4</v>
      </c>
      <c r="BH4" s="0" t="n">
        <f aca="false">SUM('Sem.017'!$E4:$G4)</f>
        <v>0</v>
      </c>
      <c r="BJ4" s="0" t="n">
        <f aca="false">VLOOKUP(A4,'Sem.018'!$C$2:$D$161,2,0)</f>
        <v>4</v>
      </c>
      <c r="BK4" s="0" t="n">
        <f aca="false">SUM('Sem.018'!$E4:$G4)</f>
        <v>0</v>
      </c>
      <c r="BM4" s="0" t="n">
        <f aca="false">VLOOKUP(A4,'Sem.019'!$C$2:$D$161,2,0)</f>
        <v>4</v>
      </c>
      <c r="BN4" s="0" t="n">
        <f aca="false">SUM('Sem.019'!$E4:$G4)</f>
        <v>0</v>
      </c>
      <c r="BP4" s="0" t="n">
        <f aca="false">VLOOKUP(A4,'Sem.020'!$C$2:$D$161,2,0)</f>
        <v>4</v>
      </c>
      <c r="BQ4" s="0" t="n">
        <f aca="false">SUM('Sem.020'!$E4:$G4)</f>
        <v>0</v>
      </c>
      <c r="BS4" s="0" t="n">
        <f aca="false">VLOOKUP(A4,'Sem.021'!$C$2:$D$161,2,0)</f>
        <v>4</v>
      </c>
      <c r="BT4" s="0" t="n">
        <f aca="false">SUM('Sem.021'!$E4:$G4)</f>
        <v>0</v>
      </c>
      <c r="BV4" s="0" t="n">
        <f aca="false">VLOOKUP(A4,'Sem.022'!$C$2:$D$161,2,0)</f>
        <v>4</v>
      </c>
      <c r="BW4" s="0" t="n">
        <f aca="false">SUM('Sem.022'!$E4:$G4)</f>
        <v>0</v>
      </c>
      <c r="BY4" s="0" t="n">
        <f aca="false">VLOOKUP(A4,'Sem.023'!$C$2:$D$161,2,0)</f>
        <v>4</v>
      </c>
      <c r="BZ4" s="0" t="n">
        <f aca="false">SUM('Sem.023'!$E4:$G4)</f>
        <v>0</v>
      </c>
      <c r="CB4" s="0" t="n">
        <f aca="false">VLOOKUP(A4,'Sem.024'!$C$2:$D$161,2,0)</f>
        <v>4</v>
      </c>
      <c r="CC4" s="0" t="n">
        <f aca="false">SUM('Sem.024'!$E4:$G4)</f>
        <v>0</v>
      </c>
      <c r="CE4" s="0" t="n">
        <f aca="false">VLOOKUP(A4,'Sem.025'!$C$2:$D$161,2,0)</f>
        <v>4</v>
      </c>
      <c r="CF4" s="0" t="n">
        <f aca="false">SUM('Sem.025'!$E4:$G4)</f>
        <v>0</v>
      </c>
      <c r="CH4" s="0" t="n">
        <f aca="false">VLOOKUP(A4,'Sem.026'!$C$2:$D$161,2,0)</f>
        <v>4</v>
      </c>
      <c r="CI4" s="0" t="n">
        <f aca="false">SUM('Sem.026'!$E4:$G4)</f>
        <v>0</v>
      </c>
      <c r="CK4" s="0" t="n">
        <f aca="false">VLOOKUP(A4,'Sem.027'!$C$2:$D$161,2,0)</f>
        <v>4</v>
      </c>
      <c r="CL4" s="0" t="n">
        <f aca="false">SUM('Sem.027'!$E4:$G4)</f>
        <v>0</v>
      </c>
      <c r="CN4" s="0" t="n">
        <f aca="false">VLOOKUP(A4,'Sem.028'!$C$2:$D$161,2,0)</f>
        <v>4</v>
      </c>
      <c r="CO4" s="0" t="n">
        <f aca="false">SUM('Sem.028'!$E4:$G4)</f>
        <v>0</v>
      </c>
      <c r="CQ4" s="0" t="n">
        <f aca="false">VLOOKUP(A4,'Sem.029'!$C$2:$D$161,2,0)</f>
        <v>4</v>
      </c>
      <c r="CR4" s="0" t="n">
        <f aca="false">SUM('Sem.029'!$E4:$G4)</f>
        <v>0</v>
      </c>
      <c r="CT4" s="0" t="n">
        <f aca="false">VLOOKUP(A4,'Sem.030'!$C$2:$D$161,2,0)</f>
        <v>4</v>
      </c>
      <c r="CU4" s="0" t="n">
        <f aca="false">SUM('Sem.030'!$E4:$G4)</f>
        <v>0</v>
      </c>
      <c r="CW4" s="0" t="n">
        <f aca="false">VLOOKUP(A4,'Sem.031'!$C$2:$D$161,2,0)</f>
        <v>4</v>
      </c>
      <c r="CX4" s="0" t="n">
        <f aca="false">SUM('Sem.031'!$E4:$G4)</f>
        <v>0</v>
      </c>
      <c r="CZ4" s="0" t="n">
        <f aca="false">VLOOKUP(A4,'Sem.032'!$C$2:$D$161,2,0)</f>
        <v>4</v>
      </c>
      <c r="DA4" s="0" t="n">
        <f aca="false">SUM('Sem.032'!$E4:$G4)</f>
        <v>0</v>
      </c>
    </row>
    <row r="5" customFormat="false" ht="13.8" hidden="false" customHeight="false" outlineLevel="0" collapsed="false">
      <c r="A5" s="3" t="s">
        <v>3</v>
      </c>
      <c r="B5" s="1" t="n">
        <f aca="false">COUNTIF(C5:DA5,ROW())</f>
        <v>34</v>
      </c>
      <c r="C5" s="0" t="n">
        <f aca="false">SUM(COUNTIF(F5:I5,300)*10,COUNTIF(L5:DA5,300)*25)</f>
        <v>0</v>
      </c>
      <c r="E5" s="2" t="n">
        <f aca="false">VLOOKUP(A5,'Abat-Neuf Optionnel'!$C$2:$D$161,2,0)</f>
        <v>5</v>
      </c>
      <c r="F5" s="0" t="n">
        <f aca="false">SUM('Abat-Neuf Optionnel'!E5:G5)</f>
        <v>0</v>
      </c>
      <c r="H5" s="2" t="n">
        <f aca="false">VLOOKUP(A5,'Abat-Neuf'!$C$2:$D$161,2,0)</f>
        <v>5</v>
      </c>
      <c r="I5" s="0" t="n">
        <f aca="false">SUM('Abat-Neuf'!E5:G5)</f>
        <v>0</v>
      </c>
      <c r="K5" s="0" t="n">
        <f aca="false">VLOOKUP(A5,'Sem.01'!$C$2:$D$161,2,0)</f>
        <v>5</v>
      </c>
      <c r="L5" s="0" t="n">
        <f aca="false">SUM('Sem.01'!$E5:$G5)</f>
        <v>0</v>
      </c>
      <c r="N5" s="0" t="n">
        <f aca="false">VLOOKUP(A5,'Sem.02'!$C$2:$D$161,2,0)</f>
        <v>5</v>
      </c>
      <c r="O5" s="0" t="n">
        <f aca="false">SUM('Sem.02'!$E5:$G5)</f>
        <v>0</v>
      </c>
      <c r="Q5" s="0" t="n">
        <f aca="false">VLOOKUP(A5,'Sem.03'!$C$2:$D$161,2,0)</f>
        <v>5</v>
      </c>
      <c r="R5" s="0" t="n">
        <f aca="false">SUM('Sem.03'!$E5:$G5)</f>
        <v>0</v>
      </c>
      <c r="T5" s="0" t="n">
        <f aca="false">VLOOKUP(A5,'Sem.04'!$C$2:$D$161,2,0)</f>
        <v>5</v>
      </c>
      <c r="U5" s="0" t="n">
        <f aca="false">SUM('Sem.04'!$E5:$G5)</f>
        <v>0</v>
      </c>
      <c r="W5" s="0" t="n">
        <f aca="false">VLOOKUP(A5,'Sem.05'!$C$2:$D$161,2,0)</f>
        <v>5</v>
      </c>
      <c r="X5" s="0" t="n">
        <f aca="false">SUM('Sem.05'!$E5:$G5)</f>
        <v>0</v>
      </c>
      <c r="Z5" s="0" t="n">
        <f aca="false">VLOOKUP(A5,'Sem.06'!$C$2:$D$161,2,0)</f>
        <v>5</v>
      </c>
      <c r="AA5" s="0" t="n">
        <f aca="false">SUM('Sem.06'!$E5:$G5)</f>
        <v>0</v>
      </c>
      <c r="AC5" s="0" t="n">
        <f aca="false">VLOOKUP(A5,'Sem.07'!$C$2:$D$161,2,0)</f>
        <v>5</v>
      </c>
      <c r="AD5" s="0" t="n">
        <f aca="false">SUM('Sem.07'!$E5:$G5)</f>
        <v>0</v>
      </c>
      <c r="AF5" s="0" t="n">
        <f aca="false">VLOOKUP(A5,'Sem.08'!$C$2:$D$161,2,0)</f>
        <v>5</v>
      </c>
      <c r="AG5" s="0" t="n">
        <f aca="false">SUM('Sem.08'!$E5:$G5)</f>
        <v>0</v>
      </c>
      <c r="AI5" s="0" t="n">
        <f aca="false">VLOOKUP(A5,'Sem.09'!$C$2:$D$161,2,0)</f>
        <v>5</v>
      </c>
      <c r="AJ5" s="0" t="n">
        <f aca="false">SUM('Sem.09'!$E5:$G5)</f>
        <v>0</v>
      </c>
      <c r="AL5" s="0" t="n">
        <f aca="false">VLOOKUP(A5,'Sem.010'!$C$2:$D$161,2,0)</f>
        <v>5</v>
      </c>
      <c r="AM5" s="0" t="n">
        <f aca="false">SUM('Sem.010'!$E5:$G5)</f>
        <v>0</v>
      </c>
      <c r="AO5" s="0" t="n">
        <f aca="false">VLOOKUP(A5,'Sem.011'!$C$2:$D$161,2,0)</f>
        <v>5</v>
      </c>
      <c r="AP5" s="0" t="n">
        <f aca="false">SUM('Sem.011'!$E5:$G5)</f>
        <v>0</v>
      </c>
      <c r="AR5" s="0" t="n">
        <f aca="false">VLOOKUP(A5,'Sem.012'!$C$2:$D$161,2,0)</f>
        <v>5</v>
      </c>
      <c r="AS5" s="0" t="n">
        <f aca="false">SUM('Sem.012'!$E5:$G5)</f>
        <v>0</v>
      </c>
      <c r="AU5" s="0" t="n">
        <f aca="false">VLOOKUP(A5,'Sem.013'!$C$2:$D$161,2,0)</f>
        <v>5</v>
      </c>
      <c r="AV5" s="0" t="n">
        <f aca="false">SUM('Sem.013'!$E5:$G5)</f>
        <v>0</v>
      </c>
      <c r="AX5" s="0" t="n">
        <f aca="false">VLOOKUP(A5,'Sem.014'!$C$2:$D$161,2,0)</f>
        <v>5</v>
      </c>
      <c r="AY5" s="0" t="n">
        <f aca="false">SUM('Sem.014'!$E5:$G5)</f>
        <v>0</v>
      </c>
      <c r="BA5" s="0" t="n">
        <f aca="false">VLOOKUP(A5,'Sem.015'!$C$2:$D$161,2,0)</f>
        <v>5</v>
      </c>
      <c r="BB5" s="0" t="n">
        <f aca="false">SUM('Sem.015'!$E5:$G5)</f>
        <v>0</v>
      </c>
      <c r="BD5" s="0" t="n">
        <f aca="false">VLOOKUP(A5,'Sem.016'!$C$2:$D$161,2,0)</f>
        <v>5</v>
      </c>
      <c r="BE5" s="0" t="n">
        <f aca="false">SUM('Sem.016'!$E5:$G5)</f>
        <v>0</v>
      </c>
      <c r="BG5" s="0" t="n">
        <f aca="false">VLOOKUP(A5,'Sem.017'!$C$2:$D$161,2,0)</f>
        <v>5</v>
      </c>
      <c r="BH5" s="0" t="n">
        <f aca="false">SUM('Sem.017'!$E5:$G5)</f>
        <v>0</v>
      </c>
      <c r="BJ5" s="0" t="n">
        <f aca="false">VLOOKUP(A5,'Sem.018'!$C$2:$D$161,2,0)</f>
        <v>5</v>
      </c>
      <c r="BK5" s="0" t="n">
        <f aca="false">SUM('Sem.018'!$E5:$G5)</f>
        <v>0</v>
      </c>
      <c r="BM5" s="0" t="n">
        <f aca="false">VLOOKUP(A5,'Sem.019'!$C$2:$D$161,2,0)</f>
        <v>5</v>
      </c>
      <c r="BN5" s="0" t="n">
        <f aca="false">SUM('Sem.019'!$E5:$G5)</f>
        <v>0</v>
      </c>
      <c r="BP5" s="0" t="n">
        <f aca="false">VLOOKUP(A5,'Sem.020'!$C$2:$D$161,2,0)</f>
        <v>5</v>
      </c>
      <c r="BQ5" s="0" t="n">
        <f aca="false">SUM('Sem.020'!$E5:$G5)</f>
        <v>0</v>
      </c>
      <c r="BS5" s="0" t="n">
        <f aca="false">VLOOKUP(A5,'Sem.021'!$C$2:$D$161,2,0)</f>
        <v>5</v>
      </c>
      <c r="BT5" s="0" t="n">
        <f aca="false">SUM('Sem.021'!$E5:$G5)</f>
        <v>0</v>
      </c>
      <c r="BV5" s="0" t="n">
        <f aca="false">VLOOKUP(A5,'Sem.022'!$C$2:$D$161,2,0)</f>
        <v>5</v>
      </c>
      <c r="BW5" s="0" t="n">
        <f aca="false">SUM('Sem.022'!$E5:$G5)</f>
        <v>0</v>
      </c>
      <c r="BY5" s="0" t="n">
        <f aca="false">VLOOKUP(A5,'Sem.023'!$C$2:$D$161,2,0)</f>
        <v>5</v>
      </c>
      <c r="BZ5" s="0" t="n">
        <f aca="false">SUM('Sem.023'!$E5:$G5)</f>
        <v>0</v>
      </c>
      <c r="CB5" s="0" t="n">
        <f aca="false">VLOOKUP(A5,'Sem.024'!$C$2:$D$161,2,0)</f>
        <v>5</v>
      </c>
      <c r="CC5" s="0" t="n">
        <f aca="false">SUM('Sem.024'!$E5:$G5)</f>
        <v>0</v>
      </c>
      <c r="CE5" s="0" t="n">
        <f aca="false">VLOOKUP(A5,'Sem.025'!$C$2:$D$161,2,0)</f>
        <v>5</v>
      </c>
      <c r="CF5" s="0" t="n">
        <f aca="false">SUM('Sem.025'!$E5:$G5)</f>
        <v>0</v>
      </c>
      <c r="CH5" s="0" t="n">
        <f aca="false">VLOOKUP(A5,'Sem.026'!$C$2:$D$161,2,0)</f>
        <v>5</v>
      </c>
      <c r="CI5" s="0" t="n">
        <f aca="false">SUM('Sem.026'!$E5:$G5)</f>
        <v>0</v>
      </c>
      <c r="CK5" s="0" t="n">
        <f aca="false">VLOOKUP(A5,'Sem.027'!$C$2:$D$161,2,0)</f>
        <v>5</v>
      </c>
      <c r="CL5" s="0" t="n">
        <f aca="false">SUM('Sem.027'!$E5:$G5)</f>
        <v>0</v>
      </c>
      <c r="CN5" s="0" t="n">
        <f aca="false">VLOOKUP(A5,'Sem.028'!$C$2:$D$161,2,0)</f>
        <v>5</v>
      </c>
      <c r="CO5" s="0" t="n">
        <f aca="false">SUM('Sem.028'!$E5:$G5)</f>
        <v>0</v>
      </c>
      <c r="CQ5" s="0" t="n">
        <f aca="false">VLOOKUP(A5,'Sem.029'!$C$2:$D$161,2,0)</f>
        <v>5</v>
      </c>
      <c r="CR5" s="0" t="n">
        <f aca="false">SUM('Sem.029'!$E5:$G5)</f>
        <v>0</v>
      </c>
      <c r="CT5" s="0" t="n">
        <f aca="false">VLOOKUP(A5,'Sem.030'!$C$2:$D$161,2,0)</f>
        <v>5</v>
      </c>
      <c r="CU5" s="0" t="n">
        <f aca="false">SUM('Sem.030'!$E5:$G5)</f>
        <v>0</v>
      </c>
      <c r="CW5" s="0" t="n">
        <f aca="false">VLOOKUP(A5,'Sem.031'!$C$2:$D$161,2,0)</f>
        <v>5</v>
      </c>
      <c r="CX5" s="0" t="n">
        <f aca="false">SUM('Sem.031'!$E5:$G5)</f>
        <v>0</v>
      </c>
      <c r="CZ5" s="0" t="n">
        <f aca="false">VLOOKUP(A5,'Sem.032'!$C$2:$D$161,2,0)</f>
        <v>5</v>
      </c>
      <c r="DA5" s="0" t="n">
        <f aca="false">SUM('Sem.032'!$E5:$G5)</f>
        <v>0</v>
      </c>
    </row>
    <row r="6" customFormat="false" ht="13.8" hidden="false" customHeight="false" outlineLevel="0" collapsed="false">
      <c r="A6" s="3" t="s">
        <v>4</v>
      </c>
      <c r="B6" s="1" t="n">
        <f aca="false">COUNTIF(C6:DA6,ROW())</f>
        <v>34</v>
      </c>
      <c r="C6" s="0" t="n">
        <f aca="false">SUM(COUNTIF(F6:I6,300)*10,COUNTIF(L6:DA6,300)*25)</f>
        <v>0</v>
      </c>
      <c r="E6" s="2" t="n">
        <f aca="false">VLOOKUP(A6,'Abat-Neuf Optionnel'!$C$2:$D$161,2,0)</f>
        <v>6</v>
      </c>
      <c r="F6" s="0" t="n">
        <f aca="false">SUM('Abat-Neuf Optionnel'!E6:G6)</f>
        <v>0</v>
      </c>
      <c r="H6" s="2" t="n">
        <f aca="false">VLOOKUP(A6,'Abat-Neuf'!$C$2:$D$161,2,0)</f>
        <v>6</v>
      </c>
      <c r="I6" s="0" t="n">
        <f aca="false">SUM('Abat-Neuf'!E6:G6)</f>
        <v>0</v>
      </c>
      <c r="K6" s="0" t="n">
        <f aca="false">VLOOKUP(A6,'Sem.01'!$C$2:$D$161,2,0)</f>
        <v>6</v>
      </c>
      <c r="L6" s="0" t="n">
        <f aca="false">SUM('Sem.01'!$E6:$G6)</f>
        <v>0</v>
      </c>
      <c r="N6" s="0" t="n">
        <f aca="false">VLOOKUP(A6,'Sem.02'!$C$2:$D$161,2,0)</f>
        <v>6</v>
      </c>
      <c r="O6" s="0" t="n">
        <f aca="false">SUM('Sem.02'!$E6:$G6)</f>
        <v>0</v>
      </c>
      <c r="Q6" s="0" t="n">
        <f aca="false">VLOOKUP(A6,'Sem.03'!$C$2:$D$161,2,0)</f>
        <v>6</v>
      </c>
      <c r="R6" s="0" t="n">
        <f aca="false">SUM('Sem.03'!$E6:$G6)</f>
        <v>0</v>
      </c>
      <c r="T6" s="0" t="n">
        <f aca="false">VLOOKUP(A6,'Sem.04'!$C$2:$D$161,2,0)</f>
        <v>6</v>
      </c>
      <c r="U6" s="0" t="n">
        <f aca="false">SUM('Sem.04'!$E6:$G6)</f>
        <v>0</v>
      </c>
      <c r="W6" s="0" t="n">
        <f aca="false">VLOOKUP(A6,'Sem.05'!$C$2:$D$161,2,0)</f>
        <v>6</v>
      </c>
      <c r="X6" s="0" t="n">
        <f aca="false">SUM('Sem.05'!$E6:$G6)</f>
        <v>0</v>
      </c>
      <c r="Z6" s="0" t="n">
        <f aca="false">VLOOKUP(A6,'Sem.06'!$C$2:$D$161,2,0)</f>
        <v>6</v>
      </c>
      <c r="AA6" s="0" t="n">
        <f aca="false">SUM('Sem.06'!$E6:$G6)</f>
        <v>0</v>
      </c>
      <c r="AC6" s="0" t="n">
        <f aca="false">VLOOKUP(A6,'Sem.07'!$C$2:$D$161,2,0)</f>
        <v>6</v>
      </c>
      <c r="AD6" s="0" t="n">
        <f aca="false">SUM('Sem.07'!$E6:$G6)</f>
        <v>0</v>
      </c>
      <c r="AF6" s="0" t="n">
        <f aca="false">VLOOKUP(A6,'Sem.08'!$C$2:$D$161,2,0)</f>
        <v>6</v>
      </c>
      <c r="AG6" s="0" t="n">
        <f aca="false">SUM('Sem.08'!$E6:$G6)</f>
        <v>0</v>
      </c>
      <c r="AI6" s="0" t="n">
        <f aca="false">VLOOKUP(A6,'Sem.09'!$C$2:$D$161,2,0)</f>
        <v>6</v>
      </c>
      <c r="AJ6" s="0" t="n">
        <f aca="false">SUM('Sem.09'!$E6:$G6)</f>
        <v>0</v>
      </c>
      <c r="AL6" s="0" t="n">
        <f aca="false">VLOOKUP(A6,'Sem.010'!$C$2:$D$161,2,0)</f>
        <v>6</v>
      </c>
      <c r="AM6" s="0" t="n">
        <f aca="false">SUM('Sem.010'!$E6:$G6)</f>
        <v>0</v>
      </c>
      <c r="AO6" s="0" t="n">
        <f aca="false">VLOOKUP(A6,'Sem.011'!$C$2:$D$161,2,0)</f>
        <v>6</v>
      </c>
      <c r="AP6" s="0" t="n">
        <f aca="false">SUM('Sem.011'!$E6:$G6)</f>
        <v>0</v>
      </c>
      <c r="AR6" s="0" t="n">
        <f aca="false">VLOOKUP(A6,'Sem.012'!$C$2:$D$161,2,0)</f>
        <v>6</v>
      </c>
      <c r="AS6" s="0" t="n">
        <f aca="false">SUM('Sem.012'!$E6:$G6)</f>
        <v>0</v>
      </c>
      <c r="AU6" s="0" t="n">
        <f aca="false">VLOOKUP(A6,'Sem.013'!$C$2:$D$161,2,0)</f>
        <v>6</v>
      </c>
      <c r="AV6" s="0" t="n">
        <f aca="false">SUM('Sem.013'!$E6:$G6)</f>
        <v>0</v>
      </c>
      <c r="AX6" s="0" t="n">
        <f aca="false">VLOOKUP(A6,'Sem.014'!$C$2:$D$161,2,0)</f>
        <v>6</v>
      </c>
      <c r="AY6" s="0" t="n">
        <f aca="false">SUM('Sem.014'!$E6:$G6)</f>
        <v>0</v>
      </c>
      <c r="BA6" s="0" t="n">
        <f aca="false">VLOOKUP(A6,'Sem.015'!$C$2:$D$161,2,0)</f>
        <v>6</v>
      </c>
      <c r="BB6" s="0" t="n">
        <f aca="false">SUM('Sem.015'!$E6:$G6)</f>
        <v>0</v>
      </c>
      <c r="BD6" s="0" t="n">
        <f aca="false">VLOOKUP(A6,'Sem.016'!$C$2:$D$161,2,0)</f>
        <v>6</v>
      </c>
      <c r="BE6" s="0" t="n">
        <f aca="false">SUM('Sem.016'!$E6:$G6)</f>
        <v>0</v>
      </c>
      <c r="BG6" s="0" t="n">
        <f aca="false">VLOOKUP(A6,'Sem.017'!$C$2:$D$161,2,0)</f>
        <v>6</v>
      </c>
      <c r="BH6" s="0" t="n">
        <f aca="false">SUM('Sem.017'!$E6:$G6)</f>
        <v>0</v>
      </c>
      <c r="BJ6" s="0" t="n">
        <f aca="false">VLOOKUP(A6,'Sem.018'!$C$2:$D$161,2,0)</f>
        <v>6</v>
      </c>
      <c r="BK6" s="0" t="n">
        <f aca="false">SUM('Sem.018'!$E6:$G6)</f>
        <v>0</v>
      </c>
      <c r="BM6" s="0" t="n">
        <f aca="false">VLOOKUP(A6,'Sem.019'!$C$2:$D$161,2,0)</f>
        <v>6</v>
      </c>
      <c r="BN6" s="0" t="n">
        <f aca="false">SUM('Sem.019'!$E6:$G6)</f>
        <v>0</v>
      </c>
      <c r="BP6" s="0" t="n">
        <f aca="false">VLOOKUP(A6,'Sem.020'!$C$2:$D$161,2,0)</f>
        <v>6</v>
      </c>
      <c r="BQ6" s="0" t="n">
        <f aca="false">SUM('Sem.020'!$E6:$G6)</f>
        <v>0</v>
      </c>
      <c r="BS6" s="0" t="n">
        <f aca="false">VLOOKUP(A6,'Sem.021'!$C$2:$D$161,2,0)</f>
        <v>6</v>
      </c>
      <c r="BT6" s="0" t="n">
        <f aca="false">SUM('Sem.021'!$E6:$G6)</f>
        <v>0</v>
      </c>
      <c r="BV6" s="0" t="n">
        <f aca="false">VLOOKUP(A6,'Sem.022'!$C$2:$D$161,2,0)</f>
        <v>6</v>
      </c>
      <c r="BW6" s="0" t="n">
        <f aca="false">SUM('Sem.022'!$E6:$G6)</f>
        <v>0</v>
      </c>
      <c r="BY6" s="0" t="n">
        <f aca="false">VLOOKUP(A6,'Sem.023'!$C$2:$D$161,2,0)</f>
        <v>6</v>
      </c>
      <c r="BZ6" s="0" t="n">
        <f aca="false">SUM('Sem.023'!$E6:$G6)</f>
        <v>0</v>
      </c>
      <c r="CB6" s="0" t="n">
        <f aca="false">VLOOKUP(A6,'Sem.024'!$C$2:$D$161,2,0)</f>
        <v>6</v>
      </c>
      <c r="CC6" s="0" t="n">
        <f aca="false">SUM('Sem.024'!$E6:$G6)</f>
        <v>0</v>
      </c>
      <c r="CE6" s="0" t="n">
        <f aca="false">VLOOKUP(A6,'Sem.025'!$C$2:$D$161,2,0)</f>
        <v>6</v>
      </c>
      <c r="CF6" s="0" t="n">
        <f aca="false">SUM('Sem.025'!$E6:$G6)</f>
        <v>0</v>
      </c>
      <c r="CH6" s="0" t="n">
        <f aca="false">VLOOKUP(A6,'Sem.026'!$C$2:$D$161,2,0)</f>
        <v>6</v>
      </c>
      <c r="CI6" s="0" t="n">
        <f aca="false">SUM('Sem.026'!$E6:$G6)</f>
        <v>0</v>
      </c>
      <c r="CK6" s="0" t="n">
        <f aca="false">VLOOKUP(A6,'Sem.027'!$C$2:$D$161,2,0)</f>
        <v>6</v>
      </c>
      <c r="CL6" s="0" t="n">
        <f aca="false">SUM('Sem.027'!$E6:$G6)</f>
        <v>0</v>
      </c>
      <c r="CN6" s="0" t="n">
        <f aca="false">VLOOKUP(A6,'Sem.028'!$C$2:$D$161,2,0)</f>
        <v>6</v>
      </c>
      <c r="CO6" s="0" t="n">
        <f aca="false">SUM('Sem.028'!$E6:$G6)</f>
        <v>0</v>
      </c>
      <c r="CQ6" s="0" t="n">
        <f aca="false">VLOOKUP(A6,'Sem.029'!$C$2:$D$161,2,0)</f>
        <v>6</v>
      </c>
      <c r="CR6" s="0" t="n">
        <f aca="false">SUM('Sem.029'!$E6:$G6)</f>
        <v>0</v>
      </c>
      <c r="CT6" s="0" t="n">
        <f aca="false">VLOOKUP(A6,'Sem.030'!$C$2:$D$161,2,0)</f>
        <v>6</v>
      </c>
      <c r="CU6" s="0" t="n">
        <f aca="false">SUM('Sem.030'!$E6:$G6)</f>
        <v>0</v>
      </c>
      <c r="CW6" s="0" t="n">
        <f aca="false">VLOOKUP(A6,'Sem.031'!$C$2:$D$161,2,0)</f>
        <v>6</v>
      </c>
      <c r="CX6" s="0" t="n">
        <f aca="false">SUM('Sem.031'!$E6:$G6)</f>
        <v>0</v>
      </c>
      <c r="CZ6" s="0" t="n">
        <f aca="false">VLOOKUP(A6,'Sem.032'!$C$2:$D$161,2,0)</f>
        <v>6</v>
      </c>
      <c r="DA6" s="0" t="n">
        <f aca="false">SUM('Sem.032'!$E6:$G6)</f>
        <v>0</v>
      </c>
    </row>
    <row r="7" customFormat="false" ht="13.8" hidden="false" customHeight="false" outlineLevel="0" collapsed="false">
      <c r="A7" s="4" t="s">
        <v>5</v>
      </c>
      <c r="B7" s="1"/>
      <c r="E7" s="2"/>
      <c r="H7" s="2"/>
    </row>
    <row r="8" customFormat="false" ht="13.8" hidden="false" customHeight="false" outlineLevel="0" collapsed="false">
      <c r="A8" s="3" t="s">
        <v>6</v>
      </c>
      <c r="B8" s="1" t="n">
        <f aca="false">COUNTIF(C8:DA8,SUM(TRUNC((ROW()/7)*6),6))</f>
        <v>34</v>
      </c>
      <c r="C8" s="0" t="n">
        <f aca="false">SUM(COUNTIF(F8:I8,300)*10,COUNTIF(L8:DA8,300)*25)</f>
        <v>0</v>
      </c>
      <c r="E8" s="2" t="n">
        <f aca="false">VLOOKUP(A8,'Abat-Neuf Optionnel'!$C$2:$D$161,2,0)</f>
        <v>12</v>
      </c>
      <c r="F8" s="0" t="n">
        <f aca="false">SUM('Abat-Neuf Optionnel'!E8:G8)</f>
        <v>0</v>
      </c>
      <c r="H8" s="2" t="n">
        <f aca="false">VLOOKUP(A8,'Abat-Neuf'!$C$2:$D$161,2,0)</f>
        <v>12</v>
      </c>
      <c r="I8" s="0" t="n">
        <f aca="false">SUM('Abat-Neuf'!E8:G8)</f>
        <v>0</v>
      </c>
      <c r="K8" s="0" t="n">
        <f aca="false">VLOOKUP(A8,'Sem.01'!$C$2:$D$161,2,0)</f>
        <v>12</v>
      </c>
      <c r="L8" s="0" t="n">
        <f aca="false">SUM('Sem.01'!$E8:$G8)</f>
        <v>0</v>
      </c>
      <c r="N8" s="0" t="n">
        <f aca="false">VLOOKUP(A8,'Sem.02'!$C$2:$D$161,2,0)</f>
        <v>12</v>
      </c>
      <c r="O8" s="0" t="n">
        <f aca="false">SUM('Sem.02'!$E8:$G8)</f>
        <v>0</v>
      </c>
      <c r="Q8" s="0" t="n">
        <f aca="false">VLOOKUP(A8,'Sem.03'!$C$2:$D$161,2,0)</f>
        <v>12</v>
      </c>
      <c r="R8" s="0" t="n">
        <f aca="false">SUM('Sem.03'!$E8:$G8)</f>
        <v>0</v>
      </c>
      <c r="T8" s="0" t="n">
        <f aca="false">VLOOKUP(A8,'Sem.04'!$C$2:$D$161,2,0)</f>
        <v>12</v>
      </c>
      <c r="U8" s="0" t="n">
        <f aca="false">SUM('Sem.04'!$E8:$G8)</f>
        <v>0</v>
      </c>
      <c r="W8" s="0" t="n">
        <f aca="false">VLOOKUP(A8,'Sem.05'!$C$2:$D$161,2,0)</f>
        <v>12</v>
      </c>
      <c r="X8" s="0" t="n">
        <f aca="false">SUM('Sem.05'!$E8:$G8)</f>
        <v>0</v>
      </c>
      <c r="Z8" s="0" t="n">
        <f aca="false">VLOOKUP(A8,'Sem.06'!$C$2:$D$161,2,0)</f>
        <v>12</v>
      </c>
      <c r="AA8" s="0" t="n">
        <f aca="false">SUM('Sem.06'!$E8:$G8)</f>
        <v>0</v>
      </c>
      <c r="AC8" s="0" t="n">
        <f aca="false">VLOOKUP(A8,'Sem.07'!$C$2:$D$161,2,0)</f>
        <v>12</v>
      </c>
      <c r="AD8" s="0" t="n">
        <f aca="false">SUM('Sem.07'!$E8:$G8)</f>
        <v>0</v>
      </c>
      <c r="AF8" s="0" t="n">
        <f aca="false">VLOOKUP(A8,'Sem.08'!$C$2:$D$161,2,0)</f>
        <v>12</v>
      </c>
      <c r="AG8" s="0" t="n">
        <f aca="false">SUM('Sem.08'!$E8:$G8)</f>
        <v>0</v>
      </c>
      <c r="AI8" s="0" t="n">
        <f aca="false">VLOOKUP(A8,'Sem.09'!$C$2:$D$161,2,0)</f>
        <v>12</v>
      </c>
      <c r="AJ8" s="0" t="n">
        <f aca="false">SUM('Sem.09'!$E8:$G8)</f>
        <v>0</v>
      </c>
      <c r="AL8" s="0" t="n">
        <f aca="false">VLOOKUP(A8,'Sem.010'!$C$2:$D$161,2,0)</f>
        <v>12</v>
      </c>
      <c r="AM8" s="0" t="n">
        <f aca="false">SUM('Sem.010'!$E8:$G8)</f>
        <v>0</v>
      </c>
      <c r="AO8" s="0" t="n">
        <f aca="false">VLOOKUP(A8,'Sem.011'!$C$2:$D$161,2,0)</f>
        <v>12</v>
      </c>
      <c r="AP8" s="0" t="n">
        <f aca="false">SUM('Sem.011'!$E8:$G8)</f>
        <v>0</v>
      </c>
      <c r="AR8" s="0" t="n">
        <f aca="false">VLOOKUP(A8,'Sem.012'!$C$2:$D$161,2,0)</f>
        <v>12</v>
      </c>
      <c r="AS8" s="0" t="n">
        <f aca="false">SUM('Sem.012'!$E8:$G8)</f>
        <v>0</v>
      </c>
      <c r="AU8" s="0" t="n">
        <f aca="false">VLOOKUP(A8,'Sem.013'!$C$2:$D$161,2,0)</f>
        <v>12</v>
      </c>
      <c r="AV8" s="0" t="n">
        <f aca="false">SUM('Sem.013'!$E8:$G8)</f>
        <v>0</v>
      </c>
      <c r="AX8" s="0" t="n">
        <f aca="false">VLOOKUP(A8,'Sem.014'!$C$2:$D$161,2,0)</f>
        <v>12</v>
      </c>
      <c r="AY8" s="0" t="n">
        <f aca="false">SUM('Sem.014'!$E8:$G8)</f>
        <v>0</v>
      </c>
      <c r="BA8" s="0" t="n">
        <f aca="false">VLOOKUP(A8,'Sem.015'!$C$2:$D$161,2,0)</f>
        <v>12</v>
      </c>
      <c r="BB8" s="0" t="n">
        <f aca="false">SUM('Sem.015'!$E8:$G8)</f>
        <v>0</v>
      </c>
      <c r="BD8" s="0" t="n">
        <f aca="false">VLOOKUP(A8,'Sem.016'!$C$2:$D$161,2,0)</f>
        <v>12</v>
      </c>
      <c r="BE8" s="0" t="n">
        <f aca="false">SUM('Sem.016'!$E8:$G8)</f>
        <v>0</v>
      </c>
      <c r="BG8" s="0" t="n">
        <f aca="false">VLOOKUP(A8,'Sem.017'!$C$2:$D$161,2,0)</f>
        <v>12</v>
      </c>
      <c r="BH8" s="0" t="n">
        <f aca="false">SUM('Sem.017'!$E8:$G8)</f>
        <v>0</v>
      </c>
      <c r="BJ8" s="0" t="n">
        <f aca="false">VLOOKUP(A8,'Sem.018'!$C$2:$D$161,2,0)</f>
        <v>12</v>
      </c>
      <c r="BK8" s="0" t="n">
        <f aca="false">SUM('Sem.018'!$E8:$G8)</f>
        <v>0</v>
      </c>
      <c r="BM8" s="0" t="n">
        <f aca="false">VLOOKUP(A8,'Sem.019'!$C$2:$D$161,2,0)</f>
        <v>12</v>
      </c>
      <c r="BN8" s="0" t="n">
        <f aca="false">SUM('Sem.019'!$E8:$G8)</f>
        <v>0</v>
      </c>
      <c r="BP8" s="0" t="n">
        <f aca="false">VLOOKUP(A8,'Sem.020'!$C$2:$D$161,2,0)</f>
        <v>12</v>
      </c>
      <c r="BQ8" s="0" t="n">
        <f aca="false">SUM('Sem.020'!$E8:$G8)</f>
        <v>0</v>
      </c>
      <c r="BS8" s="0" t="n">
        <f aca="false">VLOOKUP(A8,'Sem.021'!$C$2:$D$161,2,0)</f>
        <v>12</v>
      </c>
      <c r="BT8" s="0" t="n">
        <f aca="false">SUM('Sem.021'!$E8:$G8)</f>
        <v>0</v>
      </c>
      <c r="BV8" s="0" t="n">
        <f aca="false">VLOOKUP(A8,'Sem.022'!$C$2:$D$161,2,0)</f>
        <v>12</v>
      </c>
      <c r="BW8" s="0" t="n">
        <f aca="false">SUM('Sem.022'!$E8:$G8)</f>
        <v>0</v>
      </c>
      <c r="BY8" s="0" t="n">
        <f aca="false">VLOOKUP(A8,'Sem.023'!$C$2:$D$161,2,0)</f>
        <v>12</v>
      </c>
      <c r="BZ8" s="0" t="n">
        <f aca="false">SUM('Sem.023'!$E8:$G8)</f>
        <v>0</v>
      </c>
      <c r="CB8" s="0" t="n">
        <f aca="false">VLOOKUP(A8,'Sem.024'!$C$2:$D$161,2,0)</f>
        <v>12</v>
      </c>
      <c r="CC8" s="0" t="n">
        <f aca="false">SUM('Sem.024'!$E8:$G8)</f>
        <v>0</v>
      </c>
      <c r="CE8" s="0" t="n">
        <f aca="false">VLOOKUP(A8,'Sem.025'!$C$2:$D$161,2,0)</f>
        <v>12</v>
      </c>
      <c r="CF8" s="0" t="n">
        <f aca="false">SUM('Sem.025'!$E8:$G8)</f>
        <v>0</v>
      </c>
      <c r="CH8" s="0" t="n">
        <f aca="false">VLOOKUP(A8,'Sem.026'!$C$2:$D$161,2,0)</f>
        <v>12</v>
      </c>
      <c r="CI8" s="0" t="n">
        <f aca="false">SUM('Sem.026'!$E8:$G8)</f>
        <v>0</v>
      </c>
      <c r="CK8" s="0" t="n">
        <f aca="false">VLOOKUP(A8,'Sem.027'!$C$2:$D$161,2,0)</f>
        <v>12</v>
      </c>
      <c r="CL8" s="0" t="n">
        <f aca="false">SUM('Sem.027'!$E8:$G8)</f>
        <v>0</v>
      </c>
      <c r="CN8" s="0" t="n">
        <f aca="false">VLOOKUP(A8,'Sem.028'!$C$2:$D$161,2,0)</f>
        <v>12</v>
      </c>
      <c r="CO8" s="0" t="n">
        <f aca="false">SUM('Sem.028'!$E8:$G8)</f>
        <v>0</v>
      </c>
      <c r="CQ8" s="0" t="n">
        <f aca="false">VLOOKUP(A8,'Sem.029'!$C$2:$D$161,2,0)</f>
        <v>12</v>
      </c>
      <c r="CR8" s="0" t="n">
        <f aca="false">SUM('Sem.029'!$E8:$G8)</f>
        <v>0</v>
      </c>
      <c r="CT8" s="0" t="n">
        <f aca="false">VLOOKUP(A8,'Sem.030'!$C$2:$D$161,2,0)</f>
        <v>12</v>
      </c>
      <c r="CU8" s="0" t="n">
        <f aca="false">SUM('Sem.030'!$E8:$G8)</f>
        <v>0</v>
      </c>
      <c r="CW8" s="0" t="n">
        <f aca="false">VLOOKUP(A8,'Sem.031'!$C$2:$D$161,2,0)</f>
        <v>12</v>
      </c>
      <c r="CX8" s="0" t="n">
        <f aca="false">SUM('Sem.031'!$E8:$G8)</f>
        <v>0</v>
      </c>
      <c r="CZ8" s="0" t="n">
        <f aca="false">VLOOKUP(A8,'Sem.032'!$C$2:$D$161,2,0)</f>
        <v>12</v>
      </c>
      <c r="DA8" s="0" t="n">
        <f aca="false">SUM('Sem.032'!$E8:$G8)</f>
        <v>0</v>
      </c>
    </row>
    <row r="9" customFormat="false" ht="13.8" hidden="false" customHeight="false" outlineLevel="0" collapsed="false">
      <c r="A9" s="3" t="s">
        <v>7</v>
      </c>
      <c r="B9" s="1" t="n">
        <f aca="false">COUNTIF(C9:DA9,SUM(TRUNC((ROW()/7)*6),6))</f>
        <v>34</v>
      </c>
      <c r="C9" s="0" t="n">
        <f aca="false">SUM(COUNTIF(F9:I9,300)*10,COUNTIF(L9:DA9,300)*25)</f>
        <v>0</v>
      </c>
      <c r="E9" s="2" t="n">
        <f aca="false">VLOOKUP(A9,'Abat-Neuf Optionnel'!$C$2:$D$161,2,0)</f>
        <v>13</v>
      </c>
      <c r="F9" s="0" t="n">
        <f aca="false">SUM('Abat-Neuf Optionnel'!E9:G9)</f>
        <v>0</v>
      </c>
      <c r="H9" s="2" t="n">
        <f aca="false">VLOOKUP(A9,'Abat-Neuf'!$C$2:$D$161,2,0)</f>
        <v>13</v>
      </c>
      <c r="I9" s="0" t="n">
        <f aca="false">SUM('Abat-Neuf'!E9:G9)</f>
        <v>0</v>
      </c>
      <c r="K9" s="0" t="n">
        <f aca="false">VLOOKUP(A9,'Sem.01'!$C$2:$D$161,2,0)</f>
        <v>13</v>
      </c>
      <c r="L9" s="0" t="n">
        <f aca="false">SUM('Sem.01'!$E9:$G9)</f>
        <v>0</v>
      </c>
      <c r="N9" s="0" t="n">
        <f aca="false">VLOOKUP(A9,'Sem.02'!$C$2:$D$161,2,0)</f>
        <v>13</v>
      </c>
      <c r="O9" s="0" t="n">
        <f aca="false">SUM('Sem.02'!$E9:$G9)</f>
        <v>0</v>
      </c>
      <c r="Q9" s="0" t="n">
        <f aca="false">VLOOKUP(A9,'Sem.03'!$C$2:$D$161,2,0)</f>
        <v>13</v>
      </c>
      <c r="R9" s="0" t="n">
        <f aca="false">SUM('Sem.03'!$E9:$G9)</f>
        <v>0</v>
      </c>
      <c r="T9" s="0" t="n">
        <f aca="false">VLOOKUP(A9,'Sem.04'!$C$2:$D$161,2,0)</f>
        <v>13</v>
      </c>
      <c r="U9" s="0" t="n">
        <f aca="false">SUM('Sem.04'!$E9:$G9)</f>
        <v>0</v>
      </c>
      <c r="W9" s="0" t="n">
        <f aca="false">VLOOKUP(A9,'Sem.05'!$C$2:$D$161,2,0)</f>
        <v>13</v>
      </c>
      <c r="X9" s="0" t="n">
        <f aca="false">SUM('Sem.05'!$E9:$G9)</f>
        <v>0</v>
      </c>
      <c r="Z9" s="0" t="n">
        <f aca="false">VLOOKUP(A9,'Sem.06'!$C$2:$D$161,2,0)</f>
        <v>13</v>
      </c>
      <c r="AA9" s="0" t="n">
        <f aca="false">SUM('Sem.06'!$E9:$G9)</f>
        <v>0</v>
      </c>
      <c r="AC9" s="0" t="n">
        <f aca="false">VLOOKUP(A9,'Sem.07'!$C$2:$D$161,2,0)</f>
        <v>13</v>
      </c>
      <c r="AD9" s="0" t="n">
        <f aca="false">SUM('Sem.07'!$E9:$G9)</f>
        <v>0</v>
      </c>
      <c r="AF9" s="0" t="n">
        <f aca="false">VLOOKUP(A9,'Sem.08'!$C$2:$D$161,2,0)</f>
        <v>13</v>
      </c>
      <c r="AG9" s="0" t="n">
        <f aca="false">SUM('Sem.08'!$E9:$G9)</f>
        <v>0</v>
      </c>
      <c r="AI9" s="0" t="n">
        <f aca="false">VLOOKUP(A9,'Sem.09'!$C$2:$D$161,2,0)</f>
        <v>13</v>
      </c>
      <c r="AJ9" s="0" t="n">
        <f aca="false">SUM('Sem.09'!$E9:$G9)</f>
        <v>0</v>
      </c>
      <c r="AL9" s="0" t="n">
        <f aca="false">VLOOKUP(A9,'Sem.010'!$C$2:$D$161,2,0)</f>
        <v>13</v>
      </c>
      <c r="AM9" s="0" t="n">
        <f aca="false">SUM('Sem.010'!$E9:$G9)</f>
        <v>0</v>
      </c>
      <c r="AO9" s="0" t="n">
        <f aca="false">VLOOKUP(A9,'Sem.011'!$C$2:$D$161,2,0)</f>
        <v>13</v>
      </c>
      <c r="AP9" s="0" t="n">
        <f aca="false">SUM('Sem.011'!$E9:$G9)</f>
        <v>0</v>
      </c>
      <c r="AR9" s="0" t="n">
        <f aca="false">VLOOKUP(A9,'Sem.012'!$C$2:$D$161,2,0)</f>
        <v>13</v>
      </c>
      <c r="AS9" s="0" t="n">
        <f aca="false">SUM('Sem.012'!$E9:$G9)</f>
        <v>0</v>
      </c>
      <c r="AU9" s="0" t="n">
        <f aca="false">VLOOKUP(A9,'Sem.013'!$C$2:$D$161,2,0)</f>
        <v>13</v>
      </c>
      <c r="AV9" s="0" t="n">
        <f aca="false">SUM('Sem.013'!$E9:$G9)</f>
        <v>0</v>
      </c>
      <c r="AX9" s="0" t="n">
        <f aca="false">VLOOKUP(A9,'Sem.014'!$C$2:$D$161,2,0)</f>
        <v>13</v>
      </c>
      <c r="AY9" s="0" t="n">
        <f aca="false">SUM('Sem.014'!$E9:$G9)</f>
        <v>0</v>
      </c>
      <c r="BA9" s="0" t="n">
        <f aca="false">VLOOKUP(A9,'Sem.015'!$C$2:$D$161,2,0)</f>
        <v>13</v>
      </c>
      <c r="BB9" s="0" t="n">
        <f aca="false">SUM('Sem.015'!$E9:$G9)</f>
        <v>0</v>
      </c>
      <c r="BD9" s="0" t="n">
        <f aca="false">VLOOKUP(A9,'Sem.016'!$C$2:$D$161,2,0)</f>
        <v>13</v>
      </c>
      <c r="BE9" s="0" t="n">
        <f aca="false">SUM('Sem.016'!$E9:$G9)</f>
        <v>0</v>
      </c>
      <c r="BG9" s="0" t="n">
        <f aca="false">VLOOKUP(A9,'Sem.017'!$C$2:$D$161,2,0)</f>
        <v>13</v>
      </c>
      <c r="BH9" s="0" t="n">
        <f aca="false">SUM('Sem.017'!$E9:$G9)</f>
        <v>0</v>
      </c>
      <c r="BJ9" s="0" t="n">
        <f aca="false">VLOOKUP(A9,'Sem.018'!$C$2:$D$161,2,0)</f>
        <v>13</v>
      </c>
      <c r="BK9" s="0" t="n">
        <f aca="false">SUM('Sem.018'!$E9:$G9)</f>
        <v>0</v>
      </c>
      <c r="BM9" s="0" t="n">
        <f aca="false">VLOOKUP(A9,'Sem.019'!$C$2:$D$161,2,0)</f>
        <v>13</v>
      </c>
      <c r="BN9" s="0" t="n">
        <f aca="false">SUM('Sem.019'!$E9:$G9)</f>
        <v>0</v>
      </c>
      <c r="BP9" s="0" t="n">
        <f aca="false">VLOOKUP(A9,'Sem.020'!$C$2:$D$161,2,0)</f>
        <v>13</v>
      </c>
      <c r="BQ9" s="0" t="n">
        <f aca="false">SUM('Sem.020'!$E9:$G9)</f>
        <v>0</v>
      </c>
      <c r="BS9" s="0" t="n">
        <f aca="false">VLOOKUP(A9,'Sem.021'!$C$2:$D$161,2,0)</f>
        <v>13</v>
      </c>
      <c r="BT9" s="0" t="n">
        <f aca="false">SUM('Sem.021'!$E9:$G9)</f>
        <v>0</v>
      </c>
      <c r="BV9" s="0" t="n">
        <f aca="false">VLOOKUP(A9,'Sem.022'!$C$2:$D$161,2,0)</f>
        <v>13</v>
      </c>
      <c r="BW9" s="0" t="n">
        <f aca="false">SUM('Sem.022'!$E9:$G9)</f>
        <v>0</v>
      </c>
      <c r="BY9" s="0" t="n">
        <f aca="false">VLOOKUP(A9,'Sem.023'!$C$2:$D$161,2,0)</f>
        <v>13</v>
      </c>
      <c r="BZ9" s="0" t="n">
        <f aca="false">SUM('Sem.023'!$E9:$G9)</f>
        <v>0</v>
      </c>
      <c r="CB9" s="0" t="n">
        <f aca="false">VLOOKUP(A9,'Sem.024'!$C$2:$D$161,2,0)</f>
        <v>13</v>
      </c>
      <c r="CC9" s="0" t="n">
        <f aca="false">SUM('Sem.024'!$E9:$G9)</f>
        <v>0</v>
      </c>
      <c r="CE9" s="0" t="n">
        <f aca="false">VLOOKUP(A9,'Sem.025'!$C$2:$D$161,2,0)</f>
        <v>13</v>
      </c>
      <c r="CF9" s="0" t="n">
        <f aca="false">SUM('Sem.025'!$E9:$G9)</f>
        <v>0</v>
      </c>
      <c r="CH9" s="0" t="n">
        <f aca="false">VLOOKUP(A9,'Sem.026'!$C$2:$D$161,2,0)</f>
        <v>13</v>
      </c>
      <c r="CI9" s="0" t="n">
        <f aca="false">SUM('Sem.026'!$E9:$G9)</f>
        <v>0</v>
      </c>
      <c r="CK9" s="0" t="n">
        <f aca="false">VLOOKUP(A9,'Sem.027'!$C$2:$D$161,2,0)</f>
        <v>13</v>
      </c>
      <c r="CL9" s="0" t="n">
        <f aca="false">SUM('Sem.027'!$E9:$G9)</f>
        <v>0</v>
      </c>
      <c r="CN9" s="0" t="n">
        <f aca="false">VLOOKUP(A9,'Sem.028'!$C$2:$D$161,2,0)</f>
        <v>13</v>
      </c>
      <c r="CO9" s="0" t="n">
        <f aca="false">SUM('Sem.028'!$E9:$G9)</f>
        <v>0</v>
      </c>
      <c r="CQ9" s="0" t="n">
        <f aca="false">VLOOKUP(A9,'Sem.029'!$C$2:$D$161,2,0)</f>
        <v>13</v>
      </c>
      <c r="CR9" s="0" t="n">
        <f aca="false">SUM('Sem.029'!$E9:$G9)</f>
        <v>0</v>
      </c>
      <c r="CT9" s="0" t="n">
        <f aca="false">VLOOKUP(A9,'Sem.030'!$C$2:$D$161,2,0)</f>
        <v>13</v>
      </c>
      <c r="CU9" s="0" t="n">
        <f aca="false">SUM('Sem.030'!$E9:$G9)</f>
        <v>0</v>
      </c>
      <c r="CW9" s="0" t="n">
        <f aca="false">VLOOKUP(A9,'Sem.031'!$C$2:$D$161,2,0)</f>
        <v>13</v>
      </c>
      <c r="CX9" s="0" t="n">
        <f aca="false">SUM('Sem.031'!$E9:$G9)</f>
        <v>0</v>
      </c>
      <c r="CZ9" s="0" t="n">
        <f aca="false">VLOOKUP(A9,'Sem.032'!$C$2:$D$161,2,0)</f>
        <v>13</v>
      </c>
      <c r="DA9" s="0" t="n">
        <f aca="false">SUM('Sem.032'!$E9:$G9)</f>
        <v>0</v>
      </c>
    </row>
    <row r="10" customFormat="false" ht="13.8" hidden="false" customHeight="false" outlineLevel="0" collapsed="false">
      <c r="A10" s="3" t="s">
        <v>8</v>
      </c>
      <c r="B10" s="1" t="n">
        <f aca="false">COUNTIF(C10:DA10,SUM(TRUNC((ROW()/7)*6),6))</f>
        <v>34</v>
      </c>
      <c r="C10" s="0" t="n">
        <f aca="false">SUM(COUNTIF(F10:I10,300)*10,COUNTIF(L10:DA10,300)*25)</f>
        <v>0</v>
      </c>
      <c r="E10" s="2" t="n">
        <f aca="false">VLOOKUP(A10,'Abat-Neuf Optionnel'!$C$2:$D$161,2,0)</f>
        <v>14</v>
      </c>
      <c r="F10" s="0" t="n">
        <f aca="false">SUM('Abat-Neuf Optionnel'!E10:G10)</f>
        <v>0</v>
      </c>
      <c r="H10" s="2" t="n">
        <f aca="false">VLOOKUP(A10,'Abat-Neuf'!$C$2:$D$161,2,0)</f>
        <v>14</v>
      </c>
      <c r="I10" s="0" t="n">
        <f aca="false">SUM('Abat-Neuf'!E10:G10)</f>
        <v>0</v>
      </c>
      <c r="K10" s="0" t="n">
        <f aca="false">VLOOKUP(A10,'Sem.01'!$C$2:$D$161,2,0)</f>
        <v>14</v>
      </c>
      <c r="L10" s="0" t="n">
        <f aca="false">SUM('Sem.01'!$E10:$G10)</f>
        <v>0</v>
      </c>
      <c r="N10" s="0" t="n">
        <f aca="false">VLOOKUP(A10,'Sem.02'!$C$2:$D$161,2,0)</f>
        <v>14</v>
      </c>
      <c r="O10" s="0" t="n">
        <f aca="false">SUM('Sem.02'!$E10:$G10)</f>
        <v>0</v>
      </c>
      <c r="Q10" s="0" t="n">
        <f aca="false">VLOOKUP(A10,'Sem.03'!$C$2:$D$161,2,0)</f>
        <v>14</v>
      </c>
      <c r="R10" s="0" t="n">
        <f aca="false">SUM('Sem.03'!$E10:$G10)</f>
        <v>0</v>
      </c>
      <c r="T10" s="0" t="n">
        <f aca="false">VLOOKUP(A10,'Sem.04'!$C$2:$D$161,2,0)</f>
        <v>14</v>
      </c>
      <c r="U10" s="0" t="n">
        <f aca="false">SUM('Sem.04'!$E10:$G10)</f>
        <v>0</v>
      </c>
      <c r="W10" s="0" t="n">
        <f aca="false">VLOOKUP(A10,'Sem.05'!$C$2:$D$161,2,0)</f>
        <v>14</v>
      </c>
      <c r="X10" s="0" t="n">
        <f aca="false">SUM('Sem.05'!$E10:$G10)</f>
        <v>0</v>
      </c>
      <c r="Z10" s="0" t="n">
        <f aca="false">VLOOKUP(A10,'Sem.06'!$C$2:$D$161,2,0)</f>
        <v>14</v>
      </c>
      <c r="AA10" s="0" t="n">
        <f aca="false">SUM('Sem.06'!$E10:$G10)</f>
        <v>0</v>
      </c>
      <c r="AC10" s="0" t="n">
        <f aca="false">VLOOKUP(A10,'Sem.07'!$C$2:$D$161,2,0)</f>
        <v>14</v>
      </c>
      <c r="AD10" s="0" t="n">
        <f aca="false">SUM('Sem.07'!$E10:$G10)</f>
        <v>0</v>
      </c>
      <c r="AF10" s="0" t="n">
        <f aca="false">VLOOKUP(A10,'Sem.08'!$C$2:$D$161,2,0)</f>
        <v>14</v>
      </c>
      <c r="AG10" s="0" t="n">
        <f aca="false">SUM('Sem.08'!$E10:$G10)</f>
        <v>0</v>
      </c>
      <c r="AI10" s="0" t="n">
        <f aca="false">VLOOKUP(A10,'Sem.09'!$C$2:$D$161,2,0)</f>
        <v>14</v>
      </c>
      <c r="AJ10" s="0" t="n">
        <f aca="false">SUM('Sem.09'!$E10:$G10)</f>
        <v>0</v>
      </c>
      <c r="AL10" s="0" t="n">
        <f aca="false">VLOOKUP(A10,'Sem.010'!$C$2:$D$161,2,0)</f>
        <v>14</v>
      </c>
      <c r="AM10" s="0" t="n">
        <f aca="false">SUM('Sem.010'!$E10:$G10)</f>
        <v>0</v>
      </c>
      <c r="AO10" s="0" t="n">
        <f aca="false">VLOOKUP(A10,'Sem.011'!$C$2:$D$161,2,0)</f>
        <v>14</v>
      </c>
      <c r="AP10" s="0" t="n">
        <f aca="false">SUM('Sem.011'!$E10:$G10)</f>
        <v>0</v>
      </c>
      <c r="AR10" s="0" t="n">
        <f aca="false">VLOOKUP(A10,'Sem.012'!$C$2:$D$161,2,0)</f>
        <v>14</v>
      </c>
      <c r="AS10" s="0" t="n">
        <f aca="false">SUM('Sem.012'!$E10:$G10)</f>
        <v>0</v>
      </c>
      <c r="AU10" s="0" t="n">
        <f aca="false">VLOOKUP(A10,'Sem.013'!$C$2:$D$161,2,0)</f>
        <v>14</v>
      </c>
      <c r="AV10" s="0" t="n">
        <f aca="false">SUM('Sem.013'!$E10:$G10)</f>
        <v>0</v>
      </c>
      <c r="AX10" s="0" t="n">
        <f aca="false">VLOOKUP(A10,'Sem.014'!$C$2:$D$161,2,0)</f>
        <v>14</v>
      </c>
      <c r="AY10" s="0" t="n">
        <f aca="false">SUM('Sem.014'!$E10:$G10)</f>
        <v>0</v>
      </c>
      <c r="BA10" s="0" t="n">
        <f aca="false">VLOOKUP(A10,'Sem.015'!$C$2:$D$161,2,0)</f>
        <v>14</v>
      </c>
      <c r="BB10" s="0" t="n">
        <f aca="false">SUM('Sem.015'!$E10:$G10)</f>
        <v>0</v>
      </c>
      <c r="BD10" s="0" t="n">
        <f aca="false">VLOOKUP(A10,'Sem.016'!$C$2:$D$161,2,0)</f>
        <v>14</v>
      </c>
      <c r="BE10" s="0" t="n">
        <f aca="false">SUM('Sem.016'!$E10:$G10)</f>
        <v>0</v>
      </c>
      <c r="BG10" s="0" t="n">
        <f aca="false">VLOOKUP(A10,'Sem.017'!$C$2:$D$161,2,0)</f>
        <v>14</v>
      </c>
      <c r="BH10" s="0" t="n">
        <f aca="false">SUM('Sem.017'!$E10:$G10)</f>
        <v>0</v>
      </c>
      <c r="BJ10" s="0" t="n">
        <f aca="false">VLOOKUP(A10,'Sem.018'!$C$2:$D$161,2,0)</f>
        <v>14</v>
      </c>
      <c r="BK10" s="0" t="n">
        <f aca="false">SUM('Sem.018'!$E10:$G10)</f>
        <v>0</v>
      </c>
      <c r="BM10" s="0" t="n">
        <f aca="false">VLOOKUP(A10,'Sem.019'!$C$2:$D$161,2,0)</f>
        <v>14</v>
      </c>
      <c r="BN10" s="0" t="n">
        <f aca="false">SUM('Sem.019'!$E10:$G10)</f>
        <v>0</v>
      </c>
      <c r="BP10" s="0" t="n">
        <f aca="false">VLOOKUP(A10,'Sem.020'!$C$2:$D$161,2,0)</f>
        <v>14</v>
      </c>
      <c r="BQ10" s="0" t="n">
        <f aca="false">SUM('Sem.020'!$E10:$G10)</f>
        <v>0</v>
      </c>
      <c r="BS10" s="0" t="n">
        <f aca="false">VLOOKUP(A10,'Sem.021'!$C$2:$D$161,2,0)</f>
        <v>14</v>
      </c>
      <c r="BT10" s="0" t="n">
        <f aca="false">SUM('Sem.021'!$E10:$G10)</f>
        <v>0</v>
      </c>
      <c r="BV10" s="0" t="n">
        <f aca="false">VLOOKUP(A10,'Sem.022'!$C$2:$D$161,2,0)</f>
        <v>14</v>
      </c>
      <c r="BW10" s="0" t="n">
        <f aca="false">SUM('Sem.022'!$E10:$G10)</f>
        <v>0</v>
      </c>
      <c r="BY10" s="0" t="n">
        <f aca="false">VLOOKUP(A10,'Sem.023'!$C$2:$D$161,2,0)</f>
        <v>14</v>
      </c>
      <c r="BZ10" s="0" t="n">
        <f aca="false">SUM('Sem.023'!$E10:$G10)</f>
        <v>0</v>
      </c>
      <c r="CB10" s="0" t="n">
        <f aca="false">VLOOKUP(A10,'Sem.024'!$C$2:$D$161,2,0)</f>
        <v>14</v>
      </c>
      <c r="CC10" s="0" t="n">
        <f aca="false">SUM('Sem.024'!$E10:$G10)</f>
        <v>0</v>
      </c>
      <c r="CE10" s="0" t="n">
        <f aca="false">VLOOKUP(A10,'Sem.025'!$C$2:$D$161,2,0)</f>
        <v>14</v>
      </c>
      <c r="CF10" s="0" t="n">
        <f aca="false">SUM('Sem.025'!$E10:$G10)</f>
        <v>0</v>
      </c>
      <c r="CH10" s="0" t="n">
        <f aca="false">VLOOKUP(A10,'Sem.026'!$C$2:$D$161,2,0)</f>
        <v>14</v>
      </c>
      <c r="CI10" s="0" t="n">
        <f aca="false">SUM('Sem.026'!$E10:$G10)</f>
        <v>0</v>
      </c>
      <c r="CK10" s="0" t="n">
        <f aca="false">VLOOKUP(A10,'Sem.027'!$C$2:$D$161,2,0)</f>
        <v>14</v>
      </c>
      <c r="CL10" s="0" t="n">
        <f aca="false">SUM('Sem.027'!$E10:$G10)</f>
        <v>0</v>
      </c>
      <c r="CN10" s="0" t="n">
        <f aca="false">VLOOKUP(A10,'Sem.028'!$C$2:$D$161,2,0)</f>
        <v>14</v>
      </c>
      <c r="CO10" s="0" t="n">
        <f aca="false">SUM('Sem.028'!$E10:$G10)</f>
        <v>0</v>
      </c>
      <c r="CQ10" s="0" t="n">
        <f aca="false">VLOOKUP(A10,'Sem.029'!$C$2:$D$161,2,0)</f>
        <v>14</v>
      </c>
      <c r="CR10" s="0" t="n">
        <f aca="false">SUM('Sem.029'!$E10:$G10)</f>
        <v>0</v>
      </c>
      <c r="CT10" s="0" t="n">
        <f aca="false">VLOOKUP(A10,'Sem.030'!$C$2:$D$161,2,0)</f>
        <v>14</v>
      </c>
      <c r="CU10" s="0" t="n">
        <f aca="false">SUM('Sem.030'!$E10:$G10)</f>
        <v>0</v>
      </c>
      <c r="CW10" s="0" t="n">
        <f aca="false">VLOOKUP(A10,'Sem.031'!$C$2:$D$161,2,0)</f>
        <v>14</v>
      </c>
      <c r="CX10" s="0" t="n">
        <f aca="false">SUM('Sem.031'!$E10:$G10)</f>
        <v>0</v>
      </c>
      <c r="CZ10" s="0" t="n">
        <f aca="false">VLOOKUP(A10,'Sem.032'!$C$2:$D$161,2,0)</f>
        <v>14</v>
      </c>
      <c r="DA10" s="0" t="n">
        <f aca="false">SUM('Sem.032'!$E10:$G10)</f>
        <v>0</v>
      </c>
    </row>
    <row r="11" customFormat="false" ht="13.8" hidden="false" customHeight="false" outlineLevel="0" collapsed="false">
      <c r="A11" s="3" t="s">
        <v>9</v>
      </c>
      <c r="B11" s="1" t="n">
        <f aca="false">COUNTIF(C11:DA11,SUM(TRUNC((ROW()/7)*6),6))</f>
        <v>34</v>
      </c>
      <c r="C11" s="0" t="n">
        <f aca="false">SUM(COUNTIF(F11:I11,300)*10,COUNTIF(L11:DA11,300)*25)</f>
        <v>0</v>
      </c>
      <c r="E11" s="2" t="n">
        <f aca="false">VLOOKUP(A11,'Abat-Neuf Optionnel'!$C$2:$D$161,2,0)</f>
        <v>15</v>
      </c>
      <c r="F11" s="0" t="n">
        <f aca="false">SUM('Abat-Neuf Optionnel'!E11:G11)</f>
        <v>0</v>
      </c>
      <c r="H11" s="2" t="n">
        <f aca="false">VLOOKUP(A11,'Abat-Neuf'!$C$2:$D$161,2,0)</f>
        <v>15</v>
      </c>
      <c r="I11" s="0" t="n">
        <f aca="false">SUM('Abat-Neuf'!E11:G11)</f>
        <v>0</v>
      </c>
      <c r="K11" s="0" t="n">
        <f aca="false">VLOOKUP(A11,'Sem.01'!$C$2:$D$161,2,0)</f>
        <v>15</v>
      </c>
      <c r="L11" s="0" t="n">
        <f aca="false">SUM('Sem.01'!$E11:$G11)</f>
        <v>0</v>
      </c>
      <c r="N11" s="0" t="n">
        <f aca="false">VLOOKUP(A11,'Sem.02'!$C$2:$D$161,2,0)</f>
        <v>15</v>
      </c>
      <c r="O11" s="0" t="n">
        <f aca="false">SUM('Sem.02'!$E11:$G11)</f>
        <v>0</v>
      </c>
      <c r="Q11" s="0" t="n">
        <f aca="false">VLOOKUP(A11,'Sem.03'!$C$2:$D$161,2,0)</f>
        <v>15</v>
      </c>
      <c r="R11" s="0" t="n">
        <f aca="false">SUM('Sem.03'!$E11:$G11)</f>
        <v>0</v>
      </c>
      <c r="T11" s="0" t="n">
        <f aca="false">VLOOKUP(A11,'Sem.04'!$C$2:$D$161,2,0)</f>
        <v>15</v>
      </c>
      <c r="U11" s="0" t="n">
        <f aca="false">SUM('Sem.04'!$E11:$G11)</f>
        <v>0</v>
      </c>
      <c r="W11" s="0" t="n">
        <f aca="false">VLOOKUP(A11,'Sem.05'!$C$2:$D$161,2,0)</f>
        <v>15</v>
      </c>
      <c r="X11" s="0" t="n">
        <f aca="false">SUM('Sem.05'!$E11:$G11)</f>
        <v>0</v>
      </c>
      <c r="Z11" s="0" t="n">
        <f aca="false">VLOOKUP(A11,'Sem.06'!$C$2:$D$161,2,0)</f>
        <v>15</v>
      </c>
      <c r="AA11" s="0" t="n">
        <f aca="false">SUM('Sem.06'!$E11:$G11)</f>
        <v>0</v>
      </c>
      <c r="AC11" s="0" t="n">
        <f aca="false">VLOOKUP(A11,'Sem.07'!$C$2:$D$161,2,0)</f>
        <v>15</v>
      </c>
      <c r="AD11" s="0" t="n">
        <f aca="false">SUM('Sem.07'!$E11:$G11)</f>
        <v>0</v>
      </c>
      <c r="AF11" s="0" t="n">
        <f aca="false">VLOOKUP(A11,'Sem.08'!$C$2:$D$161,2,0)</f>
        <v>15</v>
      </c>
      <c r="AG11" s="0" t="n">
        <f aca="false">SUM('Sem.08'!$E11:$G11)</f>
        <v>0</v>
      </c>
      <c r="AI11" s="0" t="n">
        <f aca="false">VLOOKUP(A11,'Sem.09'!$C$2:$D$161,2,0)</f>
        <v>15</v>
      </c>
      <c r="AJ11" s="0" t="n">
        <f aca="false">SUM('Sem.09'!$E11:$G11)</f>
        <v>0</v>
      </c>
      <c r="AL11" s="0" t="n">
        <f aca="false">VLOOKUP(A11,'Sem.010'!$C$2:$D$161,2,0)</f>
        <v>15</v>
      </c>
      <c r="AM11" s="0" t="n">
        <f aca="false">SUM('Sem.010'!$E11:$G11)</f>
        <v>0</v>
      </c>
      <c r="AO11" s="0" t="n">
        <f aca="false">VLOOKUP(A11,'Sem.011'!$C$2:$D$161,2,0)</f>
        <v>15</v>
      </c>
      <c r="AP11" s="0" t="n">
        <f aca="false">SUM('Sem.011'!$E11:$G11)</f>
        <v>0</v>
      </c>
      <c r="AR11" s="0" t="n">
        <f aca="false">VLOOKUP(A11,'Sem.012'!$C$2:$D$161,2,0)</f>
        <v>15</v>
      </c>
      <c r="AS11" s="0" t="n">
        <f aca="false">SUM('Sem.012'!$E11:$G11)</f>
        <v>0</v>
      </c>
      <c r="AU11" s="0" t="n">
        <f aca="false">VLOOKUP(A11,'Sem.013'!$C$2:$D$161,2,0)</f>
        <v>15</v>
      </c>
      <c r="AV11" s="0" t="n">
        <f aca="false">SUM('Sem.013'!$E11:$G11)</f>
        <v>0</v>
      </c>
      <c r="AX11" s="0" t="n">
        <f aca="false">VLOOKUP(A11,'Sem.014'!$C$2:$D$161,2,0)</f>
        <v>15</v>
      </c>
      <c r="AY11" s="0" t="n">
        <f aca="false">SUM('Sem.014'!$E11:$G11)</f>
        <v>0</v>
      </c>
      <c r="BA11" s="0" t="n">
        <f aca="false">VLOOKUP(A11,'Sem.015'!$C$2:$D$161,2,0)</f>
        <v>15</v>
      </c>
      <c r="BB11" s="0" t="n">
        <f aca="false">SUM('Sem.015'!$E11:$G11)</f>
        <v>0</v>
      </c>
      <c r="BD11" s="0" t="n">
        <f aca="false">VLOOKUP(A11,'Sem.016'!$C$2:$D$161,2,0)</f>
        <v>15</v>
      </c>
      <c r="BE11" s="0" t="n">
        <f aca="false">SUM('Sem.016'!$E11:$G11)</f>
        <v>0</v>
      </c>
      <c r="BG11" s="0" t="n">
        <f aca="false">VLOOKUP(A11,'Sem.017'!$C$2:$D$161,2,0)</f>
        <v>15</v>
      </c>
      <c r="BH11" s="0" t="n">
        <f aca="false">SUM('Sem.017'!$E11:$G11)</f>
        <v>0</v>
      </c>
      <c r="BJ11" s="0" t="n">
        <f aca="false">VLOOKUP(A11,'Sem.018'!$C$2:$D$161,2,0)</f>
        <v>15</v>
      </c>
      <c r="BK11" s="0" t="n">
        <f aca="false">SUM('Sem.018'!$E11:$G11)</f>
        <v>0</v>
      </c>
      <c r="BM11" s="0" t="n">
        <f aca="false">VLOOKUP(A11,'Sem.019'!$C$2:$D$161,2,0)</f>
        <v>15</v>
      </c>
      <c r="BN11" s="0" t="n">
        <f aca="false">SUM('Sem.019'!$E11:$G11)</f>
        <v>0</v>
      </c>
      <c r="BP11" s="0" t="n">
        <f aca="false">VLOOKUP(A11,'Sem.020'!$C$2:$D$161,2,0)</f>
        <v>15</v>
      </c>
      <c r="BQ11" s="0" t="n">
        <f aca="false">SUM('Sem.020'!$E11:$G11)</f>
        <v>0</v>
      </c>
      <c r="BS11" s="0" t="n">
        <f aca="false">VLOOKUP(A11,'Sem.021'!$C$2:$D$161,2,0)</f>
        <v>15</v>
      </c>
      <c r="BT11" s="0" t="n">
        <f aca="false">SUM('Sem.021'!$E11:$G11)</f>
        <v>0</v>
      </c>
      <c r="BV11" s="0" t="n">
        <f aca="false">VLOOKUP(A11,'Sem.022'!$C$2:$D$161,2,0)</f>
        <v>15</v>
      </c>
      <c r="BW11" s="0" t="n">
        <f aca="false">SUM('Sem.022'!$E11:$G11)</f>
        <v>0</v>
      </c>
      <c r="BY11" s="0" t="n">
        <f aca="false">VLOOKUP(A11,'Sem.023'!$C$2:$D$161,2,0)</f>
        <v>15</v>
      </c>
      <c r="BZ11" s="0" t="n">
        <f aca="false">SUM('Sem.023'!$E11:$G11)</f>
        <v>0</v>
      </c>
      <c r="CB11" s="0" t="n">
        <f aca="false">VLOOKUP(A11,'Sem.024'!$C$2:$D$161,2,0)</f>
        <v>15</v>
      </c>
      <c r="CC11" s="0" t="n">
        <f aca="false">SUM('Sem.024'!$E11:$G11)</f>
        <v>0</v>
      </c>
      <c r="CE11" s="0" t="n">
        <f aca="false">VLOOKUP(A11,'Sem.025'!$C$2:$D$161,2,0)</f>
        <v>15</v>
      </c>
      <c r="CF11" s="0" t="n">
        <f aca="false">SUM('Sem.025'!$E11:$G11)</f>
        <v>0</v>
      </c>
      <c r="CH11" s="0" t="n">
        <f aca="false">VLOOKUP(A11,'Sem.026'!$C$2:$D$161,2,0)</f>
        <v>15</v>
      </c>
      <c r="CI11" s="0" t="n">
        <f aca="false">SUM('Sem.026'!$E11:$G11)</f>
        <v>0</v>
      </c>
      <c r="CK11" s="0" t="n">
        <f aca="false">VLOOKUP(A11,'Sem.027'!$C$2:$D$161,2,0)</f>
        <v>15</v>
      </c>
      <c r="CL11" s="0" t="n">
        <f aca="false">SUM('Sem.027'!$E11:$G11)</f>
        <v>0</v>
      </c>
      <c r="CN11" s="0" t="n">
        <f aca="false">VLOOKUP(A11,'Sem.028'!$C$2:$D$161,2,0)</f>
        <v>15</v>
      </c>
      <c r="CO11" s="0" t="n">
        <f aca="false">SUM('Sem.028'!$E11:$G11)</f>
        <v>0</v>
      </c>
      <c r="CQ11" s="0" t="n">
        <f aca="false">VLOOKUP(A11,'Sem.029'!$C$2:$D$161,2,0)</f>
        <v>15</v>
      </c>
      <c r="CR11" s="0" t="n">
        <f aca="false">SUM('Sem.029'!$E11:$G11)</f>
        <v>0</v>
      </c>
      <c r="CT11" s="0" t="n">
        <f aca="false">VLOOKUP(A11,'Sem.030'!$C$2:$D$161,2,0)</f>
        <v>15</v>
      </c>
      <c r="CU11" s="0" t="n">
        <f aca="false">SUM('Sem.030'!$E11:$G11)</f>
        <v>0</v>
      </c>
      <c r="CW11" s="0" t="n">
        <f aca="false">VLOOKUP(A11,'Sem.031'!$C$2:$D$161,2,0)</f>
        <v>15</v>
      </c>
      <c r="CX11" s="0" t="n">
        <f aca="false">SUM('Sem.031'!$E11:$G11)</f>
        <v>0</v>
      </c>
      <c r="CZ11" s="0" t="n">
        <f aca="false">VLOOKUP(A11,'Sem.032'!$C$2:$D$161,2,0)</f>
        <v>15</v>
      </c>
      <c r="DA11" s="0" t="n">
        <f aca="false">SUM('Sem.032'!$E11:$G11)</f>
        <v>0</v>
      </c>
    </row>
    <row r="12" customFormat="false" ht="13.8" hidden="false" customHeight="false" outlineLevel="0" collapsed="false">
      <c r="A12" s="3" t="s">
        <v>10</v>
      </c>
      <c r="B12" s="1" t="n">
        <f aca="false">COUNTIF(C12:DA12,SUM(TRUNC((ROW()/7)*6),6))</f>
        <v>34</v>
      </c>
      <c r="C12" s="0" t="n">
        <f aca="false">SUM(COUNTIF(F12:I12,300)*10,COUNTIF(L12:DA12,300)*25)</f>
        <v>0</v>
      </c>
      <c r="E12" s="2" t="n">
        <f aca="false">VLOOKUP(A12,'Abat-Neuf Optionnel'!$C$2:$D$161,2,0)</f>
        <v>16</v>
      </c>
      <c r="F12" s="0" t="n">
        <f aca="false">SUM('Abat-Neuf Optionnel'!E12:G12)</f>
        <v>0</v>
      </c>
      <c r="H12" s="2" t="n">
        <f aca="false">VLOOKUP(A12,'Abat-Neuf'!$C$2:$D$161,2,0)</f>
        <v>16</v>
      </c>
      <c r="I12" s="0" t="n">
        <f aca="false">SUM('Abat-Neuf'!E12:G12)</f>
        <v>0</v>
      </c>
      <c r="K12" s="0" t="n">
        <f aca="false">VLOOKUP(A12,'Sem.01'!$C$2:$D$161,2,0)</f>
        <v>16</v>
      </c>
      <c r="L12" s="0" t="n">
        <f aca="false">SUM('Sem.01'!$E12:$G12)</f>
        <v>0</v>
      </c>
      <c r="N12" s="0" t="n">
        <f aca="false">VLOOKUP(A12,'Sem.02'!$C$2:$D$161,2,0)</f>
        <v>16</v>
      </c>
      <c r="O12" s="0" t="n">
        <f aca="false">SUM('Sem.02'!$E12:$G12)</f>
        <v>0</v>
      </c>
      <c r="Q12" s="0" t="n">
        <f aca="false">VLOOKUP(A12,'Sem.03'!$C$2:$D$161,2,0)</f>
        <v>16</v>
      </c>
      <c r="R12" s="0" t="n">
        <f aca="false">SUM('Sem.03'!$E12:$G12)</f>
        <v>0</v>
      </c>
      <c r="T12" s="0" t="n">
        <f aca="false">VLOOKUP(A12,'Sem.04'!$C$2:$D$161,2,0)</f>
        <v>16</v>
      </c>
      <c r="U12" s="0" t="n">
        <f aca="false">SUM('Sem.04'!$E12:$G12)</f>
        <v>0</v>
      </c>
      <c r="W12" s="0" t="n">
        <f aca="false">VLOOKUP(A12,'Sem.05'!$C$2:$D$161,2,0)</f>
        <v>16</v>
      </c>
      <c r="X12" s="0" t="n">
        <f aca="false">SUM('Sem.05'!$E12:$G12)</f>
        <v>0</v>
      </c>
      <c r="Z12" s="0" t="n">
        <f aca="false">VLOOKUP(A12,'Sem.06'!$C$2:$D$161,2,0)</f>
        <v>16</v>
      </c>
      <c r="AA12" s="0" t="n">
        <f aca="false">SUM('Sem.06'!$E12:$G12)</f>
        <v>0</v>
      </c>
      <c r="AC12" s="0" t="n">
        <f aca="false">VLOOKUP(A12,'Sem.07'!$C$2:$D$161,2,0)</f>
        <v>16</v>
      </c>
      <c r="AD12" s="0" t="n">
        <f aca="false">SUM('Sem.07'!$E12:$G12)</f>
        <v>0</v>
      </c>
      <c r="AF12" s="0" t="n">
        <f aca="false">VLOOKUP(A12,'Sem.08'!$C$2:$D$161,2,0)</f>
        <v>16</v>
      </c>
      <c r="AG12" s="0" t="n">
        <f aca="false">SUM('Sem.08'!$E12:$G12)</f>
        <v>0</v>
      </c>
      <c r="AI12" s="0" t="n">
        <f aca="false">VLOOKUP(A12,'Sem.09'!$C$2:$D$161,2,0)</f>
        <v>16</v>
      </c>
      <c r="AJ12" s="0" t="n">
        <f aca="false">SUM('Sem.09'!$E12:$G12)</f>
        <v>0</v>
      </c>
      <c r="AL12" s="0" t="n">
        <f aca="false">VLOOKUP(A12,'Sem.010'!$C$2:$D$161,2,0)</f>
        <v>16</v>
      </c>
      <c r="AM12" s="0" t="n">
        <f aca="false">SUM('Sem.010'!$E12:$G12)</f>
        <v>0</v>
      </c>
      <c r="AO12" s="0" t="n">
        <f aca="false">VLOOKUP(A12,'Sem.011'!$C$2:$D$161,2,0)</f>
        <v>16</v>
      </c>
      <c r="AP12" s="0" t="n">
        <f aca="false">SUM('Sem.011'!$E12:$G12)</f>
        <v>0</v>
      </c>
      <c r="AR12" s="0" t="n">
        <f aca="false">VLOOKUP(A12,'Sem.012'!$C$2:$D$161,2,0)</f>
        <v>16</v>
      </c>
      <c r="AS12" s="0" t="n">
        <f aca="false">SUM('Sem.012'!$E12:$G12)</f>
        <v>0</v>
      </c>
      <c r="AU12" s="0" t="n">
        <f aca="false">VLOOKUP(A12,'Sem.013'!$C$2:$D$161,2,0)</f>
        <v>16</v>
      </c>
      <c r="AV12" s="0" t="n">
        <f aca="false">SUM('Sem.013'!$E12:$G12)</f>
        <v>0</v>
      </c>
      <c r="AX12" s="0" t="n">
        <f aca="false">VLOOKUP(A12,'Sem.014'!$C$2:$D$161,2,0)</f>
        <v>16</v>
      </c>
      <c r="AY12" s="0" t="n">
        <f aca="false">SUM('Sem.014'!$E12:$G12)</f>
        <v>0</v>
      </c>
      <c r="BA12" s="0" t="n">
        <f aca="false">VLOOKUP(A12,'Sem.015'!$C$2:$D$161,2,0)</f>
        <v>16</v>
      </c>
      <c r="BB12" s="0" t="n">
        <f aca="false">SUM('Sem.015'!$E12:$G12)</f>
        <v>0</v>
      </c>
      <c r="BD12" s="0" t="n">
        <f aca="false">VLOOKUP(A12,'Sem.016'!$C$2:$D$161,2,0)</f>
        <v>16</v>
      </c>
      <c r="BE12" s="0" t="n">
        <f aca="false">SUM('Sem.016'!$E12:$G12)</f>
        <v>0</v>
      </c>
      <c r="BG12" s="0" t="n">
        <f aca="false">VLOOKUP(A12,'Sem.017'!$C$2:$D$161,2,0)</f>
        <v>16</v>
      </c>
      <c r="BH12" s="0" t="n">
        <f aca="false">SUM('Sem.017'!$E12:$G12)</f>
        <v>0</v>
      </c>
      <c r="BJ12" s="0" t="n">
        <f aca="false">VLOOKUP(A12,'Sem.018'!$C$2:$D$161,2,0)</f>
        <v>16</v>
      </c>
      <c r="BK12" s="0" t="n">
        <f aca="false">SUM('Sem.018'!$E12:$G12)</f>
        <v>0</v>
      </c>
      <c r="BM12" s="0" t="n">
        <f aca="false">VLOOKUP(A12,'Sem.019'!$C$2:$D$161,2,0)</f>
        <v>16</v>
      </c>
      <c r="BN12" s="0" t="n">
        <f aca="false">SUM('Sem.019'!$E12:$G12)</f>
        <v>0</v>
      </c>
      <c r="BP12" s="0" t="n">
        <f aca="false">VLOOKUP(A12,'Sem.020'!$C$2:$D$161,2,0)</f>
        <v>16</v>
      </c>
      <c r="BQ12" s="0" t="n">
        <f aca="false">SUM('Sem.020'!$E12:$G12)</f>
        <v>0</v>
      </c>
      <c r="BS12" s="0" t="n">
        <f aca="false">VLOOKUP(A12,'Sem.021'!$C$2:$D$161,2,0)</f>
        <v>16</v>
      </c>
      <c r="BT12" s="0" t="n">
        <f aca="false">SUM('Sem.021'!$E12:$G12)</f>
        <v>0</v>
      </c>
      <c r="BV12" s="0" t="n">
        <f aca="false">VLOOKUP(A12,'Sem.022'!$C$2:$D$161,2,0)</f>
        <v>16</v>
      </c>
      <c r="BW12" s="0" t="n">
        <f aca="false">SUM('Sem.022'!$E12:$G12)</f>
        <v>0</v>
      </c>
      <c r="BY12" s="0" t="n">
        <f aca="false">VLOOKUP(A12,'Sem.023'!$C$2:$D$161,2,0)</f>
        <v>16</v>
      </c>
      <c r="BZ12" s="0" t="n">
        <f aca="false">SUM('Sem.023'!$E12:$G12)</f>
        <v>0</v>
      </c>
      <c r="CB12" s="0" t="n">
        <f aca="false">VLOOKUP(A12,'Sem.024'!$C$2:$D$161,2,0)</f>
        <v>16</v>
      </c>
      <c r="CC12" s="0" t="n">
        <f aca="false">SUM('Sem.024'!$E12:$G12)</f>
        <v>0</v>
      </c>
      <c r="CE12" s="0" t="n">
        <f aca="false">VLOOKUP(A12,'Sem.025'!$C$2:$D$161,2,0)</f>
        <v>16</v>
      </c>
      <c r="CF12" s="0" t="n">
        <f aca="false">SUM('Sem.025'!$E12:$G12)</f>
        <v>0</v>
      </c>
      <c r="CH12" s="0" t="n">
        <f aca="false">VLOOKUP(A12,'Sem.026'!$C$2:$D$161,2,0)</f>
        <v>16</v>
      </c>
      <c r="CI12" s="0" t="n">
        <f aca="false">SUM('Sem.026'!$E12:$G12)</f>
        <v>0</v>
      </c>
      <c r="CK12" s="0" t="n">
        <f aca="false">VLOOKUP(A12,'Sem.027'!$C$2:$D$161,2,0)</f>
        <v>16</v>
      </c>
      <c r="CL12" s="0" t="n">
        <f aca="false">SUM('Sem.027'!$E12:$G12)</f>
        <v>0</v>
      </c>
      <c r="CN12" s="0" t="n">
        <f aca="false">VLOOKUP(A12,'Sem.028'!$C$2:$D$161,2,0)</f>
        <v>16</v>
      </c>
      <c r="CO12" s="0" t="n">
        <f aca="false">SUM('Sem.028'!$E12:$G12)</f>
        <v>0</v>
      </c>
      <c r="CQ12" s="0" t="n">
        <f aca="false">VLOOKUP(A12,'Sem.029'!$C$2:$D$161,2,0)</f>
        <v>16</v>
      </c>
      <c r="CR12" s="0" t="n">
        <f aca="false">SUM('Sem.029'!$E12:$G12)</f>
        <v>0</v>
      </c>
      <c r="CT12" s="0" t="n">
        <f aca="false">VLOOKUP(A12,'Sem.030'!$C$2:$D$161,2,0)</f>
        <v>16</v>
      </c>
      <c r="CU12" s="0" t="n">
        <f aca="false">SUM('Sem.030'!$E12:$G12)</f>
        <v>0</v>
      </c>
      <c r="CW12" s="0" t="n">
        <f aca="false">VLOOKUP(A12,'Sem.031'!$C$2:$D$161,2,0)</f>
        <v>16</v>
      </c>
      <c r="CX12" s="0" t="n">
        <f aca="false">SUM('Sem.031'!$E12:$G12)</f>
        <v>0</v>
      </c>
      <c r="CZ12" s="0" t="n">
        <f aca="false">VLOOKUP(A12,'Sem.032'!$C$2:$D$161,2,0)</f>
        <v>16</v>
      </c>
      <c r="DA12" s="0" t="n">
        <f aca="false">SUM('Sem.032'!$E12:$G12)</f>
        <v>0</v>
      </c>
    </row>
    <row r="13" customFormat="false" ht="13.8" hidden="false" customHeight="false" outlineLevel="0" collapsed="false">
      <c r="A13" s="4" t="s">
        <v>11</v>
      </c>
      <c r="B13" s="1"/>
      <c r="E13" s="2"/>
      <c r="H13" s="2"/>
    </row>
    <row r="14" customFormat="false" ht="13.8" hidden="false" customHeight="false" outlineLevel="0" collapsed="false">
      <c r="A14" s="3" t="s">
        <v>12</v>
      </c>
      <c r="B14" s="1" t="n">
        <f aca="false">COUNTIF(C14:DA14,SUM(TRUNC((ROW()/7)*6),10))</f>
        <v>34</v>
      </c>
      <c r="C14" s="0" t="n">
        <f aca="false">SUM(COUNTIF(F14:I14,300)*10,COUNTIF(L14:DA14,300)*25)</f>
        <v>0</v>
      </c>
      <c r="E14" s="2" t="n">
        <f aca="false">VLOOKUP(A14,'Abat-Neuf Optionnel'!$C$2:$D$161,2,0)</f>
        <v>22</v>
      </c>
      <c r="F14" s="0" t="n">
        <f aca="false">SUM('Abat-Neuf Optionnel'!E14:G14)</f>
        <v>0</v>
      </c>
      <c r="H14" s="2" t="n">
        <f aca="false">VLOOKUP(A14,'Abat-Neuf'!$C$2:$D$161,2,0)</f>
        <v>22</v>
      </c>
      <c r="I14" s="0" t="n">
        <f aca="false">SUM('Abat-Neuf'!E14:G14)</f>
        <v>0</v>
      </c>
      <c r="K14" s="0" t="n">
        <f aca="false">VLOOKUP(A14,'Sem.01'!$C$2:$D$161,2,0)</f>
        <v>22</v>
      </c>
      <c r="L14" s="0" t="n">
        <f aca="false">SUM('Sem.01'!$E14:$G14)</f>
        <v>0</v>
      </c>
      <c r="N14" s="0" t="n">
        <f aca="false">VLOOKUP(A14,'Sem.02'!$C$2:$D$161,2,0)</f>
        <v>22</v>
      </c>
      <c r="O14" s="0" t="n">
        <f aca="false">SUM('Sem.02'!$E14:$G14)</f>
        <v>0</v>
      </c>
      <c r="Q14" s="0" t="n">
        <f aca="false">VLOOKUP(A14,'Sem.03'!$C$2:$D$161,2,0)</f>
        <v>22</v>
      </c>
      <c r="R14" s="0" t="n">
        <f aca="false">SUM('Sem.03'!$E14:$G14)</f>
        <v>0</v>
      </c>
      <c r="T14" s="0" t="n">
        <f aca="false">VLOOKUP(A14,'Sem.04'!$C$2:$D$161,2,0)</f>
        <v>22</v>
      </c>
      <c r="U14" s="0" t="n">
        <f aca="false">SUM('Sem.04'!$E14:$G14)</f>
        <v>0</v>
      </c>
      <c r="W14" s="0" t="n">
        <f aca="false">VLOOKUP(A14,'Sem.05'!$C$2:$D$161,2,0)</f>
        <v>22</v>
      </c>
      <c r="X14" s="0" t="n">
        <f aca="false">SUM('Sem.05'!$E14:$G14)</f>
        <v>0</v>
      </c>
      <c r="Z14" s="0" t="n">
        <f aca="false">VLOOKUP(A14,'Sem.06'!$C$2:$D$161,2,0)</f>
        <v>22</v>
      </c>
      <c r="AA14" s="0" t="n">
        <f aca="false">SUM('Sem.06'!$E14:$G14)</f>
        <v>0</v>
      </c>
      <c r="AC14" s="0" t="n">
        <f aca="false">VLOOKUP(A14,'Sem.07'!$C$2:$D$161,2,0)</f>
        <v>22</v>
      </c>
      <c r="AD14" s="0" t="n">
        <f aca="false">SUM('Sem.07'!$E14:$G14)</f>
        <v>0</v>
      </c>
      <c r="AF14" s="0" t="n">
        <f aca="false">VLOOKUP(A14,'Sem.08'!$C$2:$D$161,2,0)</f>
        <v>22</v>
      </c>
      <c r="AG14" s="0" t="n">
        <f aca="false">SUM('Sem.08'!$E14:$G14)</f>
        <v>0</v>
      </c>
      <c r="AI14" s="0" t="n">
        <f aca="false">VLOOKUP(A14,'Sem.09'!$C$2:$D$161,2,0)</f>
        <v>22</v>
      </c>
      <c r="AJ14" s="0" t="n">
        <f aca="false">SUM('Sem.09'!$E14:$G14)</f>
        <v>0</v>
      </c>
      <c r="AL14" s="0" t="n">
        <f aca="false">VLOOKUP(A14,'Sem.010'!$C$2:$D$161,2,0)</f>
        <v>22</v>
      </c>
      <c r="AM14" s="0" t="n">
        <f aca="false">SUM('Sem.010'!$E14:$G14)</f>
        <v>0</v>
      </c>
      <c r="AO14" s="0" t="n">
        <f aca="false">VLOOKUP(A14,'Sem.011'!$C$2:$D$161,2,0)</f>
        <v>22</v>
      </c>
      <c r="AP14" s="0" t="n">
        <f aca="false">SUM('Sem.011'!$E14:$G14)</f>
        <v>0</v>
      </c>
      <c r="AR14" s="0" t="n">
        <f aca="false">VLOOKUP(A14,'Sem.012'!$C$2:$D$161,2,0)</f>
        <v>22</v>
      </c>
      <c r="AS14" s="0" t="n">
        <f aca="false">SUM('Sem.012'!$E14:$G14)</f>
        <v>0</v>
      </c>
      <c r="AU14" s="0" t="n">
        <f aca="false">VLOOKUP(A14,'Sem.013'!$C$2:$D$161,2,0)</f>
        <v>22</v>
      </c>
      <c r="AV14" s="0" t="n">
        <f aca="false">SUM('Sem.013'!$E14:$G14)</f>
        <v>0</v>
      </c>
      <c r="AX14" s="0" t="n">
        <f aca="false">VLOOKUP(A14,'Sem.014'!$C$2:$D$161,2,0)</f>
        <v>22</v>
      </c>
      <c r="AY14" s="0" t="n">
        <f aca="false">SUM('Sem.014'!$E14:$G14)</f>
        <v>0</v>
      </c>
      <c r="BA14" s="0" t="n">
        <f aca="false">VLOOKUP(A14,'Sem.015'!$C$2:$D$161,2,0)</f>
        <v>22</v>
      </c>
      <c r="BB14" s="0" t="n">
        <f aca="false">SUM('Sem.015'!$E14:$G14)</f>
        <v>0</v>
      </c>
      <c r="BD14" s="0" t="n">
        <f aca="false">VLOOKUP(A14,'Sem.016'!$C$2:$D$161,2,0)</f>
        <v>22</v>
      </c>
      <c r="BE14" s="0" t="n">
        <f aca="false">SUM('Sem.016'!$E14:$G14)</f>
        <v>0</v>
      </c>
      <c r="BG14" s="0" t="n">
        <f aca="false">VLOOKUP(A14,'Sem.017'!$C$2:$D$161,2,0)</f>
        <v>22</v>
      </c>
      <c r="BH14" s="0" t="n">
        <f aca="false">SUM('Sem.017'!$E14:$G14)</f>
        <v>0</v>
      </c>
      <c r="BJ14" s="0" t="n">
        <f aca="false">VLOOKUP(A14,'Sem.018'!$C$2:$D$161,2,0)</f>
        <v>22</v>
      </c>
      <c r="BK14" s="0" t="n">
        <f aca="false">SUM('Sem.018'!$E14:$G14)</f>
        <v>0</v>
      </c>
      <c r="BM14" s="0" t="n">
        <f aca="false">VLOOKUP(A14,'Sem.019'!$C$2:$D$161,2,0)</f>
        <v>22</v>
      </c>
      <c r="BN14" s="0" t="n">
        <f aca="false">SUM('Sem.019'!$E14:$G14)</f>
        <v>0</v>
      </c>
      <c r="BP14" s="0" t="n">
        <f aca="false">VLOOKUP(A14,'Sem.020'!$C$2:$D$161,2,0)</f>
        <v>22</v>
      </c>
      <c r="BQ14" s="0" t="n">
        <f aca="false">SUM('Sem.020'!$E14:$G14)</f>
        <v>0</v>
      </c>
      <c r="BS14" s="0" t="n">
        <f aca="false">VLOOKUP(A14,'Sem.021'!$C$2:$D$161,2,0)</f>
        <v>22</v>
      </c>
      <c r="BT14" s="0" t="n">
        <f aca="false">SUM('Sem.021'!$E14:$G14)</f>
        <v>0</v>
      </c>
      <c r="BV14" s="0" t="n">
        <f aca="false">VLOOKUP(A14,'Sem.022'!$C$2:$D$161,2,0)</f>
        <v>22</v>
      </c>
      <c r="BW14" s="0" t="n">
        <f aca="false">SUM('Sem.022'!$E14:$G14)</f>
        <v>0</v>
      </c>
      <c r="BY14" s="0" t="n">
        <f aca="false">VLOOKUP(A14,'Sem.023'!$C$2:$D$161,2,0)</f>
        <v>22</v>
      </c>
      <c r="BZ14" s="0" t="n">
        <f aca="false">SUM('Sem.023'!$E14:$G14)</f>
        <v>0</v>
      </c>
      <c r="CB14" s="0" t="n">
        <f aca="false">VLOOKUP(A14,'Sem.024'!$C$2:$D$161,2,0)</f>
        <v>22</v>
      </c>
      <c r="CC14" s="0" t="n">
        <f aca="false">SUM('Sem.024'!$E14:$G14)</f>
        <v>0</v>
      </c>
      <c r="CE14" s="0" t="n">
        <f aca="false">VLOOKUP(A14,'Sem.025'!$C$2:$D$161,2,0)</f>
        <v>22</v>
      </c>
      <c r="CF14" s="0" t="n">
        <f aca="false">SUM('Sem.025'!$E14:$G14)</f>
        <v>0</v>
      </c>
      <c r="CH14" s="0" t="n">
        <f aca="false">VLOOKUP(A14,'Sem.026'!$C$2:$D$161,2,0)</f>
        <v>22</v>
      </c>
      <c r="CI14" s="0" t="n">
        <f aca="false">SUM('Sem.026'!$E14:$G14)</f>
        <v>0</v>
      </c>
      <c r="CK14" s="0" t="n">
        <f aca="false">VLOOKUP(A14,'Sem.027'!$C$2:$D$161,2,0)</f>
        <v>22</v>
      </c>
      <c r="CL14" s="0" t="n">
        <f aca="false">SUM('Sem.027'!$E14:$G14)</f>
        <v>0</v>
      </c>
      <c r="CN14" s="0" t="n">
        <f aca="false">VLOOKUP(A14,'Sem.028'!$C$2:$D$161,2,0)</f>
        <v>22</v>
      </c>
      <c r="CO14" s="0" t="n">
        <f aca="false">SUM('Sem.028'!$E14:$G14)</f>
        <v>0</v>
      </c>
      <c r="CQ14" s="0" t="n">
        <f aca="false">VLOOKUP(A14,'Sem.029'!$C$2:$D$161,2,0)</f>
        <v>22</v>
      </c>
      <c r="CR14" s="0" t="n">
        <f aca="false">SUM('Sem.029'!$E14:$G14)</f>
        <v>0</v>
      </c>
      <c r="CT14" s="0" t="n">
        <f aca="false">VLOOKUP(A14,'Sem.030'!$C$2:$D$161,2,0)</f>
        <v>22</v>
      </c>
      <c r="CU14" s="0" t="n">
        <f aca="false">SUM('Sem.030'!$E14:$G14)</f>
        <v>0</v>
      </c>
      <c r="CW14" s="0" t="n">
        <f aca="false">VLOOKUP(A14,'Sem.031'!$C$2:$D$161,2,0)</f>
        <v>22</v>
      </c>
      <c r="CX14" s="0" t="n">
        <f aca="false">SUM('Sem.031'!$E14:$G14)</f>
        <v>0</v>
      </c>
      <c r="CZ14" s="0" t="n">
        <f aca="false">VLOOKUP(A14,'Sem.032'!$C$2:$D$161,2,0)</f>
        <v>22</v>
      </c>
      <c r="DA14" s="0" t="n">
        <f aca="false">SUM('Sem.032'!$E14:$G14)</f>
        <v>0</v>
      </c>
    </row>
    <row r="15" customFormat="false" ht="13.8" hidden="false" customHeight="false" outlineLevel="0" collapsed="false">
      <c r="A15" s="3" t="s">
        <v>13</v>
      </c>
      <c r="B15" s="1" t="n">
        <f aca="false">COUNTIF(C15:DA15,SUM(TRUNC((ROW()/7)*6),11))</f>
        <v>34</v>
      </c>
      <c r="C15" s="0" t="n">
        <f aca="false">SUM(COUNTIF(F15:I15,300)*10,COUNTIF(L15:DA15,300)*25)</f>
        <v>0</v>
      </c>
      <c r="E15" s="2" t="n">
        <f aca="false">VLOOKUP(A15,'Abat-Neuf Optionnel'!$C$2:$D$161,2,0)</f>
        <v>23</v>
      </c>
      <c r="F15" s="0" t="n">
        <f aca="false">SUM('Abat-Neuf Optionnel'!E15:G15)</f>
        <v>0</v>
      </c>
      <c r="H15" s="2" t="n">
        <f aca="false">VLOOKUP(A15,'Abat-Neuf'!$C$2:$D$161,2,0)</f>
        <v>23</v>
      </c>
      <c r="I15" s="0" t="n">
        <f aca="false">SUM('Abat-Neuf'!E15:G15)</f>
        <v>0</v>
      </c>
      <c r="K15" s="0" t="n">
        <f aca="false">VLOOKUP(A15,'Sem.01'!$C$2:$D$161,2,0)</f>
        <v>23</v>
      </c>
      <c r="L15" s="0" t="n">
        <f aca="false">SUM('Sem.01'!$E15:$G15)</f>
        <v>0</v>
      </c>
      <c r="N15" s="0" t="n">
        <f aca="false">VLOOKUP(A15,'Sem.02'!$C$2:$D$161,2,0)</f>
        <v>23</v>
      </c>
      <c r="O15" s="0" t="n">
        <f aca="false">SUM('Sem.02'!$E15:$G15)</f>
        <v>0</v>
      </c>
      <c r="Q15" s="0" t="n">
        <f aca="false">VLOOKUP(A15,'Sem.03'!$C$2:$D$161,2,0)</f>
        <v>23</v>
      </c>
      <c r="R15" s="0" t="n">
        <f aca="false">SUM('Sem.03'!$E15:$G15)</f>
        <v>0</v>
      </c>
      <c r="T15" s="0" t="n">
        <f aca="false">VLOOKUP(A15,'Sem.04'!$C$2:$D$161,2,0)</f>
        <v>23</v>
      </c>
      <c r="U15" s="0" t="n">
        <f aca="false">SUM('Sem.04'!$E15:$G15)</f>
        <v>0</v>
      </c>
      <c r="W15" s="0" t="n">
        <f aca="false">VLOOKUP(A15,'Sem.05'!$C$2:$D$161,2,0)</f>
        <v>23</v>
      </c>
      <c r="X15" s="0" t="n">
        <f aca="false">SUM('Sem.05'!$E15:$G15)</f>
        <v>0</v>
      </c>
      <c r="Z15" s="0" t="n">
        <f aca="false">VLOOKUP(A15,'Sem.06'!$C$2:$D$161,2,0)</f>
        <v>23</v>
      </c>
      <c r="AA15" s="0" t="n">
        <f aca="false">SUM('Sem.06'!$E15:$G15)</f>
        <v>0</v>
      </c>
      <c r="AC15" s="0" t="n">
        <f aca="false">VLOOKUP(A15,'Sem.07'!$C$2:$D$161,2,0)</f>
        <v>23</v>
      </c>
      <c r="AD15" s="0" t="n">
        <f aca="false">SUM('Sem.07'!$E15:$G15)</f>
        <v>0</v>
      </c>
      <c r="AF15" s="0" t="n">
        <f aca="false">VLOOKUP(A15,'Sem.08'!$C$2:$D$161,2,0)</f>
        <v>23</v>
      </c>
      <c r="AG15" s="0" t="n">
        <f aca="false">SUM('Sem.08'!$E15:$G15)</f>
        <v>0</v>
      </c>
      <c r="AI15" s="0" t="n">
        <f aca="false">VLOOKUP(A15,'Sem.09'!$C$2:$D$161,2,0)</f>
        <v>23</v>
      </c>
      <c r="AJ15" s="0" t="n">
        <f aca="false">SUM('Sem.09'!$E15:$G15)</f>
        <v>0</v>
      </c>
      <c r="AL15" s="0" t="n">
        <f aca="false">VLOOKUP(A15,'Sem.010'!$C$2:$D$161,2,0)</f>
        <v>23</v>
      </c>
      <c r="AM15" s="0" t="n">
        <f aca="false">SUM('Sem.010'!$E15:$G15)</f>
        <v>0</v>
      </c>
      <c r="AO15" s="0" t="n">
        <f aca="false">VLOOKUP(A15,'Sem.011'!$C$2:$D$161,2,0)</f>
        <v>23</v>
      </c>
      <c r="AP15" s="0" t="n">
        <f aca="false">SUM('Sem.011'!$E15:$G15)</f>
        <v>0</v>
      </c>
      <c r="AR15" s="0" t="n">
        <f aca="false">VLOOKUP(A15,'Sem.012'!$C$2:$D$161,2,0)</f>
        <v>23</v>
      </c>
      <c r="AS15" s="0" t="n">
        <f aca="false">SUM('Sem.012'!$E15:$G15)</f>
        <v>0</v>
      </c>
      <c r="AU15" s="0" t="n">
        <f aca="false">VLOOKUP(A15,'Sem.013'!$C$2:$D$161,2,0)</f>
        <v>23</v>
      </c>
      <c r="AV15" s="0" t="n">
        <f aca="false">SUM('Sem.013'!$E15:$G15)</f>
        <v>0</v>
      </c>
      <c r="AX15" s="0" t="n">
        <f aca="false">VLOOKUP(A15,'Sem.014'!$C$2:$D$161,2,0)</f>
        <v>23</v>
      </c>
      <c r="AY15" s="0" t="n">
        <f aca="false">SUM('Sem.014'!$E15:$G15)</f>
        <v>0</v>
      </c>
      <c r="BA15" s="0" t="n">
        <f aca="false">VLOOKUP(A15,'Sem.015'!$C$2:$D$161,2,0)</f>
        <v>23</v>
      </c>
      <c r="BB15" s="0" t="n">
        <f aca="false">SUM('Sem.015'!$E15:$G15)</f>
        <v>0</v>
      </c>
      <c r="BD15" s="0" t="n">
        <f aca="false">VLOOKUP(A15,'Sem.016'!$C$2:$D$161,2,0)</f>
        <v>23</v>
      </c>
      <c r="BE15" s="0" t="n">
        <f aca="false">SUM('Sem.016'!$E15:$G15)</f>
        <v>0</v>
      </c>
      <c r="BG15" s="0" t="n">
        <f aca="false">VLOOKUP(A15,'Sem.017'!$C$2:$D$161,2,0)</f>
        <v>23</v>
      </c>
      <c r="BH15" s="0" t="n">
        <f aca="false">SUM('Sem.017'!$E15:$G15)</f>
        <v>0</v>
      </c>
      <c r="BJ15" s="0" t="n">
        <f aca="false">VLOOKUP(A15,'Sem.018'!$C$2:$D$161,2,0)</f>
        <v>23</v>
      </c>
      <c r="BK15" s="0" t="n">
        <f aca="false">SUM('Sem.018'!$E15:$G15)</f>
        <v>0</v>
      </c>
      <c r="BM15" s="0" t="n">
        <f aca="false">VLOOKUP(A15,'Sem.019'!$C$2:$D$161,2,0)</f>
        <v>23</v>
      </c>
      <c r="BN15" s="0" t="n">
        <f aca="false">SUM('Sem.019'!$E15:$G15)</f>
        <v>0</v>
      </c>
      <c r="BP15" s="0" t="n">
        <f aca="false">VLOOKUP(A15,'Sem.020'!$C$2:$D$161,2,0)</f>
        <v>23</v>
      </c>
      <c r="BQ15" s="0" t="n">
        <f aca="false">SUM('Sem.020'!$E15:$G15)</f>
        <v>0</v>
      </c>
      <c r="BS15" s="0" t="n">
        <f aca="false">VLOOKUP(A15,'Sem.021'!$C$2:$D$161,2,0)</f>
        <v>23</v>
      </c>
      <c r="BT15" s="0" t="n">
        <f aca="false">SUM('Sem.021'!$E15:$G15)</f>
        <v>0</v>
      </c>
      <c r="BV15" s="0" t="n">
        <f aca="false">VLOOKUP(A15,'Sem.022'!$C$2:$D$161,2,0)</f>
        <v>23</v>
      </c>
      <c r="BW15" s="0" t="n">
        <f aca="false">SUM('Sem.022'!$E15:$G15)</f>
        <v>0</v>
      </c>
      <c r="BY15" s="0" t="n">
        <f aca="false">VLOOKUP(A15,'Sem.023'!$C$2:$D$161,2,0)</f>
        <v>23</v>
      </c>
      <c r="BZ15" s="0" t="n">
        <f aca="false">SUM('Sem.023'!$E15:$G15)</f>
        <v>0</v>
      </c>
      <c r="CB15" s="0" t="n">
        <f aca="false">VLOOKUP(A15,'Sem.024'!$C$2:$D$161,2,0)</f>
        <v>23</v>
      </c>
      <c r="CC15" s="0" t="n">
        <f aca="false">SUM('Sem.024'!$E15:$G15)</f>
        <v>0</v>
      </c>
      <c r="CE15" s="0" t="n">
        <f aca="false">VLOOKUP(A15,'Sem.025'!$C$2:$D$161,2,0)</f>
        <v>23</v>
      </c>
      <c r="CF15" s="0" t="n">
        <f aca="false">SUM('Sem.025'!$E15:$G15)</f>
        <v>0</v>
      </c>
      <c r="CH15" s="0" t="n">
        <f aca="false">VLOOKUP(A15,'Sem.026'!$C$2:$D$161,2,0)</f>
        <v>23</v>
      </c>
      <c r="CI15" s="0" t="n">
        <f aca="false">SUM('Sem.026'!$E15:$G15)</f>
        <v>0</v>
      </c>
      <c r="CK15" s="0" t="n">
        <f aca="false">VLOOKUP(A15,'Sem.027'!$C$2:$D$161,2,0)</f>
        <v>23</v>
      </c>
      <c r="CL15" s="0" t="n">
        <f aca="false">SUM('Sem.027'!$E15:$G15)</f>
        <v>0</v>
      </c>
      <c r="CN15" s="0" t="n">
        <f aca="false">VLOOKUP(A15,'Sem.028'!$C$2:$D$161,2,0)</f>
        <v>23</v>
      </c>
      <c r="CO15" s="0" t="n">
        <f aca="false">SUM('Sem.028'!$E15:$G15)</f>
        <v>0</v>
      </c>
      <c r="CQ15" s="0" t="n">
        <f aca="false">VLOOKUP(A15,'Sem.029'!$C$2:$D$161,2,0)</f>
        <v>23</v>
      </c>
      <c r="CR15" s="0" t="n">
        <f aca="false">SUM('Sem.029'!$E15:$G15)</f>
        <v>0</v>
      </c>
      <c r="CT15" s="0" t="n">
        <f aca="false">VLOOKUP(A15,'Sem.030'!$C$2:$D$161,2,0)</f>
        <v>23</v>
      </c>
      <c r="CU15" s="0" t="n">
        <f aca="false">SUM('Sem.030'!$E15:$G15)</f>
        <v>0</v>
      </c>
      <c r="CW15" s="0" t="n">
        <f aca="false">VLOOKUP(A15,'Sem.031'!$C$2:$D$161,2,0)</f>
        <v>23</v>
      </c>
      <c r="CX15" s="0" t="n">
        <f aca="false">SUM('Sem.031'!$E15:$G15)</f>
        <v>0</v>
      </c>
      <c r="CZ15" s="0" t="n">
        <f aca="false">VLOOKUP(A15,'Sem.032'!$C$2:$D$161,2,0)</f>
        <v>23</v>
      </c>
      <c r="DA15" s="0" t="n">
        <f aca="false">SUM('Sem.032'!$E15:$G15)</f>
        <v>0</v>
      </c>
    </row>
    <row r="16" customFormat="false" ht="13.8" hidden="false" customHeight="false" outlineLevel="0" collapsed="false">
      <c r="A16" s="3" t="s">
        <v>14</v>
      </c>
      <c r="B16" s="1" t="n">
        <f aca="false">COUNTIF(C16:DA16,SUM(TRUNC((ROW()/7)*6),11))</f>
        <v>34</v>
      </c>
      <c r="C16" s="0" t="n">
        <f aca="false">SUM(COUNTIF(F16:I16,300)*10,COUNTIF(L16:DA16,300)*25)</f>
        <v>0</v>
      </c>
      <c r="E16" s="2" t="n">
        <f aca="false">VLOOKUP(A16,'Abat-Neuf Optionnel'!$C$2:$D$161,2,0)</f>
        <v>24</v>
      </c>
      <c r="F16" s="0" t="n">
        <f aca="false">SUM('Abat-Neuf Optionnel'!E16:G16)</f>
        <v>0</v>
      </c>
      <c r="H16" s="2" t="n">
        <f aca="false">VLOOKUP(A16,'Abat-Neuf'!$C$2:$D$161,2,0)</f>
        <v>24</v>
      </c>
      <c r="I16" s="0" t="n">
        <f aca="false">SUM('Abat-Neuf'!E16:G16)</f>
        <v>0</v>
      </c>
      <c r="K16" s="0" t="n">
        <f aca="false">VLOOKUP(A16,'Sem.01'!$C$2:$D$161,2,0)</f>
        <v>24</v>
      </c>
      <c r="L16" s="0" t="n">
        <f aca="false">SUM('Sem.01'!$E16:$G16)</f>
        <v>0</v>
      </c>
      <c r="N16" s="0" t="n">
        <f aca="false">VLOOKUP(A16,'Sem.02'!$C$2:$D$161,2,0)</f>
        <v>24</v>
      </c>
      <c r="O16" s="0" t="n">
        <f aca="false">SUM('Sem.02'!$E16:$G16)</f>
        <v>0</v>
      </c>
      <c r="Q16" s="0" t="n">
        <f aca="false">VLOOKUP(A16,'Sem.03'!$C$2:$D$161,2,0)</f>
        <v>24</v>
      </c>
      <c r="R16" s="0" t="n">
        <f aca="false">SUM('Sem.03'!$E16:$G16)</f>
        <v>0</v>
      </c>
      <c r="T16" s="0" t="n">
        <f aca="false">VLOOKUP(A16,'Sem.04'!$C$2:$D$161,2,0)</f>
        <v>24</v>
      </c>
      <c r="U16" s="0" t="n">
        <f aca="false">SUM('Sem.04'!$E16:$G16)</f>
        <v>0</v>
      </c>
      <c r="W16" s="0" t="n">
        <f aca="false">VLOOKUP(A16,'Sem.05'!$C$2:$D$161,2,0)</f>
        <v>24</v>
      </c>
      <c r="X16" s="0" t="n">
        <f aca="false">SUM('Sem.05'!$E16:$G16)</f>
        <v>0</v>
      </c>
      <c r="Z16" s="0" t="n">
        <f aca="false">VLOOKUP(A16,'Sem.06'!$C$2:$D$161,2,0)</f>
        <v>24</v>
      </c>
      <c r="AA16" s="0" t="n">
        <f aca="false">SUM('Sem.06'!$E16:$G16)</f>
        <v>0</v>
      </c>
      <c r="AC16" s="0" t="n">
        <f aca="false">VLOOKUP(A16,'Sem.07'!$C$2:$D$161,2,0)</f>
        <v>24</v>
      </c>
      <c r="AD16" s="0" t="n">
        <f aca="false">SUM('Sem.07'!$E16:$G16)</f>
        <v>0</v>
      </c>
      <c r="AF16" s="0" t="n">
        <f aca="false">VLOOKUP(A16,'Sem.08'!$C$2:$D$161,2,0)</f>
        <v>24</v>
      </c>
      <c r="AG16" s="0" t="n">
        <f aca="false">SUM('Sem.08'!$E16:$G16)</f>
        <v>0</v>
      </c>
      <c r="AI16" s="0" t="n">
        <f aca="false">VLOOKUP(A16,'Sem.09'!$C$2:$D$161,2,0)</f>
        <v>24</v>
      </c>
      <c r="AJ16" s="0" t="n">
        <f aca="false">SUM('Sem.09'!$E16:$G16)</f>
        <v>0</v>
      </c>
      <c r="AL16" s="0" t="n">
        <f aca="false">VLOOKUP(A16,'Sem.010'!$C$2:$D$161,2,0)</f>
        <v>24</v>
      </c>
      <c r="AM16" s="0" t="n">
        <f aca="false">SUM('Sem.010'!$E16:$G16)</f>
        <v>0</v>
      </c>
      <c r="AO16" s="0" t="n">
        <f aca="false">VLOOKUP(A16,'Sem.011'!$C$2:$D$161,2,0)</f>
        <v>24</v>
      </c>
      <c r="AP16" s="0" t="n">
        <f aca="false">SUM('Sem.011'!$E16:$G16)</f>
        <v>0</v>
      </c>
      <c r="AR16" s="0" t="n">
        <f aca="false">VLOOKUP(A16,'Sem.012'!$C$2:$D$161,2,0)</f>
        <v>24</v>
      </c>
      <c r="AS16" s="0" t="n">
        <f aca="false">SUM('Sem.012'!$E16:$G16)</f>
        <v>0</v>
      </c>
      <c r="AU16" s="0" t="n">
        <f aca="false">VLOOKUP(A16,'Sem.013'!$C$2:$D$161,2,0)</f>
        <v>24</v>
      </c>
      <c r="AV16" s="0" t="n">
        <f aca="false">SUM('Sem.013'!$E16:$G16)</f>
        <v>0</v>
      </c>
      <c r="AX16" s="0" t="n">
        <f aca="false">VLOOKUP(A16,'Sem.014'!$C$2:$D$161,2,0)</f>
        <v>24</v>
      </c>
      <c r="AY16" s="0" t="n">
        <f aca="false">SUM('Sem.014'!$E16:$G16)</f>
        <v>0</v>
      </c>
      <c r="BA16" s="0" t="n">
        <f aca="false">VLOOKUP(A16,'Sem.015'!$C$2:$D$161,2,0)</f>
        <v>24</v>
      </c>
      <c r="BB16" s="0" t="n">
        <f aca="false">SUM('Sem.015'!$E16:$G16)</f>
        <v>0</v>
      </c>
      <c r="BD16" s="0" t="n">
        <f aca="false">VLOOKUP(A16,'Sem.016'!$C$2:$D$161,2,0)</f>
        <v>24</v>
      </c>
      <c r="BE16" s="0" t="n">
        <f aca="false">SUM('Sem.016'!$E16:$G16)</f>
        <v>0</v>
      </c>
      <c r="BG16" s="0" t="n">
        <f aca="false">VLOOKUP(A16,'Sem.017'!$C$2:$D$161,2,0)</f>
        <v>24</v>
      </c>
      <c r="BH16" s="0" t="n">
        <f aca="false">SUM('Sem.017'!$E16:$G16)</f>
        <v>0</v>
      </c>
      <c r="BJ16" s="0" t="n">
        <f aca="false">VLOOKUP(A16,'Sem.018'!$C$2:$D$161,2,0)</f>
        <v>24</v>
      </c>
      <c r="BK16" s="0" t="n">
        <f aca="false">SUM('Sem.018'!$E16:$G16)</f>
        <v>0</v>
      </c>
      <c r="BM16" s="0" t="n">
        <f aca="false">VLOOKUP(A16,'Sem.019'!$C$2:$D$161,2,0)</f>
        <v>24</v>
      </c>
      <c r="BN16" s="0" t="n">
        <f aca="false">SUM('Sem.019'!$E16:$G16)</f>
        <v>0</v>
      </c>
      <c r="BP16" s="0" t="n">
        <f aca="false">VLOOKUP(A16,'Sem.020'!$C$2:$D$161,2,0)</f>
        <v>24</v>
      </c>
      <c r="BQ16" s="0" t="n">
        <f aca="false">SUM('Sem.020'!$E16:$G16)</f>
        <v>0</v>
      </c>
      <c r="BS16" s="0" t="n">
        <f aca="false">VLOOKUP(A16,'Sem.021'!$C$2:$D$161,2,0)</f>
        <v>24</v>
      </c>
      <c r="BT16" s="0" t="n">
        <f aca="false">SUM('Sem.021'!$E16:$G16)</f>
        <v>0</v>
      </c>
      <c r="BV16" s="0" t="n">
        <f aca="false">VLOOKUP(A16,'Sem.022'!$C$2:$D$161,2,0)</f>
        <v>24</v>
      </c>
      <c r="BW16" s="0" t="n">
        <f aca="false">SUM('Sem.022'!$E16:$G16)</f>
        <v>0</v>
      </c>
      <c r="BY16" s="0" t="n">
        <f aca="false">VLOOKUP(A16,'Sem.023'!$C$2:$D$161,2,0)</f>
        <v>24</v>
      </c>
      <c r="BZ16" s="0" t="n">
        <f aca="false">SUM('Sem.023'!$E16:$G16)</f>
        <v>0</v>
      </c>
      <c r="CB16" s="0" t="n">
        <f aca="false">VLOOKUP(A16,'Sem.024'!$C$2:$D$161,2,0)</f>
        <v>24</v>
      </c>
      <c r="CC16" s="0" t="n">
        <f aca="false">SUM('Sem.024'!$E16:$G16)</f>
        <v>0</v>
      </c>
      <c r="CE16" s="0" t="n">
        <f aca="false">VLOOKUP(A16,'Sem.025'!$C$2:$D$161,2,0)</f>
        <v>24</v>
      </c>
      <c r="CF16" s="0" t="n">
        <f aca="false">SUM('Sem.025'!$E16:$G16)</f>
        <v>0</v>
      </c>
      <c r="CH16" s="0" t="n">
        <f aca="false">VLOOKUP(A16,'Sem.026'!$C$2:$D$161,2,0)</f>
        <v>24</v>
      </c>
      <c r="CI16" s="0" t="n">
        <f aca="false">SUM('Sem.026'!$E16:$G16)</f>
        <v>0</v>
      </c>
      <c r="CK16" s="0" t="n">
        <f aca="false">VLOOKUP(A16,'Sem.027'!$C$2:$D$161,2,0)</f>
        <v>24</v>
      </c>
      <c r="CL16" s="0" t="n">
        <f aca="false">SUM('Sem.027'!$E16:$G16)</f>
        <v>0</v>
      </c>
      <c r="CN16" s="0" t="n">
        <f aca="false">VLOOKUP(A16,'Sem.028'!$C$2:$D$161,2,0)</f>
        <v>24</v>
      </c>
      <c r="CO16" s="0" t="n">
        <f aca="false">SUM('Sem.028'!$E16:$G16)</f>
        <v>0</v>
      </c>
      <c r="CQ16" s="0" t="n">
        <f aca="false">VLOOKUP(A16,'Sem.029'!$C$2:$D$161,2,0)</f>
        <v>24</v>
      </c>
      <c r="CR16" s="0" t="n">
        <f aca="false">SUM('Sem.029'!$E16:$G16)</f>
        <v>0</v>
      </c>
      <c r="CT16" s="0" t="n">
        <f aca="false">VLOOKUP(A16,'Sem.030'!$C$2:$D$161,2,0)</f>
        <v>24</v>
      </c>
      <c r="CU16" s="0" t="n">
        <f aca="false">SUM('Sem.030'!$E16:$G16)</f>
        <v>0</v>
      </c>
      <c r="CW16" s="0" t="n">
        <f aca="false">VLOOKUP(A16,'Sem.031'!$C$2:$D$161,2,0)</f>
        <v>24</v>
      </c>
      <c r="CX16" s="0" t="n">
        <f aca="false">SUM('Sem.031'!$E16:$G16)</f>
        <v>0</v>
      </c>
      <c r="CZ16" s="0" t="n">
        <f aca="false">VLOOKUP(A16,'Sem.032'!$C$2:$D$161,2,0)</f>
        <v>24</v>
      </c>
      <c r="DA16" s="0" t="n">
        <f aca="false">SUM('Sem.032'!$E16:$G16)</f>
        <v>0</v>
      </c>
    </row>
    <row r="17" customFormat="false" ht="13.8" hidden="false" customHeight="false" outlineLevel="0" collapsed="false">
      <c r="A17" s="3" t="s">
        <v>15</v>
      </c>
      <c r="B17" s="1" t="n">
        <f aca="false">COUNTIF(C17:DA17,SUM(TRUNC((ROW()/7)*6),11))</f>
        <v>34</v>
      </c>
      <c r="C17" s="0" t="n">
        <f aca="false">SUM(COUNTIF(F17:I17,300)*10,COUNTIF(L17:DA17,300)*25)</f>
        <v>0</v>
      </c>
      <c r="E17" s="2" t="n">
        <f aca="false">VLOOKUP(A17,'Abat-Neuf Optionnel'!$C$2:$D$161,2,0)</f>
        <v>25</v>
      </c>
      <c r="F17" s="0" t="n">
        <f aca="false">SUM('Abat-Neuf Optionnel'!E17:G17)</f>
        <v>0</v>
      </c>
      <c r="H17" s="2" t="n">
        <f aca="false">VLOOKUP(A17,'Abat-Neuf'!$C$2:$D$161,2,0)</f>
        <v>25</v>
      </c>
      <c r="I17" s="0" t="n">
        <f aca="false">SUM('Abat-Neuf'!E17:G17)</f>
        <v>0</v>
      </c>
      <c r="K17" s="0" t="n">
        <f aca="false">VLOOKUP(A17,'Sem.01'!$C$2:$D$161,2,0)</f>
        <v>25</v>
      </c>
      <c r="L17" s="0" t="n">
        <f aca="false">SUM('Sem.01'!$E17:$G17)</f>
        <v>0</v>
      </c>
      <c r="N17" s="0" t="n">
        <f aca="false">VLOOKUP(A17,'Sem.02'!$C$2:$D$161,2,0)</f>
        <v>25</v>
      </c>
      <c r="O17" s="0" t="n">
        <f aca="false">SUM('Sem.02'!$E17:$G17)</f>
        <v>0</v>
      </c>
      <c r="Q17" s="0" t="n">
        <f aca="false">VLOOKUP(A17,'Sem.03'!$C$2:$D$161,2,0)</f>
        <v>25</v>
      </c>
      <c r="R17" s="0" t="n">
        <f aca="false">SUM('Sem.03'!$E17:$G17)</f>
        <v>0</v>
      </c>
      <c r="T17" s="0" t="n">
        <f aca="false">VLOOKUP(A17,'Sem.04'!$C$2:$D$161,2,0)</f>
        <v>25</v>
      </c>
      <c r="U17" s="0" t="n">
        <f aca="false">SUM('Sem.04'!$E17:$G17)</f>
        <v>0</v>
      </c>
      <c r="W17" s="0" t="n">
        <f aca="false">VLOOKUP(A17,'Sem.05'!$C$2:$D$161,2,0)</f>
        <v>25</v>
      </c>
      <c r="X17" s="0" t="n">
        <f aca="false">SUM('Sem.05'!$E17:$G17)</f>
        <v>0</v>
      </c>
      <c r="Z17" s="0" t="n">
        <f aca="false">VLOOKUP(A17,'Sem.06'!$C$2:$D$161,2,0)</f>
        <v>25</v>
      </c>
      <c r="AA17" s="0" t="n">
        <f aca="false">SUM('Sem.06'!$E17:$G17)</f>
        <v>0</v>
      </c>
      <c r="AC17" s="0" t="n">
        <f aca="false">VLOOKUP(A17,'Sem.07'!$C$2:$D$161,2,0)</f>
        <v>25</v>
      </c>
      <c r="AD17" s="0" t="n">
        <f aca="false">SUM('Sem.07'!$E17:$G17)</f>
        <v>0</v>
      </c>
      <c r="AF17" s="0" t="n">
        <f aca="false">VLOOKUP(A17,'Sem.08'!$C$2:$D$161,2,0)</f>
        <v>25</v>
      </c>
      <c r="AG17" s="0" t="n">
        <f aca="false">SUM('Sem.08'!$E17:$G17)</f>
        <v>0</v>
      </c>
      <c r="AI17" s="0" t="n">
        <f aca="false">VLOOKUP(A17,'Sem.09'!$C$2:$D$161,2,0)</f>
        <v>25</v>
      </c>
      <c r="AJ17" s="0" t="n">
        <f aca="false">SUM('Sem.09'!$E17:$G17)</f>
        <v>0</v>
      </c>
      <c r="AL17" s="0" t="n">
        <f aca="false">VLOOKUP(A17,'Sem.010'!$C$2:$D$161,2,0)</f>
        <v>25</v>
      </c>
      <c r="AM17" s="0" t="n">
        <f aca="false">SUM('Sem.010'!$E17:$G17)</f>
        <v>0</v>
      </c>
      <c r="AO17" s="0" t="n">
        <f aca="false">VLOOKUP(A17,'Sem.011'!$C$2:$D$161,2,0)</f>
        <v>25</v>
      </c>
      <c r="AP17" s="0" t="n">
        <f aca="false">SUM('Sem.011'!$E17:$G17)</f>
        <v>0</v>
      </c>
      <c r="AR17" s="0" t="n">
        <f aca="false">VLOOKUP(A17,'Sem.012'!$C$2:$D$161,2,0)</f>
        <v>25</v>
      </c>
      <c r="AS17" s="0" t="n">
        <f aca="false">SUM('Sem.012'!$E17:$G17)</f>
        <v>0</v>
      </c>
      <c r="AU17" s="0" t="n">
        <f aca="false">VLOOKUP(A17,'Sem.013'!$C$2:$D$161,2,0)</f>
        <v>25</v>
      </c>
      <c r="AV17" s="0" t="n">
        <f aca="false">SUM('Sem.013'!$E17:$G17)</f>
        <v>0</v>
      </c>
      <c r="AX17" s="0" t="n">
        <f aca="false">VLOOKUP(A17,'Sem.014'!$C$2:$D$161,2,0)</f>
        <v>25</v>
      </c>
      <c r="AY17" s="0" t="n">
        <f aca="false">SUM('Sem.014'!$E17:$G17)</f>
        <v>0</v>
      </c>
      <c r="BA17" s="0" t="n">
        <f aca="false">VLOOKUP(A17,'Sem.015'!$C$2:$D$161,2,0)</f>
        <v>25</v>
      </c>
      <c r="BB17" s="0" t="n">
        <f aca="false">SUM('Sem.015'!$E17:$G17)</f>
        <v>0</v>
      </c>
      <c r="BD17" s="0" t="n">
        <f aca="false">VLOOKUP(A17,'Sem.016'!$C$2:$D$161,2,0)</f>
        <v>25</v>
      </c>
      <c r="BE17" s="0" t="n">
        <f aca="false">SUM('Sem.016'!$E17:$G17)</f>
        <v>0</v>
      </c>
      <c r="BG17" s="0" t="n">
        <f aca="false">VLOOKUP(A17,'Sem.017'!$C$2:$D$161,2,0)</f>
        <v>25</v>
      </c>
      <c r="BH17" s="0" t="n">
        <f aca="false">SUM('Sem.017'!$E17:$G17)</f>
        <v>0</v>
      </c>
      <c r="BJ17" s="0" t="n">
        <f aca="false">VLOOKUP(A17,'Sem.018'!$C$2:$D$161,2,0)</f>
        <v>25</v>
      </c>
      <c r="BK17" s="0" t="n">
        <f aca="false">SUM('Sem.018'!$E17:$G17)</f>
        <v>0</v>
      </c>
      <c r="BM17" s="0" t="n">
        <f aca="false">VLOOKUP(A17,'Sem.019'!$C$2:$D$161,2,0)</f>
        <v>25</v>
      </c>
      <c r="BN17" s="0" t="n">
        <f aca="false">SUM('Sem.019'!$E17:$G17)</f>
        <v>0</v>
      </c>
      <c r="BP17" s="0" t="n">
        <f aca="false">VLOOKUP(A17,'Sem.020'!$C$2:$D$161,2,0)</f>
        <v>25</v>
      </c>
      <c r="BQ17" s="0" t="n">
        <f aca="false">SUM('Sem.020'!$E17:$G17)</f>
        <v>0</v>
      </c>
      <c r="BS17" s="0" t="n">
        <f aca="false">VLOOKUP(A17,'Sem.021'!$C$2:$D$161,2,0)</f>
        <v>25</v>
      </c>
      <c r="BT17" s="0" t="n">
        <f aca="false">SUM('Sem.021'!$E17:$G17)</f>
        <v>0</v>
      </c>
      <c r="BV17" s="0" t="n">
        <f aca="false">VLOOKUP(A17,'Sem.022'!$C$2:$D$161,2,0)</f>
        <v>25</v>
      </c>
      <c r="BW17" s="0" t="n">
        <f aca="false">SUM('Sem.022'!$E17:$G17)</f>
        <v>0</v>
      </c>
      <c r="BY17" s="0" t="n">
        <f aca="false">VLOOKUP(A17,'Sem.023'!$C$2:$D$161,2,0)</f>
        <v>25</v>
      </c>
      <c r="BZ17" s="0" t="n">
        <f aca="false">SUM('Sem.023'!$E17:$G17)</f>
        <v>0</v>
      </c>
      <c r="CB17" s="0" t="n">
        <f aca="false">VLOOKUP(A17,'Sem.024'!$C$2:$D$161,2,0)</f>
        <v>25</v>
      </c>
      <c r="CC17" s="0" t="n">
        <f aca="false">SUM('Sem.024'!$E17:$G17)</f>
        <v>0</v>
      </c>
      <c r="CE17" s="0" t="n">
        <f aca="false">VLOOKUP(A17,'Sem.025'!$C$2:$D$161,2,0)</f>
        <v>25</v>
      </c>
      <c r="CF17" s="0" t="n">
        <f aca="false">SUM('Sem.025'!$E17:$G17)</f>
        <v>0</v>
      </c>
      <c r="CH17" s="0" t="n">
        <f aca="false">VLOOKUP(A17,'Sem.026'!$C$2:$D$161,2,0)</f>
        <v>25</v>
      </c>
      <c r="CI17" s="0" t="n">
        <f aca="false">SUM('Sem.026'!$E17:$G17)</f>
        <v>0</v>
      </c>
      <c r="CK17" s="0" t="n">
        <f aca="false">VLOOKUP(A17,'Sem.027'!$C$2:$D$161,2,0)</f>
        <v>25</v>
      </c>
      <c r="CL17" s="0" t="n">
        <f aca="false">SUM('Sem.027'!$E17:$G17)</f>
        <v>0</v>
      </c>
      <c r="CN17" s="0" t="n">
        <f aca="false">VLOOKUP(A17,'Sem.028'!$C$2:$D$161,2,0)</f>
        <v>25</v>
      </c>
      <c r="CO17" s="0" t="n">
        <f aca="false">SUM('Sem.028'!$E17:$G17)</f>
        <v>0</v>
      </c>
      <c r="CQ17" s="0" t="n">
        <f aca="false">VLOOKUP(A17,'Sem.029'!$C$2:$D$161,2,0)</f>
        <v>25</v>
      </c>
      <c r="CR17" s="0" t="n">
        <f aca="false">SUM('Sem.029'!$E17:$G17)</f>
        <v>0</v>
      </c>
      <c r="CT17" s="0" t="n">
        <f aca="false">VLOOKUP(A17,'Sem.030'!$C$2:$D$161,2,0)</f>
        <v>25</v>
      </c>
      <c r="CU17" s="0" t="n">
        <f aca="false">SUM('Sem.030'!$E17:$G17)</f>
        <v>0</v>
      </c>
      <c r="CW17" s="0" t="n">
        <f aca="false">VLOOKUP(A17,'Sem.031'!$C$2:$D$161,2,0)</f>
        <v>25</v>
      </c>
      <c r="CX17" s="0" t="n">
        <f aca="false">SUM('Sem.031'!$E17:$G17)</f>
        <v>0</v>
      </c>
      <c r="CZ17" s="0" t="n">
        <f aca="false">VLOOKUP(A17,'Sem.032'!$C$2:$D$161,2,0)</f>
        <v>25</v>
      </c>
      <c r="DA17" s="0" t="n">
        <f aca="false">SUM('Sem.032'!$E17:$G17)</f>
        <v>0</v>
      </c>
    </row>
    <row r="18" customFormat="false" ht="13.8" hidden="false" customHeight="false" outlineLevel="0" collapsed="false">
      <c r="A18" s="3" t="s">
        <v>16</v>
      </c>
      <c r="B18" s="1" t="n">
        <f aca="false">COUNTIF(C18:DA18,SUM(TRUNC((ROW()/7)*6),11))</f>
        <v>34</v>
      </c>
      <c r="C18" s="0" t="n">
        <f aca="false">SUM(COUNTIF(F18:I18,300)*10,COUNTIF(L18:DA18,300)*25)</f>
        <v>0</v>
      </c>
      <c r="E18" s="2" t="n">
        <f aca="false">VLOOKUP(A18,'Abat-Neuf Optionnel'!$C$2:$D$161,2,0)</f>
        <v>26</v>
      </c>
      <c r="F18" s="0" t="n">
        <f aca="false">SUM('Abat-Neuf Optionnel'!E18:G18)</f>
        <v>0</v>
      </c>
      <c r="H18" s="2" t="n">
        <f aca="false">VLOOKUP(A18,'Abat-Neuf'!$C$2:$D$161,2,0)</f>
        <v>26</v>
      </c>
      <c r="I18" s="0" t="n">
        <f aca="false">SUM('Abat-Neuf'!E18:G18)</f>
        <v>0</v>
      </c>
      <c r="K18" s="0" t="n">
        <f aca="false">VLOOKUP(A18,'Sem.01'!$C$2:$D$161,2,0)</f>
        <v>26</v>
      </c>
      <c r="L18" s="0" t="n">
        <f aca="false">SUM('Sem.01'!$E18:$G18)</f>
        <v>0</v>
      </c>
      <c r="N18" s="0" t="n">
        <f aca="false">VLOOKUP(A18,'Sem.02'!$C$2:$D$161,2,0)</f>
        <v>26</v>
      </c>
      <c r="O18" s="0" t="n">
        <f aca="false">SUM('Sem.02'!$E18:$G18)</f>
        <v>0</v>
      </c>
      <c r="Q18" s="0" t="n">
        <f aca="false">VLOOKUP(A18,'Sem.03'!$C$2:$D$161,2,0)</f>
        <v>26</v>
      </c>
      <c r="R18" s="0" t="n">
        <f aca="false">SUM('Sem.03'!$E18:$G18)</f>
        <v>0</v>
      </c>
      <c r="T18" s="0" t="n">
        <f aca="false">VLOOKUP(A18,'Sem.04'!$C$2:$D$161,2,0)</f>
        <v>26</v>
      </c>
      <c r="U18" s="0" t="n">
        <f aca="false">SUM('Sem.04'!$E18:$G18)</f>
        <v>0</v>
      </c>
      <c r="W18" s="0" t="n">
        <f aca="false">VLOOKUP(A18,'Sem.05'!$C$2:$D$161,2,0)</f>
        <v>26</v>
      </c>
      <c r="X18" s="0" t="n">
        <f aca="false">SUM('Sem.05'!$E18:$G18)</f>
        <v>0</v>
      </c>
      <c r="Z18" s="0" t="n">
        <f aca="false">VLOOKUP(A18,'Sem.06'!$C$2:$D$161,2,0)</f>
        <v>26</v>
      </c>
      <c r="AA18" s="0" t="n">
        <f aca="false">SUM('Sem.06'!$E18:$G18)</f>
        <v>0</v>
      </c>
      <c r="AC18" s="0" t="n">
        <f aca="false">VLOOKUP(A18,'Sem.07'!$C$2:$D$161,2,0)</f>
        <v>26</v>
      </c>
      <c r="AD18" s="0" t="n">
        <f aca="false">SUM('Sem.07'!$E18:$G18)</f>
        <v>0</v>
      </c>
      <c r="AF18" s="0" t="n">
        <f aca="false">VLOOKUP(A18,'Sem.08'!$C$2:$D$161,2,0)</f>
        <v>26</v>
      </c>
      <c r="AG18" s="0" t="n">
        <f aca="false">SUM('Sem.08'!$E18:$G18)</f>
        <v>0</v>
      </c>
      <c r="AI18" s="0" t="n">
        <f aca="false">VLOOKUP(A18,'Sem.09'!$C$2:$D$161,2,0)</f>
        <v>26</v>
      </c>
      <c r="AJ18" s="0" t="n">
        <f aca="false">SUM('Sem.09'!$E18:$G18)</f>
        <v>0</v>
      </c>
      <c r="AL18" s="0" t="n">
        <f aca="false">VLOOKUP(A18,'Sem.010'!$C$2:$D$161,2,0)</f>
        <v>26</v>
      </c>
      <c r="AM18" s="0" t="n">
        <f aca="false">SUM('Sem.010'!$E18:$G18)</f>
        <v>0</v>
      </c>
      <c r="AO18" s="0" t="n">
        <f aca="false">VLOOKUP(A18,'Sem.011'!$C$2:$D$161,2,0)</f>
        <v>26</v>
      </c>
      <c r="AP18" s="0" t="n">
        <f aca="false">SUM('Sem.011'!$E18:$G18)</f>
        <v>0</v>
      </c>
      <c r="AR18" s="0" t="n">
        <f aca="false">VLOOKUP(A18,'Sem.012'!$C$2:$D$161,2,0)</f>
        <v>26</v>
      </c>
      <c r="AS18" s="0" t="n">
        <f aca="false">SUM('Sem.012'!$E18:$G18)</f>
        <v>0</v>
      </c>
      <c r="AU18" s="0" t="n">
        <f aca="false">VLOOKUP(A18,'Sem.013'!$C$2:$D$161,2,0)</f>
        <v>26</v>
      </c>
      <c r="AV18" s="0" t="n">
        <f aca="false">SUM('Sem.013'!$E18:$G18)</f>
        <v>0</v>
      </c>
      <c r="AX18" s="0" t="n">
        <f aca="false">VLOOKUP(A18,'Sem.014'!$C$2:$D$161,2,0)</f>
        <v>26</v>
      </c>
      <c r="AY18" s="0" t="n">
        <f aca="false">SUM('Sem.014'!$E18:$G18)</f>
        <v>0</v>
      </c>
      <c r="BA18" s="0" t="n">
        <f aca="false">VLOOKUP(A18,'Sem.015'!$C$2:$D$161,2,0)</f>
        <v>26</v>
      </c>
      <c r="BB18" s="0" t="n">
        <f aca="false">SUM('Sem.015'!$E18:$G18)</f>
        <v>0</v>
      </c>
      <c r="BD18" s="0" t="n">
        <f aca="false">VLOOKUP(A18,'Sem.016'!$C$2:$D$161,2,0)</f>
        <v>26</v>
      </c>
      <c r="BE18" s="0" t="n">
        <f aca="false">SUM('Sem.016'!$E18:$G18)</f>
        <v>0</v>
      </c>
      <c r="BG18" s="0" t="n">
        <f aca="false">VLOOKUP(A18,'Sem.017'!$C$2:$D$161,2,0)</f>
        <v>26</v>
      </c>
      <c r="BH18" s="0" t="n">
        <f aca="false">SUM('Sem.017'!$E18:$G18)</f>
        <v>0</v>
      </c>
      <c r="BJ18" s="0" t="n">
        <f aca="false">VLOOKUP(A18,'Sem.018'!$C$2:$D$161,2,0)</f>
        <v>26</v>
      </c>
      <c r="BK18" s="0" t="n">
        <f aca="false">SUM('Sem.018'!$E18:$G18)</f>
        <v>0</v>
      </c>
      <c r="BM18" s="0" t="n">
        <f aca="false">VLOOKUP(A18,'Sem.019'!$C$2:$D$161,2,0)</f>
        <v>26</v>
      </c>
      <c r="BN18" s="0" t="n">
        <f aca="false">SUM('Sem.019'!$E18:$G18)</f>
        <v>0</v>
      </c>
      <c r="BP18" s="0" t="n">
        <f aca="false">VLOOKUP(A18,'Sem.020'!$C$2:$D$161,2,0)</f>
        <v>26</v>
      </c>
      <c r="BQ18" s="0" t="n">
        <f aca="false">SUM('Sem.020'!$E18:$G18)</f>
        <v>0</v>
      </c>
      <c r="BS18" s="0" t="n">
        <f aca="false">VLOOKUP(A18,'Sem.021'!$C$2:$D$161,2,0)</f>
        <v>26</v>
      </c>
      <c r="BT18" s="0" t="n">
        <f aca="false">SUM('Sem.021'!$E18:$G18)</f>
        <v>0</v>
      </c>
      <c r="BV18" s="0" t="n">
        <f aca="false">VLOOKUP(A18,'Sem.022'!$C$2:$D$161,2,0)</f>
        <v>26</v>
      </c>
      <c r="BW18" s="0" t="n">
        <f aca="false">SUM('Sem.022'!$E18:$G18)</f>
        <v>0</v>
      </c>
      <c r="BY18" s="0" t="n">
        <f aca="false">VLOOKUP(A18,'Sem.023'!$C$2:$D$161,2,0)</f>
        <v>26</v>
      </c>
      <c r="BZ18" s="0" t="n">
        <f aca="false">SUM('Sem.023'!$E18:$G18)</f>
        <v>0</v>
      </c>
      <c r="CB18" s="0" t="n">
        <f aca="false">VLOOKUP(A18,'Sem.024'!$C$2:$D$161,2,0)</f>
        <v>26</v>
      </c>
      <c r="CC18" s="0" t="n">
        <f aca="false">SUM('Sem.024'!$E18:$G18)</f>
        <v>0</v>
      </c>
      <c r="CE18" s="0" t="n">
        <f aca="false">VLOOKUP(A18,'Sem.025'!$C$2:$D$161,2,0)</f>
        <v>26</v>
      </c>
      <c r="CF18" s="0" t="n">
        <f aca="false">SUM('Sem.025'!$E18:$G18)</f>
        <v>0</v>
      </c>
      <c r="CH18" s="0" t="n">
        <f aca="false">VLOOKUP(A18,'Sem.026'!$C$2:$D$161,2,0)</f>
        <v>26</v>
      </c>
      <c r="CI18" s="0" t="n">
        <f aca="false">SUM('Sem.026'!$E18:$G18)</f>
        <v>0</v>
      </c>
      <c r="CK18" s="0" t="n">
        <f aca="false">VLOOKUP(A18,'Sem.027'!$C$2:$D$161,2,0)</f>
        <v>26</v>
      </c>
      <c r="CL18" s="0" t="n">
        <f aca="false">SUM('Sem.027'!$E18:$G18)</f>
        <v>0</v>
      </c>
      <c r="CN18" s="0" t="n">
        <f aca="false">VLOOKUP(A18,'Sem.028'!$C$2:$D$161,2,0)</f>
        <v>26</v>
      </c>
      <c r="CO18" s="0" t="n">
        <f aca="false">SUM('Sem.028'!$E18:$G18)</f>
        <v>0</v>
      </c>
      <c r="CQ18" s="0" t="n">
        <f aca="false">VLOOKUP(A18,'Sem.029'!$C$2:$D$161,2,0)</f>
        <v>26</v>
      </c>
      <c r="CR18" s="0" t="n">
        <f aca="false">SUM('Sem.029'!$E18:$G18)</f>
        <v>0</v>
      </c>
      <c r="CT18" s="0" t="n">
        <f aca="false">VLOOKUP(A18,'Sem.030'!$C$2:$D$161,2,0)</f>
        <v>26</v>
      </c>
      <c r="CU18" s="0" t="n">
        <f aca="false">SUM('Sem.030'!$E18:$G18)</f>
        <v>0</v>
      </c>
      <c r="CW18" s="0" t="n">
        <f aca="false">VLOOKUP(A18,'Sem.031'!$C$2:$D$161,2,0)</f>
        <v>26</v>
      </c>
      <c r="CX18" s="0" t="n">
        <f aca="false">SUM('Sem.031'!$E18:$G18)</f>
        <v>0</v>
      </c>
      <c r="CZ18" s="0" t="n">
        <f aca="false">VLOOKUP(A18,'Sem.032'!$C$2:$D$161,2,0)</f>
        <v>26</v>
      </c>
      <c r="DA18" s="0" t="n">
        <f aca="false">SUM('Sem.032'!$E18:$G18)</f>
        <v>0</v>
      </c>
    </row>
    <row r="19" customFormat="false" ht="13.8" hidden="false" customHeight="false" outlineLevel="0" collapsed="false">
      <c r="A19" s="4" t="s">
        <v>17</v>
      </c>
      <c r="B19" s="1"/>
      <c r="E19" s="2"/>
      <c r="H19" s="2"/>
    </row>
    <row r="20" customFormat="false" ht="13.8" hidden="false" customHeight="false" outlineLevel="0" collapsed="false">
      <c r="A20" s="3" t="s">
        <v>18</v>
      </c>
      <c r="B20" s="1" t="n">
        <f aca="false">COUNTIF(C20:DA20,SUM(TRUNC((ROW()/7)*6),15))</f>
        <v>34</v>
      </c>
      <c r="C20" s="0" t="n">
        <f aca="false">SUM(COUNTIF(F20:I20,300)*10,COUNTIF(L20:DA20,300)*25)</f>
        <v>0</v>
      </c>
      <c r="E20" s="2" t="n">
        <f aca="false">VLOOKUP(A20,'Abat-Neuf Optionnel'!$C$2:$D$161,2,0)</f>
        <v>32</v>
      </c>
      <c r="F20" s="0" t="n">
        <f aca="false">SUM('Abat-Neuf Optionnel'!E20:G20)</f>
        <v>0</v>
      </c>
      <c r="H20" s="2" t="n">
        <f aca="false">VLOOKUP(A20,'Abat-Neuf'!$C$2:$D$161,2,0)</f>
        <v>32</v>
      </c>
      <c r="I20" s="0" t="n">
        <f aca="false">SUM('Abat-Neuf'!E20:G20)</f>
        <v>0</v>
      </c>
      <c r="K20" s="0" t="n">
        <f aca="false">VLOOKUP(A20,'Sem.01'!$C$2:$D$161,2,0)</f>
        <v>32</v>
      </c>
      <c r="L20" s="0" t="n">
        <f aca="false">SUM('Sem.01'!$E20:$G20)</f>
        <v>0</v>
      </c>
      <c r="N20" s="0" t="n">
        <f aca="false">VLOOKUP(A20,'Sem.02'!$C$2:$D$161,2,0)</f>
        <v>32</v>
      </c>
      <c r="O20" s="0" t="n">
        <f aca="false">SUM('Sem.02'!$E20:$G20)</f>
        <v>0</v>
      </c>
      <c r="Q20" s="0" t="n">
        <f aca="false">VLOOKUP(A20,'Sem.03'!$C$2:$D$161,2,0)</f>
        <v>32</v>
      </c>
      <c r="R20" s="0" t="n">
        <f aca="false">SUM('Sem.03'!$E20:$G20)</f>
        <v>0</v>
      </c>
      <c r="T20" s="0" t="n">
        <f aca="false">VLOOKUP(A20,'Sem.04'!$C$2:$D$161,2,0)</f>
        <v>32</v>
      </c>
      <c r="U20" s="0" t="n">
        <f aca="false">SUM('Sem.04'!$E20:$G20)</f>
        <v>0</v>
      </c>
      <c r="W20" s="0" t="n">
        <f aca="false">VLOOKUP(A20,'Sem.05'!$C$2:$D$161,2,0)</f>
        <v>32</v>
      </c>
      <c r="X20" s="0" t="n">
        <f aca="false">SUM('Sem.05'!$E20:$G20)</f>
        <v>0</v>
      </c>
      <c r="Z20" s="0" t="n">
        <f aca="false">VLOOKUP(A20,'Sem.06'!$C$2:$D$161,2,0)</f>
        <v>32</v>
      </c>
      <c r="AA20" s="0" t="n">
        <f aca="false">SUM('Sem.06'!$E20:$G20)</f>
        <v>0</v>
      </c>
      <c r="AC20" s="0" t="n">
        <f aca="false">VLOOKUP(A20,'Sem.07'!$C$2:$D$161,2,0)</f>
        <v>32</v>
      </c>
      <c r="AD20" s="0" t="n">
        <f aca="false">SUM('Sem.07'!$E20:$G20)</f>
        <v>0</v>
      </c>
      <c r="AF20" s="0" t="n">
        <f aca="false">VLOOKUP(A20,'Sem.08'!$C$2:$D$161,2,0)</f>
        <v>32</v>
      </c>
      <c r="AG20" s="0" t="n">
        <f aca="false">SUM('Sem.08'!$E20:$G20)</f>
        <v>0</v>
      </c>
      <c r="AI20" s="0" t="n">
        <f aca="false">VLOOKUP(A20,'Sem.09'!$C$2:$D$161,2,0)</f>
        <v>32</v>
      </c>
      <c r="AJ20" s="0" t="n">
        <f aca="false">SUM('Sem.09'!$E20:$G20)</f>
        <v>0</v>
      </c>
      <c r="AL20" s="0" t="n">
        <f aca="false">VLOOKUP(A20,'Sem.010'!$C$2:$D$161,2,0)</f>
        <v>32</v>
      </c>
      <c r="AM20" s="0" t="n">
        <f aca="false">SUM('Sem.010'!$E20:$G20)</f>
        <v>0</v>
      </c>
      <c r="AO20" s="0" t="n">
        <f aca="false">VLOOKUP(A20,'Sem.011'!$C$2:$D$161,2,0)</f>
        <v>32</v>
      </c>
      <c r="AP20" s="0" t="n">
        <f aca="false">SUM('Sem.011'!$E20:$G20)</f>
        <v>0</v>
      </c>
      <c r="AR20" s="0" t="n">
        <f aca="false">VLOOKUP(A20,'Sem.012'!$C$2:$D$161,2,0)</f>
        <v>32</v>
      </c>
      <c r="AS20" s="0" t="n">
        <f aca="false">SUM('Sem.012'!$E20:$G20)</f>
        <v>0</v>
      </c>
      <c r="AU20" s="0" t="n">
        <f aca="false">VLOOKUP(A20,'Sem.013'!$C$2:$D$161,2,0)</f>
        <v>32</v>
      </c>
      <c r="AV20" s="0" t="n">
        <f aca="false">SUM('Sem.013'!$E20:$G20)</f>
        <v>0</v>
      </c>
      <c r="AX20" s="0" t="n">
        <f aca="false">VLOOKUP(A20,'Sem.014'!$C$2:$D$161,2,0)</f>
        <v>32</v>
      </c>
      <c r="AY20" s="0" t="n">
        <f aca="false">SUM('Sem.014'!$E20:$G20)</f>
        <v>0</v>
      </c>
      <c r="BA20" s="0" t="n">
        <f aca="false">VLOOKUP(A20,'Sem.015'!$C$2:$D$161,2,0)</f>
        <v>32</v>
      </c>
      <c r="BB20" s="0" t="n">
        <f aca="false">SUM('Sem.015'!$E20:$G20)</f>
        <v>0</v>
      </c>
      <c r="BD20" s="0" t="n">
        <f aca="false">VLOOKUP(A20,'Sem.016'!$C$2:$D$161,2,0)</f>
        <v>32</v>
      </c>
      <c r="BE20" s="0" t="n">
        <f aca="false">SUM('Sem.016'!$E20:$G20)</f>
        <v>0</v>
      </c>
      <c r="BG20" s="0" t="n">
        <f aca="false">VLOOKUP(A20,'Sem.017'!$C$2:$D$161,2,0)</f>
        <v>32</v>
      </c>
      <c r="BH20" s="0" t="n">
        <f aca="false">SUM('Sem.017'!$E20:$G20)</f>
        <v>0</v>
      </c>
      <c r="BJ20" s="0" t="n">
        <f aca="false">VLOOKUP(A20,'Sem.018'!$C$2:$D$161,2,0)</f>
        <v>32</v>
      </c>
      <c r="BK20" s="0" t="n">
        <f aca="false">SUM('Sem.018'!$E20:$G20)</f>
        <v>0</v>
      </c>
      <c r="BM20" s="0" t="n">
        <f aca="false">VLOOKUP(A20,'Sem.019'!$C$2:$D$161,2,0)</f>
        <v>32</v>
      </c>
      <c r="BN20" s="0" t="n">
        <f aca="false">SUM('Sem.019'!$E20:$G20)</f>
        <v>0</v>
      </c>
      <c r="BP20" s="0" t="n">
        <f aca="false">VLOOKUP(A20,'Sem.020'!$C$2:$D$161,2,0)</f>
        <v>32</v>
      </c>
      <c r="BQ20" s="0" t="n">
        <f aca="false">SUM('Sem.020'!$E20:$G20)</f>
        <v>0</v>
      </c>
      <c r="BS20" s="0" t="n">
        <f aca="false">VLOOKUP(A20,'Sem.021'!$C$2:$D$161,2,0)</f>
        <v>32</v>
      </c>
      <c r="BT20" s="0" t="n">
        <f aca="false">SUM('Sem.021'!$E20:$G20)</f>
        <v>0</v>
      </c>
      <c r="BV20" s="0" t="n">
        <f aca="false">VLOOKUP(A20,'Sem.022'!$C$2:$D$161,2,0)</f>
        <v>32</v>
      </c>
      <c r="BW20" s="0" t="n">
        <f aca="false">SUM('Sem.022'!$E20:$G20)</f>
        <v>0</v>
      </c>
      <c r="BY20" s="0" t="n">
        <f aca="false">VLOOKUP(A20,'Sem.023'!$C$2:$D$161,2,0)</f>
        <v>32</v>
      </c>
      <c r="BZ20" s="0" t="n">
        <f aca="false">SUM('Sem.023'!$E20:$G20)</f>
        <v>0</v>
      </c>
      <c r="CB20" s="0" t="n">
        <f aca="false">VLOOKUP(A20,'Sem.024'!$C$2:$D$161,2,0)</f>
        <v>32</v>
      </c>
      <c r="CC20" s="0" t="n">
        <f aca="false">SUM('Sem.024'!$E20:$G20)</f>
        <v>0</v>
      </c>
      <c r="CE20" s="0" t="n">
        <f aca="false">VLOOKUP(A20,'Sem.025'!$C$2:$D$161,2,0)</f>
        <v>32</v>
      </c>
      <c r="CF20" s="0" t="n">
        <f aca="false">SUM('Sem.025'!$E20:$G20)</f>
        <v>0</v>
      </c>
      <c r="CH20" s="0" t="n">
        <f aca="false">VLOOKUP(A20,'Sem.026'!$C$2:$D$161,2,0)</f>
        <v>32</v>
      </c>
      <c r="CI20" s="0" t="n">
        <f aca="false">SUM('Sem.026'!$E20:$G20)</f>
        <v>0</v>
      </c>
      <c r="CK20" s="0" t="n">
        <f aca="false">VLOOKUP(A20,'Sem.027'!$C$2:$D$161,2,0)</f>
        <v>32</v>
      </c>
      <c r="CL20" s="0" t="n">
        <f aca="false">SUM('Sem.027'!$E20:$G20)</f>
        <v>0</v>
      </c>
      <c r="CN20" s="0" t="n">
        <f aca="false">VLOOKUP(A20,'Sem.028'!$C$2:$D$161,2,0)</f>
        <v>32</v>
      </c>
      <c r="CO20" s="0" t="n">
        <f aca="false">SUM('Sem.028'!$E20:$G20)</f>
        <v>0</v>
      </c>
      <c r="CQ20" s="0" t="n">
        <f aca="false">VLOOKUP(A20,'Sem.029'!$C$2:$D$161,2,0)</f>
        <v>32</v>
      </c>
      <c r="CR20" s="0" t="n">
        <f aca="false">SUM('Sem.029'!$E20:$G20)</f>
        <v>0</v>
      </c>
      <c r="CT20" s="0" t="n">
        <f aca="false">VLOOKUP(A20,'Sem.030'!$C$2:$D$161,2,0)</f>
        <v>32</v>
      </c>
      <c r="CU20" s="0" t="n">
        <f aca="false">SUM('Sem.030'!$E20:$G20)</f>
        <v>0</v>
      </c>
      <c r="CW20" s="0" t="n">
        <f aca="false">VLOOKUP(A20,'Sem.031'!$C$2:$D$161,2,0)</f>
        <v>32</v>
      </c>
      <c r="CX20" s="0" t="n">
        <f aca="false">SUM('Sem.031'!$E20:$G20)</f>
        <v>0</v>
      </c>
      <c r="CZ20" s="0" t="n">
        <f aca="false">VLOOKUP(A20,'Sem.032'!$C$2:$D$161,2,0)</f>
        <v>32</v>
      </c>
      <c r="DA20" s="0" t="n">
        <f aca="false">SUM('Sem.032'!$E20:$G20)</f>
        <v>0</v>
      </c>
    </row>
    <row r="21" customFormat="false" ht="13.8" hidden="false" customHeight="false" outlineLevel="0" collapsed="false">
      <c r="A21" s="3" t="s">
        <v>19</v>
      </c>
      <c r="B21" s="1" t="n">
        <f aca="false">COUNTIF(C21:DA21,SUM(TRUNC((ROW()/7)*6),15))</f>
        <v>34</v>
      </c>
      <c r="C21" s="0" t="n">
        <f aca="false">SUM(COUNTIF(F21:I21,300)*10,COUNTIF(L21:DA21,300)*25)</f>
        <v>0</v>
      </c>
      <c r="E21" s="2" t="n">
        <f aca="false">VLOOKUP(A21,'Abat-Neuf Optionnel'!$C$2:$D$161,2,0)</f>
        <v>33</v>
      </c>
      <c r="F21" s="0" t="n">
        <f aca="false">SUM('Abat-Neuf Optionnel'!E21:G21)</f>
        <v>0</v>
      </c>
      <c r="H21" s="2" t="n">
        <f aca="false">VLOOKUP(A21,'Abat-Neuf'!$C$2:$D$161,2,0)</f>
        <v>33</v>
      </c>
      <c r="I21" s="0" t="n">
        <f aca="false">SUM('Abat-Neuf'!E21:G21)</f>
        <v>0</v>
      </c>
      <c r="K21" s="0" t="n">
        <f aca="false">VLOOKUP(A21,'Sem.01'!$C$2:$D$161,2,0)</f>
        <v>33</v>
      </c>
      <c r="L21" s="0" t="n">
        <f aca="false">SUM('Sem.01'!$E21:$G21)</f>
        <v>0</v>
      </c>
      <c r="N21" s="0" t="n">
        <f aca="false">VLOOKUP(A21,'Sem.02'!$C$2:$D$161,2,0)</f>
        <v>33</v>
      </c>
      <c r="O21" s="0" t="n">
        <f aca="false">SUM('Sem.02'!$E21:$G21)</f>
        <v>0</v>
      </c>
      <c r="Q21" s="0" t="n">
        <f aca="false">VLOOKUP(A21,'Sem.03'!$C$2:$D$161,2,0)</f>
        <v>33</v>
      </c>
      <c r="R21" s="0" t="n">
        <f aca="false">SUM('Sem.03'!$E21:$G21)</f>
        <v>0</v>
      </c>
      <c r="T21" s="0" t="n">
        <f aca="false">VLOOKUP(A21,'Sem.04'!$C$2:$D$161,2,0)</f>
        <v>33</v>
      </c>
      <c r="U21" s="0" t="n">
        <f aca="false">SUM('Sem.04'!$E21:$G21)</f>
        <v>0</v>
      </c>
      <c r="W21" s="0" t="n">
        <f aca="false">VLOOKUP(A21,'Sem.05'!$C$2:$D$161,2,0)</f>
        <v>33</v>
      </c>
      <c r="X21" s="0" t="n">
        <f aca="false">SUM('Sem.05'!$E21:$G21)</f>
        <v>0</v>
      </c>
      <c r="Z21" s="0" t="n">
        <f aca="false">VLOOKUP(A21,'Sem.06'!$C$2:$D$161,2,0)</f>
        <v>33</v>
      </c>
      <c r="AA21" s="0" t="n">
        <f aca="false">SUM('Sem.06'!$E21:$G21)</f>
        <v>0</v>
      </c>
      <c r="AC21" s="0" t="n">
        <f aca="false">VLOOKUP(A21,'Sem.07'!$C$2:$D$161,2,0)</f>
        <v>33</v>
      </c>
      <c r="AD21" s="0" t="n">
        <f aca="false">SUM('Sem.07'!$E21:$G21)</f>
        <v>0</v>
      </c>
      <c r="AF21" s="0" t="n">
        <f aca="false">VLOOKUP(A21,'Sem.08'!$C$2:$D$161,2,0)</f>
        <v>33</v>
      </c>
      <c r="AG21" s="0" t="n">
        <f aca="false">SUM('Sem.08'!$E21:$G21)</f>
        <v>0</v>
      </c>
      <c r="AI21" s="0" t="n">
        <f aca="false">VLOOKUP(A21,'Sem.09'!$C$2:$D$161,2,0)</f>
        <v>33</v>
      </c>
      <c r="AJ21" s="0" t="n">
        <f aca="false">SUM('Sem.09'!$E21:$G21)</f>
        <v>0</v>
      </c>
      <c r="AL21" s="0" t="n">
        <f aca="false">VLOOKUP(A21,'Sem.010'!$C$2:$D$161,2,0)</f>
        <v>33</v>
      </c>
      <c r="AM21" s="0" t="n">
        <f aca="false">SUM('Sem.010'!$E21:$G21)</f>
        <v>0</v>
      </c>
      <c r="AO21" s="0" t="n">
        <f aca="false">VLOOKUP(A21,'Sem.011'!$C$2:$D$161,2,0)</f>
        <v>33</v>
      </c>
      <c r="AP21" s="0" t="n">
        <f aca="false">SUM('Sem.011'!$E21:$G21)</f>
        <v>0</v>
      </c>
      <c r="AR21" s="0" t="n">
        <f aca="false">VLOOKUP(A21,'Sem.012'!$C$2:$D$161,2,0)</f>
        <v>33</v>
      </c>
      <c r="AS21" s="0" t="n">
        <f aca="false">SUM('Sem.012'!$E21:$G21)</f>
        <v>0</v>
      </c>
      <c r="AU21" s="0" t="n">
        <f aca="false">VLOOKUP(A21,'Sem.013'!$C$2:$D$161,2,0)</f>
        <v>33</v>
      </c>
      <c r="AV21" s="0" t="n">
        <f aca="false">SUM('Sem.013'!$E21:$G21)</f>
        <v>0</v>
      </c>
      <c r="AX21" s="0" t="n">
        <f aca="false">VLOOKUP(A21,'Sem.014'!$C$2:$D$161,2,0)</f>
        <v>33</v>
      </c>
      <c r="AY21" s="0" t="n">
        <f aca="false">SUM('Sem.014'!$E21:$G21)</f>
        <v>0</v>
      </c>
      <c r="BA21" s="0" t="n">
        <f aca="false">VLOOKUP(A21,'Sem.015'!$C$2:$D$161,2,0)</f>
        <v>33</v>
      </c>
      <c r="BB21" s="0" t="n">
        <f aca="false">SUM('Sem.015'!$E21:$G21)</f>
        <v>0</v>
      </c>
      <c r="BD21" s="0" t="n">
        <f aca="false">VLOOKUP(A21,'Sem.016'!$C$2:$D$161,2,0)</f>
        <v>33</v>
      </c>
      <c r="BE21" s="0" t="n">
        <f aca="false">SUM('Sem.016'!$E21:$G21)</f>
        <v>0</v>
      </c>
      <c r="BG21" s="0" t="n">
        <f aca="false">VLOOKUP(A21,'Sem.017'!$C$2:$D$161,2,0)</f>
        <v>33</v>
      </c>
      <c r="BH21" s="0" t="n">
        <f aca="false">SUM('Sem.017'!$E21:$G21)</f>
        <v>0</v>
      </c>
      <c r="BJ21" s="0" t="n">
        <f aca="false">VLOOKUP(A21,'Sem.018'!$C$2:$D$161,2,0)</f>
        <v>33</v>
      </c>
      <c r="BK21" s="0" t="n">
        <f aca="false">SUM('Sem.018'!$E21:$G21)</f>
        <v>0</v>
      </c>
      <c r="BM21" s="0" t="n">
        <f aca="false">VLOOKUP(A21,'Sem.019'!$C$2:$D$161,2,0)</f>
        <v>33</v>
      </c>
      <c r="BN21" s="0" t="n">
        <f aca="false">SUM('Sem.019'!$E21:$G21)</f>
        <v>0</v>
      </c>
      <c r="BP21" s="0" t="n">
        <f aca="false">VLOOKUP(A21,'Sem.020'!$C$2:$D$161,2,0)</f>
        <v>33</v>
      </c>
      <c r="BQ21" s="0" t="n">
        <f aca="false">SUM('Sem.020'!$E21:$G21)</f>
        <v>0</v>
      </c>
      <c r="BS21" s="0" t="n">
        <f aca="false">VLOOKUP(A21,'Sem.021'!$C$2:$D$161,2,0)</f>
        <v>33</v>
      </c>
      <c r="BT21" s="0" t="n">
        <f aca="false">SUM('Sem.021'!$E21:$G21)</f>
        <v>0</v>
      </c>
      <c r="BV21" s="0" t="n">
        <f aca="false">VLOOKUP(A21,'Sem.022'!$C$2:$D$161,2,0)</f>
        <v>33</v>
      </c>
      <c r="BW21" s="0" t="n">
        <f aca="false">SUM('Sem.022'!$E21:$G21)</f>
        <v>0</v>
      </c>
      <c r="BY21" s="0" t="n">
        <f aca="false">VLOOKUP(A21,'Sem.023'!$C$2:$D$161,2,0)</f>
        <v>33</v>
      </c>
      <c r="BZ21" s="0" t="n">
        <f aca="false">SUM('Sem.023'!$E21:$G21)</f>
        <v>0</v>
      </c>
      <c r="CB21" s="0" t="n">
        <f aca="false">VLOOKUP(A21,'Sem.024'!$C$2:$D$161,2,0)</f>
        <v>33</v>
      </c>
      <c r="CC21" s="0" t="n">
        <f aca="false">SUM('Sem.024'!$E21:$G21)</f>
        <v>0</v>
      </c>
      <c r="CE21" s="0" t="n">
        <f aca="false">VLOOKUP(A21,'Sem.025'!$C$2:$D$161,2,0)</f>
        <v>33</v>
      </c>
      <c r="CF21" s="0" t="n">
        <f aca="false">SUM('Sem.025'!$E21:$G21)</f>
        <v>0</v>
      </c>
      <c r="CH21" s="0" t="n">
        <f aca="false">VLOOKUP(A21,'Sem.026'!$C$2:$D$161,2,0)</f>
        <v>33</v>
      </c>
      <c r="CI21" s="0" t="n">
        <f aca="false">SUM('Sem.026'!$E21:$G21)</f>
        <v>0</v>
      </c>
      <c r="CK21" s="0" t="n">
        <f aca="false">VLOOKUP(A21,'Sem.027'!$C$2:$D$161,2,0)</f>
        <v>33</v>
      </c>
      <c r="CL21" s="0" t="n">
        <f aca="false">SUM('Sem.027'!$E21:$G21)</f>
        <v>0</v>
      </c>
      <c r="CN21" s="0" t="n">
        <f aca="false">VLOOKUP(A21,'Sem.028'!$C$2:$D$161,2,0)</f>
        <v>33</v>
      </c>
      <c r="CO21" s="0" t="n">
        <f aca="false">SUM('Sem.028'!$E21:$G21)</f>
        <v>0</v>
      </c>
      <c r="CQ21" s="0" t="n">
        <f aca="false">VLOOKUP(A21,'Sem.029'!$C$2:$D$161,2,0)</f>
        <v>33</v>
      </c>
      <c r="CR21" s="0" t="n">
        <f aca="false">SUM('Sem.029'!$E21:$G21)</f>
        <v>0</v>
      </c>
      <c r="CT21" s="0" t="n">
        <f aca="false">VLOOKUP(A21,'Sem.030'!$C$2:$D$161,2,0)</f>
        <v>33</v>
      </c>
      <c r="CU21" s="0" t="n">
        <f aca="false">SUM('Sem.030'!$E21:$G21)</f>
        <v>0</v>
      </c>
      <c r="CW21" s="0" t="n">
        <f aca="false">VLOOKUP(A21,'Sem.031'!$C$2:$D$161,2,0)</f>
        <v>33</v>
      </c>
      <c r="CX21" s="0" t="n">
        <f aca="false">SUM('Sem.031'!$E21:$G21)</f>
        <v>0</v>
      </c>
      <c r="CZ21" s="0" t="n">
        <f aca="false">VLOOKUP(A21,'Sem.032'!$C$2:$D$161,2,0)</f>
        <v>33</v>
      </c>
      <c r="DA21" s="0" t="n">
        <f aca="false">SUM('Sem.032'!$E21:$G21)</f>
        <v>0</v>
      </c>
    </row>
    <row r="22" customFormat="false" ht="13.8" hidden="false" customHeight="false" outlineLevel="0" collapsed="false">
      <c r="A22" s="3" t="s">
        <v>20</v>
      </c>
      <c r="B22" s="1" t="n">
        <f aca="false">COUNTIF(C22:DA22,SUM(TRUNC((ROW()/7)*6),16))</f>
        <v>34</v>
      </c>
      <c r="C22" s="0" t="n">
        <f aca="false">SUM(COUNTIF(F22:I22,300)*10,COUNTIF(L22:DA22,300)*25)</f>
        <v>0</v>
      </c>
      <c r="E22" s="2" t="n">
        <f aca="false">VLOOKUP(A22,'Abat-Neuf Optionnel'!$C$2:$D$161,2,0)</f>
        <v>34</v>
      </c>
      <c r="F22" s="0" t="n">
        <f aca="false">SUM('Abat-Neuf Optionnel'!E22:G22)</f>
        <v>0</v>
      </c>
      <c r="H22" s="2" t="n">
        <f aca="false">VLOOKUP(A22,'Abat-Neuf'!$C$2:$D$161,2,0)</f>
        <v>34</v>
      </c>
      <c r="I22" s="0" t="n">
        <f aca="false">SUM('Abat-Neuf'!E22:G22)</f>
        <v>0</v>
      </c>
      <c r="K22" s="0" t="n">
        <f aca="false">VLOOKUP(A22,'Sem.01'!$C$2:$D$161,2,0)</f>
        <v>34</v>
      </c>
      <c r="L22" s="0" t="n">
        <f aca="false">SUM('Sem.01'!$E22:$G22)</f>
        <v>0</v>
      </c>
      <c r="N22" s="0" t="n">
        <f aca="false">VLOOKUP(A22,'Sem.02'!$C$2:$D$161,2,0)</f>
        <v>34</v>
      </c>
      <c r="O22" s="0" t="n">
        <f aca="false">SUM('Sem.02'!$E22:$G22)</f>
        <v>0</v>
      </c>
      <c r="Q22" s="0" t="n">
        <f aca="false">VLOOKUP(A22,'Sem.03'!$C$2:$D$161,2,0)</f>
        <v>34</v>
      </c>
      <c r="R22" s="0" t="n">
        <f aca="false">SUM('Sem.03'!$E22:$G22)</f>
        <v>0</v>
      </c>
      <c r="T22" s="0" t="n">
        <f aca="false">VLOOKUP(A22,'Sem.04'!$C$2:$D$161,2,0)</f>
        <v>34</v>
      </c>
      <c r="U22" s="0" t="n">
        <f aca="false">SUM('Sem.04'!$E22:$G22)</f>
        <v>0</v>
      </c>
      <c r="W22" s="0" t="n">
        <f aca="false">VLOOKUP(A22,'Sem.05'!$C$2:$D$161,2,0)</f>
        <v>34</v>
      </c>
      <c r="X22" s="0" t="n">
        <f aca="false">SUM('Sem.05'!$E22:$G22)</f>
        <v>0</v>
      </c>
      <c r="Z22" s="0" t="n">
        <f aca="false">VLOOKUP(A22,'Sem.06'!$C$2:$D$161,2,0)</f>
        <v>34</v>
      </c>
      <c r="AA22" s="0" t="n">
        <f aca="false">SUM('Sem.06'!$E22:$G22)</f>
        <v>0</v>
      </c>
      <c r="AC22" s="0" t="n">
        <f aca="false">VLOOKUP(A22,'Sem.07'!$C$2:$D$161,2,0)</f>
        <v>34</v>
      </c>
      <c r="AD22" s="0" t="n">
        <f aca="false">SUM('Sem.07'!$E22:$G22)</f>
        <v>0</v>
      </c>
      <c r="AF22" s="0" t="n">
        <f aca="false">VLOOKUP(A22,'Sem.08'!$C$2:$D$161,2,0)</f>
        <v>34</v>
      </c>
      <c r="AG22" s="0" t="n">
        <f aca="false">SUM('Sem.08'!$E22:$G22)</f>
        <v>0</v>
      </c>
      <c r="AI22" s="0" t="n">
        <f aca="false">VLOOKUP(A22,'Sem.09'!$C$2:$D$161,2,0)</f>
        <v>34</v>
      </c>
      <c r="AJ22" s="0" t="n">
        <f aca="false">SUM('Sem.09'!$E22:$G22)</f>
        <v>0</v>
      </c>
      <c r="AL22" s="0" t="n">
        <f aca="false">VLOOKUP(A22,'Sem.010'!$C$2:$D$161,2,0)</f>
        <v>34</v>
      </c>
      <c r="AM22" s="0" t="n">
        <f aca="false">SUM('Sem.010'!$E22:$G22)</f>
        <v>0</v>
      </c>
      <c r="AO22" s="0" t="n">
        <f aca="false">VLOOKUP(A22,'Sem.011'!$C$2:$D$161,2,0)</f>
        <v>34</v>
      </c>
      <c r="AP22" s="0" t="n">
        <f aca="false">SUM('Sem.011'!$E22:$G22)</f>
        <v>0</v>
      </c>
      <c r="AR22" s="0" t="n">
        <f aca="false">VLOOKUP(A22,'Sem.012'!$C$2:$D$161,2,0)</f>
        <v>34</v>
      </c>
      <c r="AS22" s="0" t="n">
        <f aca="false">SUM('Sem.012'!$E22:$G22)</f>
        <v>0</v>
      </c>
      <c r="AU22" s="0" t="n">
        <f aca="false">VLOOKUP(A22,'Sem.013'!$C$2:$D$161,2,0)</f>
        <v>34</v>
      </c>
      <c r="AV22" s="0" t="n">
        <f aca="false">SUM('Sem.013'!$E22:$G22)</f>
        <v>0</v>
      </c>
      <c r="AX22" s="0" t="n">
        <f aca="false">VLOOKUP(A22,'Sem.014'!$C$2:$D$161,2,0)</f>
        <v>34</v>
      </c>
      <c r="AY22" s="0" t="n">
        <f aca="false">SUM('Sem.014'!$E22:$G22)</f>
        <v>0</v>
      </c>
      <c r="BA22" s="0" t="n">
        <f aca="false">VLOOKUP(A22,'Sem.015'!$C$2:$D$161,2,0)</f>
        <v>34</v>
      </c>
      <c r="BB22" s="0" t="n">
        <f aca="false">SUM('Sem.015'!$E22:$G22)</f>
        <v>0</v>
      </c>
      <c r="BD22" s="0" t="n">
        <f aca="false">VLOOKUP(A22,'Sem.016'!$C$2:$D$161,2,0)</f>
        <v>34</v>
      </c>
      <c r="BE22" s="0" t="n">
        <f aca="false">SUM('Sem.016'!$E22:$G22)</f>
        <v>0</v>
      </c>
      <c r="BG22" s="0" t="n">
        <f aca="false">VLOOKUP(A22,'Sem.017'!$C$2:$D$161,2,0)</f>
        <v>34</v>
      </c>
      <c r="BH22" s="0" t="n">
        <f aca="false">SUM('Sem.017'!$E22:$G22)</f>
        <v>0</v>
      </c>
      <c r="BJ22" s="0" t="n">
        <f aca="false">VLOOKUP(A22,'Sem.018'!$C$2:$D$161,2,0)</f>
        <v>34</v>
      </c>
      <c r="BK22" s="0" t="n">
        <f aca="false">SUM('Sem.018'!$E22:$G22)</f>
        <v>0</v>
      </c>
      <c r="BM22" s="0" t="n">
        <f aca="false">VLOOKUP(A22,'Sem.019'!$C$2:$D$161,2,0)</f>
        <v>34</v>
      </c>
      <c r="BN22" s="0" t="n">
        <f aca="false">SUM('Sem.019'!$E22:$G22)</f>
        <v>0</v>
      </c>
      <c r="BP22" s="0" t="n">
        <f aca="false">VLOOKUP(A22,'Sem.020'!$C$2:$D$161,2,0)</f>
        <v>34</v>
      </c>
      <c r="BQ22" s="0" t="n">
        <f aca="false">SUM('Sem.020'!$E22:$G22)</f>
        <v>0</v>
      </c>
      <c r="BS22" s="0" t="n">
        <f aca="false">VLOOKUP(A22,'Sem.021'!$C$2:$D$161,2,0)</f>
        <v>34</v>
      </c>
      <c r="BT22" s="0" t="n">
        <f aca="false">SUM('Sem.021'!$E22:$G22)</f>
        <v>0</v>
      </c>
      <c r="BV22" s="0" t="n">
        <f aca="false">VLOOKUP(A22,'Sem.022'!$C$2:$D$161,2,0)</f>
        <v>34</v>
      </c>
      <c r="BW22" s="0" t="n">
        <f aca="false">SUM('Sem.022'!$E22:$G22)</f>
        <v>0</v>
      </c>
      <c r="BY22" s="0" t="n">
        <f aca="false">VLOOKUP(A22,'Sem.023'!$C$2:$D$161,2,0)</f>
        <v>34</v>
      </c>
      <c r="BZ22" s="0" t="n">
        <f aca="false">SUM('Sem.023'!$E22:$G22)</f>
        <v>0</v>
      </c>
      <c r="CB22" s="0" t="n">
        <f aca="false">VLOOKUP(A22,'Sem.024'!$C$2:$D$161,2,0)</f>
        <v>34</v>
      </c>
      <c r="CC22" s="0" t="n">
        <f aca="false">SUM('Sem.024'!$E22:$G22)</f>
        <v>0</v>
      </c>
      <c r="CE22" s="0" t="n">
        <f aca="false">VLOOKUP(A22,'Sem.025'!$C$2:$D$161,2,0)</f>
        <v>34</v>
      </c>
      <c r="CF22" s="0" t="n">
        <f aca="false">SUM('Sem.025'!$E22:$G22)</f>
        <v>0</v>
      </c>
      <c r="CH22" s="0" t="n">
        <f aca="false">VLOOKUP(A22,'Sem.026'!$C$2:$D$161,2,0)</f>
        <v>34</v>
      </c>
      <c r="CI22" s="0" t="n">
        <f aca="false">SUM('Sem.026'!$E22:$G22)</f>
        <v>0</v>
      </c>
      <c r="CK22" s="0" t="n">
        <f aca="false">VLOOKUP(A22,'Sem.027'!$C$2:$D$161,2,0)</f>
        <v>34</v>
      </c>
      <c r="CL22" s="0" t="n">
        <f aca="false">SUM('Sem.027'!$E22:$G22)</f>
        <v>0</v>
      </c>
      <c r="CN22" s="0" t="n">
        <f aca="false">VLOOKUP(A22,'Sem.028'!$C$2:$D$161,2,0)</f>
        <v>34</v>
      </c>
      <c r="CO22" s="0" t="n">
        <f aca="false">SUM('Sem.028'!$E22:$G22)</f>
        <v>0</v>
      </c>
      <c r="CQ22" s="0" t="n">
        <f aca="false">VLOOKUP(A22,'Sem.029'!$C$2:$D$161,2,0)</f>
        <v>34</v>
      </c>
      <c r="CR22" s="0" t="n">
        <f aca="false">SUM('Sem.029'!$E22:$G22)</f>
        <v>0</v>
      </c>
      <c r="CT22" s="0" t="n">
        <f aca="false">VLOOKUP(A22,'Sem.030'!$C$2:$D$161,2,0)</f>
        <v>34</v>
      </c>
      <c r="CU22" s="0" t="n">
        <f aca="false">SUM('Sem.030'!$E22:$G22)</f>
        <v>0</v>
      </c>
      <c r="CW22" s="0" t="n">
        <f aca="false">VLOOKUP(A22,'Sem.031'!$C$2:$D$161,2,0)</f>
        <v>34</v>
      </c>
      <c r="CX22" s="0" t="n">
        <f aca="false">SUM('Sem.031'!$E22:$G22)</f>
        <v>0</v>
      </c>
      <c r="CZ22" s="0" t="n">
        <f aca="false">VLOOKUP(A22,'Sem.032'!$C$2:$D$161,2,0)</f>
        <v>34</v>
      </c>
      <c r="DA22" s="0" t="n">
        <f aca="false">SUM('Sem.032'!$E22:$G22)</f>
        <v>0</v>
      </c>
    </row>
    <row r="23" customFormat="false" ht="13.8" hidden="false" customHeight="false" outlineLevel="0" collapsed="false">
      <c r="A23" s="3" t="s">
        <v>21</v>
      </c>
      <c r="B23" s="1" t="n">
        <f aca="false">COUNTIF(C23:DA23,SUM(TRUNC((ROW()/7)*6),16))</f>
        <v>34</v>
      </c>
      <c r="C23" s="0" t="n">
        <f aca="false">SUM(COUNTIF(F23:I23,300)*10,COUNTIF(L23:DA23,300)*25)</f>
        <v>0</v>
      </c>
      <c r="E23" s="2" t="n">
        <f aca="false">VLOOKUP(A23,'Abat-Neuf Optionnel'!$C$2:$D$161,2,0)</f>
        <v>35</v>
      </c>
      <c r="F23" s="0" t="n">
        <f aca="false">SUM('Abat-Neuf Optionnel'!E23:G23)</f>
        <v>0</v>
      </c>
      <c r="H23" s="2" t="n">
        <f aca="false">VLOOKUP(A23,'Abat-Neuf'!$C$2:$D$161,2,0)</f>
        <v>35</v>
      </c>
      <c r="I23" s="0" t="n">
        <f aca="false">SUM('Abat-Neuf'!E23:G23)</f>
        <v>0</v>
      </c>
      <c r="K23" s="0" t="n">
        <f aca="false">VLOOKUP(A23,'Sem.01'!$C$2:$D$161,2,0)</f>
        <v>35</v>
      </c>
      <c r="L23" s="0" t="n">
        <f aca="false">SUM('Sem.01'!$E23:$G23)</f>
        <v>0</v>
      </c>
      <c r="N23" s="0" t="n">
        <f aca="false">VLOOKUP(A23,'Sem.02'!$C$2:$D$161,2,0)</f>
        <v>35</v>
      </c>
      <c r="O23" s="0" t="n">
        <f aca="false">SUM('Sem.02'!$E23:$G23)</f>
        <v>0</v>
      </c>
      <c r="Q23" s="0" t="n">
        <f aca="false">VLOOKUP(A23,'Sem.03'!$C$2:$D$161,2,0)</f>
        <v>35</v>
      </c>
      <c r="R23" s="0" t="n">
        <f aca="false">SUM('Sem.03'!$E23:$G23)</f>
        <v>0</v>
      </c>
      <c r="T23" s="0" t="n">
        <f aca="false">VLOOKUP(A23,'Sem.04'!$C$2:$D$161,2,0)</f>
        <v>35</v>
      </c>
      <c r="U23" s="0" t="n">
        <f aca="false">SUM('Sem.04'!$E23:$G23)</f>
        <v>0</v>
      </c>
      <c r="W23" s="0" t="n">
        <f aca="false">VLOOKUP(A23,'Sem.05'!$C$2:$D$161,2,0)</f>
        <v>35</v>
      </c>
      <c r="X23" s="0" t="n">
        <f aca="false">SUM('Sem.05'!$E23:$G23)</f>
        <v>0</v>
      </c>
      <c r="Z23" s="0" t="n">
        <f aca="false">VLOOKUP(A23,'Sem.06'!$C$2:$D$161,2,0)</f>
        <v>35</v>
      </c>
      <c r="AA23" s="0" t="n">
        <f aca="false">SUM('Sem.06'!$E23:$G23)</f>
        <v>0</v>
      </c>
      <c r="AC23" s="0" t="n">
        <f aca="false">VLOOKUP(A23,'Sem.07'!$C$2:$D$161,2,0)</f>
        <v>35</v>
      </c>
      <c r="AD23" s="0" t="n">
        <f aca="false">SUM('Sem.07'!$E23:$G23)</f>
        <v>0</v>
      </c>
      <c r="AF23" s="0" t="n">
        <f aca="false">VLOOKUP(A23,'Sem.08'!$C$2:$D$161,2,0)</f>
        <v>35</v>
      </c>
      <c r="AG23" s="0" t="n">
        <f aca="false">SUM('Sem.08'!$E23:$G23)</f>
        <v>0</v>
      </c>
      <c r="AI23" s="0" t="n">
        <f aca="false">VLOOKUP(A23,'Sem.09'!$C$2:$D$161,2,0)</f>
        <v>35</v>
      </c>
      <c r="AJ23" s="0" t="n">
        <f aca="false">SUM('Sem.09'!$E23:$G23)</f>
        <v>0</v>
      </c>
      <c r="AL23" s="0" t="n">
        <f aca="false">VLOOKUP(A23,'Sem.010'!$C$2:$D$161,2,0)</f>
        <v>35</v>
      </c>
      <c r="AM23" s="0" t="n">
        <f aca="false">SUM('Sem.010'!$E23:$G23)</f>
        <v>0</v>
      </c>
      <c r="AO23" s="0" t="n">
        <f aca="false">VLOOKUP(A23,'Sem.011'!$C$2:$D$161,2,0)</f>
        <v>35</v>
      </c>
      <c r="AP23" s="0" t="n">
        <f aca="false">SUM('Sem.011'!$E23:$G23)</f>
        <v>0</v>
      </c>
      <c r="AR23" s="0" t="n">
        <f aca="false">VLOOKUP(A23,'Sem.012'!$C$2:$D$161,2,0)</f>
        <v>35</v>
      </c>
      <c r="AS23" s="0" t="n">
        <f aca="false">SUM('Sem.012'!$E23:$G23)</f>
        <v>0</v>
      </c>
      <c r="AU23" s="0" t="n">
        <f aca="false">VLOOKUP(A23,'Sem.013'!$C$2:$D$161,2,0)</f>
        <v>35</v>
      </c>
      <c r="AV23" s="0" t="n">
        <f aca="false">SUM('Sem.013'!$E23:$G23)</f>
        <v>0</v>
      </c>
      <c r="AX23" s="0" t="n">
        <f aca="false">VLOOKUP(A23,'Sem.014'!$C$2:$D$161,2,0)</f>
        <v>35</v>
      </c>
      <c r="AY23" s="0" t="n">
        <f aca="false">SUM('Sem.014'!$E23:$G23)</f>
        <v>0</v>
      </c>
      <c r="BA23" s="0" t="n">
        <f aca="false">VLOOKUP(A23,'Sem.015'!$C$2:$D$161,2,0)</f>
        <v>35</v>
      </c>
      <c r="BB23" s="0" t="n">
        <f aca="false">SUM('Sem.015'!$E23:$G23)</f>
        <v>0</v>
      </c>
      <c r="BD23" s="0" t="n">
        <f aca="false">VLOOKUP(A23,'Sem.016'!$C$2:$D$161,2,0)</f>
        <v>35</v>
      </c>
      <c r="BE23" s="0" t="n">
        <f aca="false">SUM('Sem.016'!$E23:$G23)</f>
        <v>0</v>
      </c>
      <c r="BG23" s="0" t="n">
        <f aca="false">VLOOKUP(A23,'Sem.017'!$C$2:$D$161,2,0)</f>
        <v>35</v>
      </c>
      <c r="BH23" s="0" t="n">
        <f aca="false">SUM('Sem.017'!$E23:$G23)</f>
        <v>0</v>
      </c>
      <c r="BJ23" s="0" t="n">
        <f aca="false">VLOOKUP(A23,'Sem.018'!$C$2:$D$161,2,0)</f>
        <v>35</v>
      </c>
      <c r="BK23" s="0" t="n">
        <f aca="false">SUM('Sem.018'!$E23:$G23)</f>
        <v>0</v>
      </c>
      <c r="BM23" s="0" t="n">
        <f aca="false">VLOOKUP(A23,'Sem.019'!$C$2:$D$161,2,0)</f>
        <v>35</v>
      </c>
      <c r="BN23" s="0" t="n">
        <f aca="false">SUM('Sem.019'!$E23:$G23)</f>
        <v>0</v>
      </c>
      <c r="BP23" s="0" t="n">
        <f aca="false">VLOOKUP(A23,'Sem.020'!$C$2:$D$161,2,0)</f>
        <v>35</v>
      </c>
      <c r="BQ23" s="0" t="n">
        <f aca="false">SUM('Sem.020'!$E23:$G23)</f>
        <v>0</v>
      </c>
      <c r="BS23" s="0" t="n">
        <f aca="false">VLOOKUP(A23,'Sem.021'!$C$2:$D$161,2,0)</f>
        <v>35</v>
      </c>
      <c r="BT23" s="0" t="n">
        <f aca="false">SUM('Sem.021'!$E23:$G23)</f>
        <v>0</v>
      </c>
      <c r="BV23" s="0" t="n">
        <f aca="false">VLOOKUP(A23,'Sem.022'!$C$2:$D$161,2,0)</f>
        <v>35</v>
      </c>
      <c r="BW23" s="0" t="n">
        <f aca="false">SUM('Sem.022'!$E23:$G23)</f>
        <v>0</v>
      </c>
      <c r="BY23" s="0" t="n">
        <f aca="false">VLOOKUP(A23,'Sem.023'!$C$2:$D$161,2,0)</f>
        <v>35</v>
      </c>
      <c r="BZ23" s="0" t="n">
        <f aca="false">SUM('Sem.023'!$E23:$G23)</f>
        <v>0</v>
      </c>
      <c r="CB23" s="0" t="n">
        <f aca="false">VLOOKUP(A23,'Sem.024'!$C$2:$D$161,2,0)</f>
        <v>35</v>
      </c>
      <c r="CC23" s="0" t="n">
        <f aca="false">SUM('Sem.024'!$E23:$G23)</f>
        <v>0</v>
      </c>
      <c r="CE23" s="0" t="n">
        <f aca="false">VLOOKUP(A23,'Sem.025'!$C$2:$D$161,2,0)</f>
        <v>35</v>
      </c>
      <c r="CF23" s="0" t="n">
        <f aca="false">SUM('Sem.025'!$E23:$G23)</f>
        <v>0</v>
      </c>
      <c r="CH23" s="0" t="n">
        <f aca="false">VLOOKUP(A23,'Sem.026'!$C$2:$D$161,2,0)</f>
        <v>35</v>
      </c>
      <c r="CI23" s="0" t="n">
        <f aca="false">SUM('Sem.026'!$E23:$G23)</f>
        <v>0</v>
      </c>
      <c r="CK23" s="0" t="n">
        <f aca="false">VLOOKUP(A23,'Sem.027'!$C$2:$D$161,2,0)</f>
        <v>35</v>
      </c>
      <c r="CL23" s="0" t="n">
        <f aca="false">SUM('Sem.027'!$E23:$G23)</f>
        <v>0</v>
      </c>
      <c r="CN23" s="0" t="n">
        <f aca="false">VLOOKUP(A23,'Sem.028'!$C$2:$D$161,2,0)</f>
        <v>35</v>
      </c>
      <c r="CO23" s="0" t="n">
        <f aca="false">SUM('Sem.028'!$E23:$G23)</f>
        <v>0</v>
      </c>
      <c r="CQ23" s="0" t="n">
        <f aca="false">VLOOKUP(A23,'Sem.029'!$C$2:$D$161,2,0)</f>
        <v>35</v>
      </c>
      <c r="CR23" s="0" t="n">
        <f aca="false">SUM('Sem.029'!$E23:$G23)</f>
        <v>0</v>
      </c>
      <c r="CT23" s="0" t="n">
        <f aca="false">VLOOKUP(A23,'Sem.030'!$C$2:$D$161,2,0)</f>
        <v>35</v>
      </c>
      <c r="CU23" s="0" t="n">
        <f aca="false">SUM('Sem.030'!$E23:$G23)</f>
        <v>0</v>
      </c>
      <c r="CW23" s="0" t="n">
        <f aca="false">VLOOKUP(A23,'Sem.031'!$C$2:$D$161,2,0)</f>
        <v>35</v>
      </c>
      <c r="CX23" s="0" t="n">
        <f aca="false">SUM('Sem.031'!$E23:$G23)</f>
        <v>0</v>
      </c>
      <c r="CZ23" s="0" t="n">
        <f aca="false">VLOOKUP(A23,'Sem.032'!$C$2:$D$161,2,0)</f>
        <v>35</v>
      </c>
      <c r="DA23" s="0" t="n">
        <f aca="false">SUM('Sem.032'!$E23:$G23)</f>
        <v>0</v>
      </c>
    </row>
    <row r="24" customFormat="false" ht="13.8" hidden="false" customHeight="false" outlineLevel="0" collapsed="false">
      <c r="A24" s="3" t="s">
        <v>22</v>
      </c>
      <c r="B24" s="1" t="n">
        <f aca="false">COUNTIF(C24:DA24,SUM(TRUNC((ROW()/7)*6),16))</f>
        <v>34</v>
      </c>
      <c r="C24" s="0" t="n">
        <f aca="false">SUM(COUNTIF(F24:I24,300)*10,COUNTIF(L24:DA24,300)*25)</f>
        <v>0</v>
      </c>
      <c r="E24" s="2" t="n">
        <f aca="false">VLOOKUP(A24,'Abat-Neuf Optionnel'!$C$2:$D$161,2,0)</f>
        <v>36</v>
      </c>
      <c r="F24" s="0" t="n">
        <f aca="false">SUM('Abat-Neuf Optionnel'!E24:G24)</f>
        <v>0</v>
      </c>
      <c r="H24" s="2" t="n">
        <f aca="false">VLOOKUP(A24,'Abat-Neuf'!$C$2:$D$161,2,0)</f>
        <v>36</v>
      </c>
      <c r="I24" s="0" t="n">
        <f aca="false">SUM('Abat-Neuf'!E24:G24)</f>
        <v>0</v>
      </c>
      <c r="K24" s="0" t="n">
        <f aca="false">VLOOKUP(A24,'Sem.01'!$C$2:$D$161,2,0)</f>
        <v>36</v>
      </c>
      <c r="L24" s="0" t="n">
        <f aca="false">SUM('Sem.01'!$E24:$G24)</f>
        <v>0</v>
      </c>
      <c r="N24" s="0" t="n">
        <f aca="false">VLOOKUP(A24,'Sem.02'!$C$2:$D$161,2,0)</f>
        <v>36</v>
      </c>
      <c r="O24" s="0" t="n">
        <f aca="false">SUM('Sem.02'!$E24:$G24)</f>
        <v>0</v>
      </c>
      <c r="Q24" s="0" t="n">
        <f aca="false">VLOOKUP(A24,'Sem.03'!$C$2:$D$161,2,0)</f>
        <v>36</v>
      </c>
      <c r="R24" s="0" t="n">
        <f aca="false">SUM('Sem.03'!$E24:$G24)</f>
        <v>0</v>
      </c>
      <c r="T24" s="0" t="n">
        <f aca="false">VLOOKUP(A24,'Sem.04'!$C$2:$D$161,2,0)</f>
        <v>36</v>
      </c>
      <c r="U24" s="0" t="n">
        <f aca="false">SUM('Sem.04'!$E24:$G24)</f>
        <v>0</v>
      </c>
      <c r="W24" s="0" t="n">
        <f aca="false">VLOOKUP(A24,'Sem.05'!$C$2:$D$161,2,0)</f>
        <v>36</v>
      </c>
      <c r="X24" s="0" t="n">
        <f aca="false">SUM('Sem.05'!$E24:$G24)</f>
        <v>0</v>
      </c>
      <c r="Z24" s="0" t="n">
        <f aca="false">VLOOKUP(A24,'Sem.06'!$C$2:$D$161,2,0)</f>
        <v>36</v>
      </c>
      <c r="AA24" s="0" t="n">
        <f aca="false">SUM('Sem.06'!$E24:$G24)</f>
        <v>0</v>
      </c>
      <c r="AC24" s="0" t="n">
        <f aca="false">VLOOKUP(A24,'Sem.07'!$C$2:$D$161,2,0)</f>
        <v>36</v>
      </c>
      <c r="AD24" s="0" t="n">
        <f aca="false">SUM('Sem.07'!$E24:$G24)</f>
        <v>0</v>
      </c>
      <c r="AF24" s="0" t="n">
        <f aca="false">VLOOKUP(A24,'Sem.08'!$C$2:$D$161,2,0)</f>
        <v>36</v>
      </c>
      <c r="AG24" s="0" t="n">
        <f aca="false">SUM('Sem.08'!$E24:$G24)</f>
        <v>0</v>
      </c>
      <c r="AI24" s="0" t="n">
        <f aca="false">VLOOKUP(A24,'Sem.09'!$C$2:$D$161,2,0)</f>
        <v>36</v>
      </c>
      <c r="AJ24" s="0" t="n">
        <f aca="false">SUM('Sem.09'!$E24:$G24)</f>
        <v>0</v>
      </c>
      <c r="AL24" s="0" t="n">
        <f aca="false">VLOOKUP(A24,'Sem.010'!$C$2:$D$161,2,0)</f>
        <v>36</v>
      </c>
      <c r="AM24" s="0" t="n">
        <f aca="false">SUM('Sem.010'!$E24:$G24)</f>
        <v>0</v>
      </c>
      <c r="AO24" s="0" t="n">
        <f aca="false">VLOOKUP(A24,'Sem.011'!$C$2:$D$161,2,0)</f>
        <v>36</v>
      </c>
      <c r="AP24" s="0" t="n">
        <f aca="false">SUM('Sem.011'!$E24:$G24)</f>
        <v>0</v>
      </c>
      <c r="AR24" s="0" t="n">
        <f aca="false">VLOOKUP(A24,'Sem.012'!$C$2:$D$161,2,0)</f>
        <v>36</v>
      </c>
      <c r="AS24" s="0" t="n">
        <f aca="false">SUM('Sem.012'!$E24:$G24)</f>
        <v>0</v>
      </c>
      <c r="AU24" s="0" t="n">
        <f aca="false">VLOOKUP(A24,'Sem.013'!$C$2:$D$161,2,0)</f>
        <v>36</v>
      </c>
      <c r="AV24" s="0" t="n">
        <f aca="false">SUM('Sem.013'!$E24:$G24)</f>
        <v>0</v>
      </c>
      <c r="AX24" s="0" t="n">
        <f aca="false">VLOOKUP(A24,'Sem.014'!$C$2:$D$161,2,0)</f>
        <v>36</v>
      </c>
      <c r="AY24" s="0" t="n">
        <f aca="false">SUM('Sem.014'!$E24:$G24)</f>
        <v>0</v>
      </c>
      <c r="BA24" s="0" t="n">
        <f aca="false">VLOOKUP(A24,'Sem.015'!$C$2:$D$161,2,0)</f>
        <v>36</v>
      </c>
      <c r="BB24" s="0" t="n">
        <f aca="false">SUM('Sem.015'!$E24:$G24)</f>
        <v>0</v>
      </c>
      <c r="BD24" s="0" t="n">
        <f aca="false">VLOOKUP(A24,'Sem.016'!$C$2:$D$161,2,0)</f>
        <v>36</v>
      </c>
      <c r="BE24" s="0" t="n">
        <f aca="false">SUM('Sem.016'!$E24:$G24)</f>
        <v>0</v>
      </c>
      <c r="BG24" s="0" t="n">
        <f aca="false">VLOOKUP(A24,'Sem.017'!$C$2:$D$161,2,0)</f>
        <v>36</v>
      </c>
      <c r="BH24" s="0" t="n">
        <f aca="false">SUM('Sem.017'!$E24:$G24)</f>
        <v>0</v>
      </c>
      <c r="BJ24" s="0" t="n">
        <f aca="false">VLOOKUP(A24,'Sem.018'!$C$2:$D$161,2,0)</f>
        <v>36</v>
      </c>
      <c r="BK24" s="0" t="n">
        <f aca="false">SUM('Sem.018'!$E24:$G24)</f>
        <v>0</v>
      </c>
      <c r="BM24" s="0" t="n">
        <f aca="false">VLOOKUP(A24,'Sem.019'!$C$2:$D$161,2,0)</f>
        <v>36</v>
      </c>
      <c r="BN24" s="0" t="n">
        <f aca="false">SUM('Sem.019'!$E24:$G24)</f>
        <v>0</v>
      </c>
      <c r="BP24" s="0" t="n">
        <f aca="false">VLOOKUP(A24,'Sem.020'!$C$2:$D$161,2,0)</f>
        <v>36</v>
      </c>
      <c r="BQ24" s="0" t="n">
        <f aca="false">SUM('Sem.020'!$E24:$G24)</f>
        <v>0</v>
      </c>
      <c r="BS24" s="0" t="n">
        <f aca="false">VLOOKUP(A24,'Sem.021'!$C$2:$D$161,2,0)</f>
        <v>36</v>
      </c>
      <c r="BT24" s="0" t="n">
        <f aca="false">SUM('Sem.021'!$E24:$G24)</f>
        <v>0</v>
      </c>
      <c r="BV24" s="0" t="n">
        <f aca="false">VLOOKUP(A24,'Sem.022'!$C$2:$D$161,2,0)</f>
        <v>36</v>
      </c>
      <c r="BW24" s="0" t="n">
        <f aca="false">SUM('Sem.022'!$E24:$G24)</f>
        <v>0</v>
      </c>
      <c r="BY24" s="0" t="n">
        <f aca="false">VLOOKUP(A24,'Sem.023'!$C$2:$D$161,2,0)</f>
        <v>36</v>
      </c>
      <c r="BZ24" s="0" t="n">
        <f aca="false">SUM('Sem.023'!$E24:$G24)</f>
        <v>0</v>
      </c>
      <c r="CB24" s="0" t="n">
        <f aca="false">VLOOKUP(A24,'Sem.024'!$C$2:$D$161,2,0)</f>
        <v>36</v>
      </c>
      <c r="CC24" s="0" t="n">
        <f aca="false">SUM('Sem.024'!$E24:$G24)</f>
        <v>0</v>
      </c>
      <c r="CE24" s="0" t="n">
        <f aca="false">VLOOKUP(A24,'Sem.025'!$C$2:$D$161,2,0)</f>
        <v>36</v>
      </c>
      <c r="CF24" s="0" t="n">
        <f aca="false">SUM('Sem.025'!$E24:$G24)</f>
        <v>0</v>
      </c>
      <c r="CH24" s="0" t="n">
        <f aca="false">VLOOKUP(A24,'Sem.026'!$C$2:$D$161,2,0)</f>
        <v>36</v>
      </c>
      <c r="CI24" s="0" t="n">
        <f aca="false">SUM('Sem.026'!$E24:$G24)</f>
        <v>0</v>
      </c>
      <c r="CK24" s="0" t="n">
        <f aca="false">VLOOKUP(A24,'Sem.027'!$C$2:$D$161,2,0)</f>
        <v>36</v>
      </c>
      <c r="CL24" s="0" t="n">
        <f aca="false">SUM('Sem.027'!$E24:$G24)</f>
        <v>0</v>
      </c>
      <c r="CN24" s="0" t="n">
        <f aca="false">VLOOKUP(A24,'Sem.028'!$C$2:$D$161,2,0)</f>
        <v>36</v>
      </c>
      <c r="CO24" s="0" t="n">
        <f aca="false">SUM('Sem.028'!$E24:$G24)</f>
        <v>0</v>
      </c>
      <c r="CQ24" s="0" t="n">
        <f aca="false">VLOOKUP(A24,'Sem.029'!$C$2:$D$161,2,0)</f>
        <v>36</v>
      </c>
      <c r="CR24" s="0" t="n">
        <f aca="false">SUM('Sem.029'!$E24:$G24)</f>
        <v>0</v>
      </c>
      <c r="CT24" s="0" t="n">
        <f aca="false">VLOOKUP(A24,'Sem.030'!$C$2:$D$161,2,0)</f>
        <v>36</v>
      </c>
      <c r="CU24" s="0" t="n">
        <f aca="false">SUM('Sem.030'!$E24:$G24)</f>
        <v>0</v>
      </c>
      <c r="CW24" s="0" t="n">
        <f aca="false">VLOOKUP(A24,'Sem.031'!$C$2:$D$161,2,0)</f>
        <v>36</v>
      </c>
      <c r="CX24" s="0" t="n">
        <f aca="false">SUM('Sem.031'!$E24:$G24)</f>
        <v>0</v>
      </c>
      <c r="CZ24" s="0" t="n">
        <f aca="false">VLOOKUP(A24,'Sem.032'!$C$2:$D$161,2,0)</f>
        <v>36</v>
      </c>
      <c r="DA24" s="0" t="n">
        <f aca="false">SUM('Sem.032'!$E24:$G24)</f>
        <v>0</v>
      </c>
    </row>
    <row r="25" customFormat="false" ht="13.8" hidden="false" customHeight="false" outlineLevel="0" collapsed="false">
      <c r="A25" s="4" t="s">
        <v>23</v>
      </c>
      <c r="B25" s="1"/>
      <c r="E25" s="2"/>
      <c r="H25" s="2"/>
    </row>
    <row r="26" customFormat="false" ht="13.8" hidden="false" customHeight="false" outlineLevel="0" collapsed="false">
      <c r="A26" s="3" t="s">
        <v>24</v>
      </c>
      <c r="B26" s="1" t="n">
        <f aca="false">COUNTIF(C26:DA26,SUM(TRUNC((ROW()/7)*6),20))</f>
        <v>34</v>
      </c>
      <c r="C26" s="0" t="n">
        <f aca="false">SUM(COUNTIF(F26:I26,300)*10,COUNTIF(L26:DA26,300)*25)</f>
        <v>0</v>
      </c>
      <c r="E26" s="2" t="n">
        <f aca="false">VLOOKUP(A26,'Abat-Neuf Optionnel'!$C$2:$D$161,2,0)</f>
        <v>42</v>
      </c>
      <c r="F26" s="0" t="n">
        <f aca="false">SUM('Abat-Neuf Optionnel'!E26:G26)</f>
        <v>0</v>
      </c>
      <c r="H26" s="2" t="n">
        <f aca="false">VLOOKUP(A26,'Abat-Neuf'!$C$2:$D$161,2,0)</f>
        <v>42</v>
      </c>
      <c r="I26" s="0" t="n">
        <f aca="false">SUM('Abat-Neuf'!E26:G26)</f>
        <v>0</v>
      </c>
      <c r="K26" s="0" t="n">
        <f aca="false">VLOOKUP(A26,'Sem.01'!$C$2:$D$161,2,0)</f>
        <v>42</v>
      </c>
      <c r="L26" s="0" t="n">
        <f aca="false">SUM('Sem.01'!$E26:$G26)</f>
        <v>0</v>
      </c>
      <c r="N26" s="0" t="n">
        <f aca="false">VLOOKUP(A26,'Sem.02'!$C$2:$D$161,2,0)</f>
        <v>42</v>
      </c>
      <c r="O26" s="0" t="n">
        <f aca="false">SUM('Sem.02'!$E26:$G26)</f>
        <v>0</v>
      </c>
      <c r="Q26" s="0" t="n">
        <f aca="false">VLOOKUP(A26,'Sem.03'!$C$2:$D$161,2,0)</f>
        <v>42</v>
      </c>
      <c r="R26" s="0" t="n">
        <f aca="false">SUM('Sem.03'!$E26:$G26)</f>
        <v>0</v>
      </c>
      <c r="T26" s="0" t="n">
        <f aca="false">VLOOKUP(A26,'Sem.04'!$C$2:$D$161,2,0)</f>
        <v>42</v>
      </c>
      <c r="U26" s="0" t="n">
        <f aca="false">SUM('Sem.04'!$E26:$G26)</f>
        <v>0</v>
      </c>
      <c r="W26" s="0" t="n">
        <f aca="false">VLOOKUP(A26,'Sem.05'!$C$2:$D$161,2,0)</f>
        <v>42</v>
      </c>
      <c r="X26" s="0" t="n">
        <f aca="false">SUM('Sem.05'!$E26:$G26)</f>
        <v>0</v>
      </c>
      <c r="Z26" s="0" t="n">
        <f aca="false">VLOOKUP(A26,'Sem.06'!$C$2:$D$161,2,0)</f>
        <v>42</v>
      </c>
      <c r="AA26" s="0" t="n">
        <f aca="false">SUM('Sem.06'!$E26:$G26)</f>
        <v>0</v>
      </c>
      <c r="AC26" s="0" t="n">
        <f aca="false">VLOOKUP(A26,'Sem.07'!$C$2:$D$161,2,0)</f>
        <v>42</v>
      </c>
      <c r="AD26" s="0" t="n">
        <f aca="false">SUM('Sem.07'!$E26:$G26)</f>
        <v>0</v>
      </c>
      <c r="AF26" s="0" t="n">
        <f aca="false">VLOOKUP(A26,'Sem.08'!$C$2:$D$161,2,0)</f>
        <v>42</v>
      </c>
      <c r="AG26" s="0" t="n">
        <f aca="false">SUM('Sem.08'!$E26:$G26)</f>
        <v>0</v>
      </c>
      <c r="AI26" s="0" t="n">
        <f aca="false">VLOOKUP(A26,'Sem.09'!$C$2:$D$161,2,0)</f>
        <v>42</v>
      </c>
      <c r="AJ26" s="0" t="n">
        <f aca="false">SUM('Sem.09'!$E26:$G26)</f>
        <v>0</v>
      </c>
      <c r="AL26" s="0" t="n">
        <f aca="false">VLOOKUP(A26,'Sem.010'!$C$2:$D$161,2,0)</f>
        <v>42</v>
      </c>
      <c r="AM26" s="0" t="n">
        <f aca="false">SUM('Sem.010'!$E26:$G26)</f>
        <v>0</v>
      </c>
      <c r="AO26" s="0" t="n">
        <f aca="false">VLOOKUP(A26,'Sem.011'!$C$2:$D$161,2,0)</f>
        <v>42</v>
      </c>
      <c r="AP26" s="0" t="n">
        <f aca="false">SUM('Sem.011'!$E26:$G26)</f>
        <v>0</v>
      </c>
      <c r="AR26" s="0" t="n">
        <f aca="false">VLOOKUP(A26,'Sem.012'!$C$2:$D$161,2,0)</f>
        <v>42</v>
      </c>
      <c r="AS26" s="0" t="n">
        <f aca="false">SUM('Sem.012'!$E26:$G26)</f>
        <v>0</v>
      </c>
      <c r="AU26" s="0" t="n">
        <f aca="false">VLOOKUP(A26,'Sem.013'!$C$2:$D$161,2,0)</f>
        <v>42</v>
      </c>
      <c r="AV26" s="0" t="n">
        <f aca="false">SUM('Sem.013'!$E26:$G26)</f>
        <v>0</v>
      </c>
      <c r="AX26" s="0" t="n">
        <f aca="false">VLOOKUP(A26,'Sem.014'!$C$2:$D$161,2,0)</f>
        <v>42</v>
      </c>
      <c r="AY26" s="0" t="n">
        <f aca="false">SUM('Sem.014'!$E26:$G26)</f>
        <v>0</v>
      </c>
      <c r="BA26" s="0" t="n">
        <f aca="false">VLOOKUP(A26,'Sem.015'!$C$2:$D$161,2,0)</f>
        <v>42</v>
      </c>
      <c r="BB26" s="0" t="n">
        <f aca="false">SUM('Sem.015'!$E26:$G26)</f>
        <v>0</v>
      </c>
      <c r="BD26" s="0" t="n">
        <f aca="false">VLOOKUP(A26,'Sem.016'!$C$2:$D$161,2,0)</f>
        <v>42</v>
      </c>
      <c r="BE26" s="0" t="n">
        <f aca="false">SUM('Sem.016'!$E26:$G26)</f>
        <v>0</v>
      </c>
      <c r="BG26" s="0" t="n">
        <f aca="false">VLOOKUP(A26,'Sem.017'!$C$2:$D$161,2,0)</f>
        <v>42</v>
      </c>
      <c r="BH26" s="0" t="n">
        <f aca="false">SUM('Sem.017'!$E26:$G26)</f>
        <v>0</v>
      </c>
      <c r="BJ26" s="0" t="n">
        <f aca="false">VLOOKUP(A26,'Sem.018'!$C$2:$D$161,2,0)</f>
        <v>42</v>
      </c>
      <c r="BK26" s="0" t="n">
        <f aca="false">SUM('Sem.018'!$E26:$G26)</f>
        <v>0</v>
      </c>
      <c r="BM26" s="0" t="n">
        <f aca="false">VLOOKUP(A26,'Sem.019'!$C$2:$D$161,2,0)</f>
        <v>42</v>
      </c>
      <c r="BN26" s="0" t="n">
        <f aca="false">SUM('Sem.019'!$E26:$G26)</f>
        <v>0</v>
      </c>
      <c r="BP26" s="0" t="n">
        <f aca="false">VLOOKUP(A26,'Sem.020'!$C$2:$D$161,2,0)</f>
        <v>42</v>
      </c>
      <c r="BQ26" s="0" t="n">
        <f aca="false">SUM('Sem.020'!$E26:$G26)</f>
        <v>0</v>
      </c>
      <c r="BS26" s="0" t="n">
        <f aca="false">VLOOKUP(A26,'Sem.021'!$C$2:$D$161,2,0)</f>
        <v>42</v>
      </c>
      <c r="BT26" s="0" t="n">
        <f aca="false">SUM('Sem.021'!$E26:$G26)</f>
        <v>0</v>
      </c>
      <c r="BV26" s="0" t="n">
        <f aca="false">VLOOKUP(A26,'Sem.022'!$C$2:$D$161,2,0)</f>
        <v>42</v>
      </c>
      <c r="BW26" s="0" t="n">
        <f aca="false">SUM('Sem.022'!$E26:$G26)</f>
        <v>0</v>
      </c>
      <c r="BY26" s="0" t="n">
        <f aca="false">VLOOKUP(A26,'Sem.023'!$C$2:$D$161,2,0)</f>
        <v>42</v>
      </c>
      <c r="BZ26" s="0" t="n">
        <f aca="false">SUM('Sem.023'!$E26:$G26)</f>
        <v>0</v>
      </c>
      <c r="CB26" s="0" t="n">
        <f aca="false">VLOOKUP(A26,'Sem.024'!$C$2:$D$161,2,0)</f>
        <v>42</v>
      </c>
      <c r="CC26" s="0" t="n">
        <f aca="false">SUM('Sem.024'!$E26:$G26)</f>
        <v>0</v>
      </c>
      <c r="CE26" s="0" t="n">
        <f aca="false">VLOOKUP(A26,'Sem.025'!$C$2:$D$161,2,0)</f>
        <v>42</v>
      </c>
      <c r="CF26" s="0" t="n">
        <f aca="false">SUM('Sem.025'!$E26:$G26)</f>
        <v>0</v>
      </c>
      <c r="CH26" s="0" t="n">
        <f aca="false">VLOOKUP(A26,'Sem.026'!$C$2:$D$161,2,0)</f>
        <v>42</v>
      </c>
      <c r="CI26" s="0" t="n">
        <f aca="false">SUM('Sem.026'!$E26:$G26)</f>
        <v>0</v>
      </c>
      <c r="CK26" s="0" t="n">
        <f aca="false">VLOOKUP(A26,'Sem.027'!$C$2:$D$161,2,0)</f>
        <v>42</v>
      </c>
      <c r="CL26" s="0" t="n">
        <f aca="false">SUM('Sem.027'!$E26:$G26)</f>
        <v>0</v>
      </c>
      <c r="CN26" s="0" t="n">
        <f aca="false">VLOOKUP(A26,'Sem.028'!$C$2:$D$161,2,0)</f>
        <v>42</v>
      </c>
      <c r="CO26" s="0" t="n">
        <f aca="false">SUM('Sem.028'!$E26:$G26)</f>
        <v>0</v>
      </c>
      <c r="CQ26" s="0" t="n">
        <f aca="false">VLOOKUP(A26,'Sem.029'!$C$2:$D$161,2,0)</f>
        <v>42</v>
      </c>
      <c r="CR26" s="0" t="n">
        <f aca="false">SUM('Sem.029'!$E26:$G26)</f>
        <v>0</v>
      </c>
      <c r="CT26" s="0" t="n">
        <f aca="false">VLOOKUP(A26,'Sem.030'!$C$2:$D$161,2,0)</f>
        <v>42</v>
      </c>
      <c r="CU26" s="0" t="n">
        <f aca="false">SUM('Sem.030'!$E26:$G26)</f>
        <v>0</v>
      </c>
      <c r="CW26" s="0" t="n">
        <f aca="false">VLOOKUP(A26,'Sem.031'!$C$2:$D$161,2,0)</f>
        <v>42</v>
      </c>
      <c r="CX26" s="0" t="n">
        <f aca="false">SUM('Sem.031'!$E26:$G26)</f>
        <v>0</v>
      </c>
      <c r="CZ26" s="0" t="n">
        <f aca="false">VLOOKUP(A26,'Sem.032'!$C$2:$D$161,2,0)</f>
        <v>42</v>
      </c>
      <c r="DA26" s="0" t="n">
        <f aca="false">SUM('Sem.032'!$E26:$G26)</f>
        <v>0</v>
      </c>
    </row>
    <row r="27" customFormat="false" ht="13.8" hidden="false" customHeight="false" outlineLevel="0" collapsed="false">
      <c r="A27" s="3" t="s">
        <v>25</v>
      </c>
      <c r="B27" s="1" t="n">
        <f aca="false">COUNTIF(C27:DA27,SUM(TRUNC((ROW()/7)*6),20))</f>
        <v>34</v>
      </c>
      <c r="C27" s="0" t="n">
        <f aca="false">SUM(COUNTIF(F27:I27,300)*10,COUNTIF(L27:DA27,300)*25)</f>
        <v>0</v>
      </c>
      <c r="E27" s="2" t="n">
        <f aca="false">VLOOKUP(A27,'Abat-Neuf Optionnel'!$C$2:$D$161,2,0)</f>
        <v>43</v>
      </c>
      <c r="F27" s="0" t="n">
        <f aca="false">SUM('Abat-Neuf Optionnel'!E27:G27)</f>
        <v>0</v>
      </c>
      <c r="H27" s="2" t="n">
        <f aca="false">VLOOKUP(A27,'Abat-Neuf'!$C$2:$D$161,2,0)</f>
        <v>43</v>
      </c>
      <c r="I27" s="0" t="n">
        <f aca="false">SUM('Abat-Neuf'!E27:G27)</f>
        <v>0</v>
      </c>
      <c r="K27" s="0" t="n">
        <f aca="false">VLOOKUP(A27,'Sem.01'!$C$2:$D$161,2,0)</f>
        <v>43</v>
      </c>
      <c r="L27" s="0" t="n">
        <f aca="false">SUM('Sem.01'!$E27:$G27)</f>
        <v>0</v>
      </c>
      <c r="N27" s="0" t="n">
        <f aca="false">VLOOKUP(A27,'Sem.02'!$C$2:$D$161,2,0)</f>
        <v>43</v>
      </c>
      <c r="O27" s="0" t="n">
        <f aca="false">SUM('Sem.02'!$E27:$G27)</f>
        <v>0</v>
      </c>
      <c r="Q27" s="0" t="n">
        <f aca="false">VLOOKUP(A27,'Sem.03'!$C$2:$D$161,2,0)</f>
        <v>43</v>
      </c>
      <c r="R27" s="0" t="n">
        <f aca="false">SUM('Sem.03'!$E27:$G27)</f>
        <v>0</v>
      </c>
      <c r="T27" s="0" t="n">
        <f aca="false">VLOOKUP(A27,'Sem.04'!$C$2:$D$161,2,0)</f>
        <v>43</v>
      </c>
      <c r="U27" s="0" t="n">
        <f aca="false">SUM('Sem.04'!$E27:$G27)</f>
        <v>0</v>
      </c>
      <c r="W27" s="0" t="n">
        <f aca="false">VLOOKUP(A27,'Sem.05'!$C$2:$D$161,2,0)</f>
        <v>43</v>
      </c>
      <c r="X27" s="0" t="n">
        <f aca="false">SUM('Sem.05'!$E27:$G27)</f>
        <v>0</v>
      </c>
      <c r="Z27" s="0" t="n">
        <f aca="false">VLOOKUP(A27,'Sem.06'!$C$2:$D$161,2,0)</f>
        <v>43</v>
      </c>
      <c r="AA27" s="0" t="n">
        <f aca="false">SUM('Sem.06'!$E27:$G27)</f>
        <v>0</v>
      </c>
      <c r="AC27" s="0" t="n">
        <f aca="false">VLOOKUP(A27,'Sem.07'!$C$2:$D$161,2,0)</f>
        <v>43</v>
      </c>
      <c r="AD27" s="0" t="n">
        <f aca="false">SUM('Sem.07'!$E27:$G27)</f>
        <v>0</v>
      </c>
      <c r="AF27" s="0" t="n">
        <f aca="false">VLOOKUP(A27,'Sem.08'!$C$2:$D$161,2,0)</f>
        <v>43</v>
      </c>
      <c r="AG27" s="0" t="n">
        <f aca="false">SUM('Sem.08'!$E27:$G27)</f>
        <v>0</v>
      </c>
      <c r="AI27" s="0" t="n">
        <f aca="false">VLOOKUP(A27,'Sem.09'!$C$2:$D$161,2,0)</f>
        <v>43</v>
      </c>
      <c r="AJ27" s="0" t="n">
        <f aca="false">SUM('Sem.09'!$E27:$G27)</f>
        <v>0</v>
      </c>
      <c r="AL27" s="0" t="n">
        <f aca="false">VLOOKUP(A27,'Sem.010'!$C$2:$D$161,2,0)</f>
        <v>43</v>
      </c>
      <c r="AM27" s="0" t="n">
        <f aca="false">SUM('Sem.010'!$E27:$G27)</f>
        <v>0</v>
      </c>
      <c r="AO27" s="0" t="n">
        <f aca="false">VLOOKUP(A27,'Sem.011'!$C$2:$D$161,2,0)</f>
        <v>43</v>
      </c>
      <c r="AP27" s="0" t="n">
        <f aca="false">SUM('Sem.011'!$E27:$G27)</f>
        <v>0</v>
      </c>
      <c r="AR27" s="0" t="n">
        <f aca="false">VLOOKUP(A27,'Sem.012'!$C$2:$D$161,2,0)</f>
        <v>43</v>
      </c>
      <c r="AS27" s="0" t="n">
        <f aca="false">SUM('Sem.012'!$E27:$G27)</f>
        <v>0</v>
      </c>
      <c r="AU27" s="0" t="n">
        <f aca="false">VLOOKUP(A27,'Sem.013'!$C$2:$D$161,2,0)</f>
        <v>43</v>
      </c>
      <c r="AV27" s="0" t="n">
        <f aca="false">SUM('Sem.013'!$E27:$G27)</f>
        <v>0</v>
      </c>
      <c r="AX27" s="0" t="n">
        <f aca="false">VLOOKUP(A27,'Sem.014'!$C$2:$D$161,2,0)</f>
        <v>43</v>
      </c>
      <c r="AY27" s="0" t="n">
        <f aca="false">SUM('Sem.014'!$E27:$G27)</f>
        <v>0</v>
      </c>
      <c r="BA27" s="0" t="n">
        <f aca="false">VLOOKUP(A27,'Sem.015'!$C$2:$D$161,2,0)</f>
        <v>43</v>
      </c>
      <c r="BB27" s="0" t="n">
        <f aca="false">SUM('Sem.015'!$E27:$G27)</f>
        <v>0</v>
      </c>
      <c r="BD27" s="0" t="n">
        <f aca="false">VLOOKUP(A27,'Sem.016'!$C$2:$D$161,2,0)</f>
        <v>43</v>
      </c>
      <c r="BE27" s="0" t="n">
        <f aca="false">SUM('Sem.016'!$E27:$G27)</f>
        <v>0</v>
      </c>
      <c r="BG27" s="0" t="n">
        <f aca="false">VLOOKUP(A27,'Sem.017'!$C$2:$D$161,2,0)</f>
        <v>43</v>
      </c>
      <c r="BH27" s="0" t="n">
        <f aca="false">SUM('Sem.017'!$E27:$G27)</f>
        <v>0</v>
      </c>
      <c r="BJ27" s="0" t="n">
        <f aca="false">VLOOKUP(A27,'Sem.018'!$C$2:$D$161,2,0)</f>
        <v>43</v>
      </c>
      <c r="BK27" s="0" t="n">
        <f aca="false">SUM('Sem.018'!$E27:$G27)</f>
        <v>0</v>
      </c>
      <c r="BM27" s="0" t="n">
        <f aca="false">VLOOKUP(A27,'Sem.019'!$C$2:$D$161,2,0)</f>
        <v>43</v>
      </c>
      <c r="BN27" s="0" t="n">
        <f aca="false">SUM('Sem.019'!$E27:$G27)</f>
        <v>0</v>
      </c>
      <c r="BP27" s="0" t="n">
        <f aca="false">VLOOKUP(A27,'Sem.020'!$C$2:$D$161,2,0)</f>
        <v>43</v>
      </c>
      <c r="BQ27" s="0" t="n">
        <f aca="false">SUM('Sem.020'!$E27:$G27)</f>
        <v>0</v>
      </c>
      <c r="BS27" s="0" t="n">
        <f aca="false">VLOOKUP(A27,'Sem.021'!$C$2:$D$161,2,0)</f>
        <v>43</v>
      </c>
      <c r="BT27" s="0" t="n">
        <f aca="false">SUM('Sem.021'!$E27:$G27)</f>
        <v>0</v>
      </c>
      <c r="BV27" s="0" t="n">
        <f aca="false">VLOOKUP(A27,'Sem.022'!$C$2:$D$161,2,0)</f>
        <v>43</v>
      </c>
      <c r="BW27" s="0" t="n">
        <f aca="false">SUM('Sem.022'!$E27:$G27)</f>
        <v>0</v>
      </c>
      <c r="BY27" s="0" t="n">
        <f aca="false">VLOOKUP(A27,'Sem.023'!$C$2:$D$161,2,0)</f>
        <v>43</v>
      </c>
      <c r="BZ27" s="0" t="n">
        <f aca="false">SUM('Sem.023'!$E27:$G27)</f>
        <v>0</v>
      </c>
      <c r="CB27" s="0" t="n">
        <f aca="false">VLOOKUP(A27,'Sem.024'!$C$2:$D$161,2,0)</f>
        <v>43</v>
      </c>
      <c r="CC27" s="0" t="n">
        <f aca="false">SUM('Sem.024'!$E27:$G27)</f>
        <v>0</v>
      </c>
      <c r="CE27" s="0" t="n">
        <f aca="false">VLOOKUP(A27,'Sem.025'!$C$2:$D$161,2,0)</f>
        <v>43</v>
      </c>
      <c r="CF27" s="0" t="n">
        <f aca="false">SUM('Sem.025'!$E27:$G27)</f>
        <v>0</v>
      </c>
      <c r="CH27" s="0" t="n">
        <f aca="false">VLOOKUP(A27,'Sem.026'!$C$2:$D$161,2,0)</f>
        <v>43</v>
      </c>
      <c r="CI27" s="0" t="n">
        <f aca="false">SUM('Sem.026'!$E27:$G27)</f>
        <v>0</v>
      </c>
      <c r="CK27" s="0" t="n">
        <f aca="false">VLOOKUP(A27,'Sem.027'!$C$2:$D$161,2,0)</f>
        <v>43</v>
      </c>
      <c r="CL27" s="0" t="n">
        <f aca="false">SUM('Sem.027'!$E27:$G27)</f>
        <v>0</v>
      </c>
      <c r="CN27" s="0" t="n">
        <f aca="false">VLOOKUP(A27,'Sem.028'!$C$2:$D$161,2,0)</f>
        <v>43</v>
      </c>
      <c r="CO27" s="0" t="n">
        <f aca="false">SUM('Sem.028'!$E27:$G27)</f>
        <v>0</v>
      </c>
      <c r="CQ27" s="0" t="n">
        <f aca="false">VLOOKUP(A27,'Sem.029'!$C$2:$D$161,2,0)</f>
        <v>43</v>
      </c>
      <c r="CR27" s="0" t="n">
        <f aca="false">SUM('Sem.029'!$E27:$G27)</f>
        <v>0</v>
      </c>
      <c r="CT27" s="0" t="n">
        <f aca="false">VLOOKUP(A27,'Sem.030'!$C$2:$D$161,2,0)</f>
        <v>43</v>
      </c>
      <c r="CU27" s="0" t="n">
        <f aca="false">SUM('Sem.030'!$E27:$G27)</f>
        <v>0</v>
      </c>
      <c r="CW27" s="0" t="n">
        <f aca="false">VLOOKUP(A27,'Sem.031'!$C$2:$D$161,2,0)</f>
        <v>43</v>
      </c>
      <c r="CX27" s="0" t="n">
        <f aca="false">SUM('Sem.031'!$E27:$G27)</f>
        <v>0</v>
      </c>
      <c r="CZ27" s="0" t="n">
        <f aca="false">VLOOKUP(A27,'Sem.032'!$C$2:$D$161,2,0)</f>
        <v>43</v>
      </c>
      <c r="DA27" s="0" t="n">
        <f aca="false">SUM('Sem.032'!$E27:$G27)</f>
        <v>0</v>
      </c>
    </row>
    <row r="28" customFormat="false" ht="13.8" hidden="false" customHeight="false" outlineLevel="0" collapsed="false">
      <c r="A28" s="3" t="s">
        <v>26</v>
      </c>
      <c r="B28" s="1" t="n">
        <f aca="false">COUNTIF(C28:DA28,SUM(TRUNC((ROW()/7)*6),20))</f>
        <v>34</v>
      </c>
      <c r="C28" s="0" t="n">
        <f aca="false">SUM(COUNTIF(F28:I28,300)*10,COUNTIF(L28:DA28,300)*25)</f>
        <v>0</v>
      </c>
      <c r="E28" s="2" t="n">
        <f aca="false">VLOOKUP(A28,'Abat-Neuf Optionnel'!$C$2:$D$161,2,0)</f>
        <v>44</v>
      </c>
      <c r="F28" s="0" t="n">
        <f aca="false">SUM('Abat-Neuf Optionnel'!E28:G28)</f>
        <v>0</v>
      </c>
      <c r="H28" s="2" t="n">
        <f aca="false">VLOOKUP(A28,'Abat-Neuf'!$C$2:$D$161,2,0)</f>
        <v>44</v>
      </c>
      <c r="I28" s="0" t="n">
        <f aca="false">SUM('Abat-Neuf'!E28:G28)</f>
        <v>0</v>
      </c>
      <c r="K28" s="0" t="n">
        <f aca="false">VLOOKUP(A28,'Sem.01'!$C$2:$D$161,2,0)</f>
        <v>44</v>
      </c>
      <c r="L28" s="0" t="n">
        <f aca="false">SUM('Sem.01'!$E28:$G28)</f>
        <v>0</v>
      </c>
      <c r="N28" s="0" t="n">
        <f aca="false">VLOOKUP(A28,'Sem.02'!$C$2:$D$161,2,0)</f>
        <v>44</v>
      </c>
      <c r="O28" s="0" t="n">
        <f aca="false">SUM('Sem.02'!$E28:$G28)</f>
        <v>0</v>
      </c>
      <c r="Q28" s="0" t="n">
        <f aca="false">VLOOKUP(A28,'Sem.03'!$C$2:$D$161,2,0)</f>
        <v>44</v>
      </c>
      <c r="R28" s="0" t="n">
        <f aca="false">SUM('Sem.03'!$E28:$G28)</f>
        <v>0</v>
      </c>
      <c r="T28" s="0" t="n">
        <f aca="false">VLOOKUP(A28,'Sem.04'!$C$2:$D$161,2,0)</f>
        <v>44</v>
      </c>
      <c r="U28" s="0" t="n">
        <f aca="false">SUM('Sem.04'!$E28:$G28)</f>
        <v>0</v>
      </c>
      <c r="W28" s="0" t="n">
        <f aca="false">VLOOKUP(A28,'Sem.05'!$C$2:$D$161,2,0)</f>
        <v>44</v>
      </c>
      <c r="X28" s="0" t="n">
        <f aca="false">SUM('Sem.05'!$E28:$G28)</f>
        <v>0</v>
      </c>
      <c r="Z28" s="0" t="n">
        <f aca="false">VLOOKUP(A28,'Sem.06'!$C$2:$D$161,2,0)</f>
        <v>44</v>
      </c>
      <c r="AA28" s="0" t="n">
        <f aca="false">SUM('Sem.06'!$E28:$G28)</f>
        <v>0</v>
      </c>
      <c r="AC28" s="0" t="n">
        <f aca="false">VLOOKUP(A28,'Sem.07'!$C$2:$D$161,2,0)</f>
        <v>44</v>
      </c>
      <c r="AD28" s="0" t="n">
        <f aca="false">SUM('Sem.07'!$E28:$G28)</f>
        <v>0</v>
      </c>
      <c r="AF28" s="0" t="n">
        <f aca="false">VLOOKUP(A28,'Sem.08'!$C$2:$D$161,2,0)</f>
        <v>44</v>
      </c>
      <c r="AG28" s="0" t="n">
        <f aca="false">SUM('Sem.08'!$E28:$G28)</f>
        <v>0</v>
      </c>
      <c r="AI28" s="0" t="n">
        <f aca="false">VLOOKUP(A28,'Sem.09'!$C$2:$D$161,2,0)</f>
        <v>44</v>
      </c>
      <c r="AJ28" s="0" t="n">
        <f aca="false">SUM('Sem.09'!$E28:$G28)</f>
        <v>0</v>
      </c>
      <c r="AL28" s="0" t="n">
        <f aca="false">VLOOKUP(A28,'Sem.010'!$C$2:$D$161,2,0)</f>
        <v>44</v>
      </c>
      <c r="AM28" s="0" t="n">
        <f aca="false">SUM('Sem.010'!$E28:$G28)</f>
        <v>0</v>
      </c>
      <c r="AO28" s="0" t="n">
        <f aca="false">VLOOKUP(A28,'Sem.011'!$C$2:$D$161,2,0)</f>
        <v>44</v>
      </c>
      <c r="AP28" s="0" t="n">
        <f aca="false">SUM('Sem.011'!$E28:$G28)</f>
        <v>0</v>
      </c>
      <c r="AR28" s="0" t="n">
        <f aca="false">VLOOKUP(A28,'Sem.012'!$C$2:$D$161,2,0)</f>
        <v>44</v>
      </c>
      <c r="AS28" s="0" t="n">
        <f aca="false">SUM('Sem.012'!$E28:$G28)</f>
        <v>0</v>
      </c>
      <c r="AU28" s="0" t="n">
        <f aca="false">VLOOKUP(A28,'Sem.013'!$C$2:$D$161,2,0)</f>
        <v>44</v>
      </c>
      <c r="AV28" s="0" t="n">
        <f aca="false">SUM('Sem.013'!$E28:$G28)</f>
        <v>0</v>
      </c>
      <c r="AX28" s="0" t="n">
        <f aca="false">VLOOKUP(A28,'Sem.014'!$C$2:$D$161,2,0)</f>
        <v>44</v>
      </c>
      <c r="AY28" s="0" t="n">
        <f aca="false">SUM('Sem.014'!$E28:$G28)</f>
        <v>0</v>
      </c>
      <c r="BA28" s="0" t="n">
        <f aca="false">VLOOKUP(A28,'Sem.015'!$C$2:$D$161,2,0)</f>
        <v>44</v>
      </c>
      <c r="BB28" s="0" t="n">
        <f aca="false">SUM('Sem.015'!$E28:$G28)</f>
        <v>0</v>
      </c>
      <c r="BD28" s="0" t="n">
        <f aca="false">VLOOKUP(A28,'Sem.016'!$C$2:$D$161,2,0)</f>
        <v>44</v>
      </c>
      <c r="BE28" s="0" t="n">
        <f aca="false">SUM('Sem.016'!$E28:$G28)</f>
        <v>0</v>
      </c>
      <c r="BG28" s="0" t="n">
        <f aca="false">VLOOKUP(A28,'Sem.017'!$C$2:$D$161,2,0)</f>
        <v>44</v>
      </c>
      <c r="BH28" s="0" t="n">
        <f aca="false">SUM('Sem.017'!$E28:$G28)</f>
        <v>0</v>
      </c>
      <c r="BJ28" s="0" t="n">
        <f aca="false">VLOOKUP(A28,'Sem.018'!$C$2:$D$161,2,0)</f>
        <v>44</v>
      </c>
      <c r="BK28" s="0" t="n">
        <f aca="false">SUM('Sem.018'!$E28:$G28)</f>
        <v>0</v>
      </c>
      <c r="BM28" s="0" t="n">
        <f aca="false">VLOOKUP(A28,'Sem.019'!$C$2:$D$161,2,0)</f>
        <v>44</v>
      </c>
      <c r="BN28" s="0" t="n">
        <f aca="false">SUM('Sem.019'!$E28:$G28)</f>
        <v>0</v>
      </c>
      <c r="BP28" s="0" t="n">
        <f aca="false">VLOOKUP(A28,'Sem.020'!$C$2:$D$161,2,0)</f>
        <v>44</v>
      </c>
      <c r="BQ28" s="0" t="n">
        <f aca="false">SUM('Sem.020'!$E28:$G28)</f>
        <v>0</v>
      </c>
      <c r="BS28" s="0" t="n">
        <f aca="false">VLOOKUP(A28,'Sem.021'!$C$2:$D$161,2,0)</f>
        <v>44</v>
      </c>
      <c r="BT28" s="0" t="n">
        <f aca="false">SUM('Sem.021'!$E28:$G28)</f>
        <v>0</v>
      </c>
      <c r="BV28" s="0" t="n">
        <f aca="false">VLOOKUP(A28,'Sem.022'!$C$2:$D$161,2,0)</f>
        <v>44</v>
      </c>
      <c r="BW28" s="0" t="n">
        <f aca="false">SUM('Sem.022'!$E28:$G28)</f>
        <v>0</v>
      </c>
      <c r="BY28" s="0" t="n">
        <f aca="false">VLOOKUP(A28,'Sem.023'!$C$2:$D$161,2,0)</f>
        <v>44</v>
      </c>
      <c r="BZ28" s="0" t="n">
        <f aca="false">SUM('Sem.023'!$E28:$G28)</f>
        <v>0</v>
      </c>
      <c r="CB28" s="0" t="n">
        <f aca="false">VLOOKUP(A28,'Sem.024'!$C$2:$D$161,2,0)</f>
        <v>44</v>
      </c>
      <c r="CC28" s="0" t="n">
        <f aca="false">SUM('Sem.024'!$E28:$G28)</f>
        <v>0</v>
      </c>
      <c r="CE28" s="0" t="n">
        <f aca="false">VLOOKUP(A28,'Sem.025'!$C$2:$D$161,2,0)</f>
        <v>44</v>
      </c>
      <c r="CF28" s="0" t="n">
        <f aca="false">SUM('Sem.025'!$E28:$G28)</f>
        <v>0</v>
      </c>
      <c r="CH28" s="0" t="n">
        <f aca="false">VLOOKUP(A28,'Sem.026'!$C$2:$D$161,2,0)</f>
        <v>44</v>
      </c>
      <c r="CI28" s="0" t="n">
        <f aca="false">SUM('Sem.026'!$E28:$G28)</f>
        <v>0</v>
      </c>
      <c r="CK28" s="0" t="n">
        <f aca="false">VLOOKUP(A28,'Sem.027'!$C$2:$D$161,2,0)</f>
        <v>44</v>
      </c>
      <c r="CL28" s="0" t="n">
        <f aca="false">SUM('Sem.027'!$E28:$G28)</f>
        <v>0</v>
      </c>
      <c r="CN28" s="0" t="n">
        <f aca="false">VLOOKUP(A28,'Sem.028'!$C$2:$D$161,2,0)</f>
        <v>44</v>
      </c>
      <c r="CO28" s="0" t="n">
        <f aca="false">SUM('Sem.028'!$E28:$G28)</f>
        <v>0</v>
      </c>
      <c r="CQ28" s="0" t="n">
        <f aca="false">VLOOKUP(A28,'Sem.029'!$C$2:$D$161,2,0)</f>
        <v>44</v>
      </c>
      <c r="CR28" s="0" t="n">
        <f aca="false">SUM('Sem.029'!$E28:$G28)</f>
        <v>0</v>
      </c>
      <c r="CT28" s="0" t="n">
        <f aca="false">VLOOKUP(A28,'Sem.030'!$C$2:$D$161,2,0)</f>
        <v>44</v>
      </c>
      <c r="CU28" s="0" t="n">
        <f aca="false">SUM('Sem.030'!$E28:$G28)</f>
        <v>0</v>
      </c>
      <c r="CW28" s="0" t="n">
        <f aca="false">VLOOKUP(A28,'Sem.031'!$C$2:$D$161,2,0)</f>
        <v>44</v>
      </c>
      <c r="CX28" s="0" t="n">
        <f aca="false">SUM('Sem.031'!$E28:$G28)</f>
        <v>0</v>
      </c>
      <c r="CZ28" s="0" t="n">
        <f aca="false">VLOOKUP(A28,'Sem.032'!$C$2:$D$161,2,0)</f>
        <v>44</v>
      </c>
      <c r="DA28" s="0" t="n">
        <f aca="false">SUM('Sem.032'!$E28:$G28)</f>
        <v>0</v>
      </c>
    </row>
    <row r="29" customFormat="false" ht="13.8" hidden="false" customHeight="false" outlineLevel="0" collapsed="false">
      <c r="A29" s="3" t="s">
        <v>27</v>
      </c>
      <c r="B29" s="1" t="n">
        <f aca="false">COUNTIF(C29:DA29,SUM(TRUNC((ROW()/7)*6),21))</f>
        <v>34</v>
      </c>
      <c r="C29" s="0" t="n">
        <f aca="false">SUM(COUNTIF(F29:I29,300)*10,COUNTIF(L29:DA29,300)*25)</f>
        <v>0</v>
      </c>
      <c r="E29" s="2" t="n">
        <f aca="false">VLOOKUP(A29,'Abat-Neuf Optionnel'!$C$2:$D$161,2,0)</f>
        <v>45</v>
      </c>
      <c r="F29" s="0" t="n">
        <f aca="false">SUM('Abat-Neuf Optionnel'!E29:G29)</f>
        <v>0</v>
      </c>
      <c r="H29" s="2" t="n">
        <f aca="false">VLOOKUP(A29,'Abat-Neuf'!$C$2:$D$161,2,0)</f>
        <v>45</v>
      </c>
      <c r="I29" s="0" t="n">
        <f aca="false">SUM('Abat-Neuf'!E29:G29)</f>
        <v>0</v>
      </c>
      <c r="K29" s="0" t="n">
        <f aca="false">VLOOKUP(A29,'Sem.01'!$C$2:$D$161,2,0)</f>
        <v>45</v>
      </c>
      <c r="L29" s="0" t="n">
        <f aca="false">SUM('Sem.01'!$E29:$G29)</f>
        <v>0</v>
      </c>
      <c r="N29" s="0" t="n">
        <f aca="false">VLOOKUP(A29,'Sem.02'!$C$2:$D$161,2,0)</f>
        <v>45</v>
      </c>
      <c r="O29" s="0" t="n">
        <f aca="false">SUM('Sem.02'!$E29:$G29)</f>
        <v>0</v>
      </c>
      <c r="Q29" s="0" t="n">
        <f aca="false">VLOOKUP(A29,'Sem.03'!$C$2:$D$161,2,0)</f>
        <v>45</v>
      </c>
      <c r="R29" s="0" t="n">
        <f aca="false">SUM('Sem.03'!$E29:$G29)</f>
        <v>0</v>
      </c>
      <c r="T29" s="0" t="n">
        <f aca="false">VLOOKUP(A29,'Sem.04'!$C$2:$D$161,2,0)</f>
        <v>45</v>
      </c>
      <c r="U29" s="0" t="n">
        <f aca="false">SUM('Sem.04'!$E29:$G29)</f>
        <v>0</v>
      </c>
      <c r="W29" s="0" t="n">
        <f aca="false">VLOOKUP(A29,'Sem.05'!$C$2:$D$161,2,0)</f>
        <v>45</v>
      </c>
      <c r="X29" s="0" t="n">
        <f aca="false">SUM('Sem.05'!$E29:$G29)</f>
        <v>0</v>
      </c>
      <c r="Z29" s="0" t="n">
        <f aca="false">VLOOKUP(A29,'Sem.06'!$C$2:$D$161,2,0)</f>
        <v>45</v>
      </c>
      <c r="AA29" s="0" t="n">
        <f aca="false">SUM('Sem.06'!$E29:$G29)</f>
        <v>0</v>
      </c>
      <c r="AC29" s="0" t="n">
        <f aca="false">VLOOKUP(A29,'Sem.07'!$C$2:$D$161,2,0)</f>
        <v>45</v>
      </c>
      <c r="AD29" s="0" t="n">
        <f aca="false">SUM('Sem.07'!$E29:$G29)</f>
        <v>0</v>
      </c>
      <c r="AF29" s="0" t="n">
        <f aca="false">VLOOKUP(A29,'Sem.08'!$C$2:$D$161,2,0)</f>
        <v>45</v>
      </c>
      <c r="AG29" s="0" t="n">
        <f aca="false">SUM('Sem.08'!$E29:$G29)</f>
        <v>0</v>
      </c>
      <c r="AI29" s="0" t="n">
        <f aca="false">VLOOKUP(A29,'Sem.09'!$C$2:$D$161,2,0)</f>
        <v>45</v>
      </c>
      <c r="AJ29" s="0" t="n">
        <f aca="false">SUM('Sem.09'!$E29:$G29)</f>
        <v>0</v>
      </c>
      <c r="AL29" s="0" t="n">
        <f aca="false">VLOOKUP(A29,'Sem.010'!$C$2:$D$161,2,0)</f>
        <v>45</v>
      </c>
      <c r="AM29" s="0" t="n">
        <f aca="false">SUM('Sem.010'!$E29:$G29)</f>
        <v>0</v>
      </c>
      <c r="AO29" s="0" t="n">
        <f aca="false">VLOOKUP(A29,'Sem.011'!$C$2:$D$161,2,0)</f>
        <v>45</v>
      </c>
      <c r="AP29" s="0" t="n">
        <f aca="false">SUM('Sem.011'!$E29:$G29)</f>
        <v>0</v>
      </c>
      <c r="AR29" s="0" t="n">
        <f aca="false">VLOOKUP(A29,'Sem.012'!$C$2:$D$161,2,0)</f>
        <v>45</v>
      </c>
      <c r="AS29" s="0" t="n">
        <f aca="false">SUM('Sem.012'!$E29:$G29)</f>
        <v>0</v>
      </c>
      <c r="AU29" s="0" t="n">
        <f aca="false">VLOOKUP(A29,'Sem.013'!$C$2:$D$161,2,0)</f>
        <v>45</v>
      </c>
      <c r="AV29" s="0" t="n">
        <f aca="false">SUM('Sem.013'!$E29:$G29)</f>
        <v>0</v>
      </c>
      <c r="AX29" s="0" t="n">
        <f aca="false">VLOOKUP(A29,'Sem.014'!$C$2:$D$161,2,0)</f>
        <v>45</v>
      </c>
      <c r="AY29" s="0" t="n">
        <f aca="false">SUM('Sem.014'!$E29:$G29)</f>
        <v>0</v>
      </c>
      <c r="BA29" s="0" t="n">
        <f aca="false">VLOOKUP(A29,'Sem.015'!$C$2:$D$161,2,0)</f>
        <v>45</v>
      </c>
      <c r="BB29" s="0" t="n">
        <f aca="false">SUM('Sem.015'!$E29:$G29)</f>
        <v>0</v>
      </c>
      <c r="BD29" s="0" t="n">
        <f aca="false">VLOOKUP(A29,'Sem.016'!$C$2:$D$161,2,0)</f>
        <v>45</v>
      </c>
      <c r="BE29" s="0" t="n">
        <f aca="false">SUM('Sem.016'!$E29:$G29)</f>
        <v>0</v>
      </c>
      <c r="BG29" s="0" t="n">
        <f aca="false">VLOOKUP(A29,'Sem.017'!$C$2:$D$161,2,0)</f>
        <v>45</v>
      </c>
      <c r="BH29" s="0" t="n">
        <f aca="false">SUM('Sem.017'!$E29:$G29)</f>
        <v>0</v>
      </c>
      <c r="BJ29" s="0" t="n">
        <f aca="false">VLOOKUP(A29,'Sem.018'!$C$2:$D$161,2,0)</f>
        <v>45</v>
      </c>
      <c r="BK29" s="0" t="n">
        <f aca="false">SUM('Sem.018'!$E29:$G29)</f>
        <v>0</v>
      </c>
      <c r="BM29" s="0" t="n">
        <f aca="false">VLOOKUP(A29,'Sem.019'!$C$2:$D$161,2,0)</f>
        <v>45</v>
      </c>
      <c r="BN29" s="0" t="n">
        <f aca="false">SUM('Sem.019'!$E29:$G29)</f>
        <v>0</v>
      </c>
      <c r="BP29" s="0" t="n">
        <f aca="false">VLOOKUP(A29,'Sem.020'!$C$2:$D$161,2,0)</f>
        <v>45</v>
      </c>
      <c r="BQ29" s="0" t="n">
        <f aca="false">SUM('Sem.020'!$E29:$G29)</f>
        <v>0</v>
      </c>
      <c r="BS29" s="0" t="n">
        <f aca="false">VLOOKUP(A29,'Sem.021'!$C$2:$D$161,2,0)</f>
        <v>45</v>
      </c>
      <c r="BT29" s="0" t="n">
        <f aca="false">SUM('Sem.021'!$E29:$G29)</f>
        <v>0</v>
      </c>
      <c r="BV29" s="0" t="n">
        <f aca="false">VLOOKUP(A29,'Sem.022'!$C$2:$D$161,2,0)</f>
        <v>45</v>
      </c>
      <c r="BW29" s="0" t="n">
        <f aca="false">SUM('Sem.022'!$E29:$G29)</f>
        <v>0</v>
      </c>
      <c r="BY29" s="0" t="n">
        <f aca="false">VLOOKUP(A29,'Sem.023'!$C$2:$D$161,2,0)</f>
        <v>45</v>
      </c>
      <c r="BZ29" s="0" t="n">
        <f aca="false">SUM('Sem.023'!$E29:$G29)</f>
        <v>0</v>
      </c>
      <c r="CB29" s="0" t="n">
        <f aca="false">VLOOKUP(A29,'Sem.024'!$C$2:$D$161,2,0)</f>
        <v>45</v>
      </c>
      <c r="CC29" s="0" t="n">
        <f aca="false">SUM('Sem.024'!$E29:$G29)</f>
        <v>0</v>
      </c>
      <c r="CE29" s="0" t="n">
        <f aca="false">VLOOKUP(A29,'Sem.025'!$C$2:$D$161,2,0)</f>
        <v>45</v>
      </c>
      <c r="CF29" s="0" t="n">
        <f aca="false">SUM('Sem.025'!$E29:$G29)</f>
        <v>0</v>
      </c>
      <c r="CH29" s="0" t="n">
        <f aca="false">VLOOKUP(A29,'Sem.026'!$C$2:$D$161,2,0)</f>
        <v>45</v>
      </c>
      <c r="CI29" s="0" t="n">
        <f aca="false">SUM('Sem.026'!$E29:$G29)</f>
        <v>0</v>
      </c>
      <c r="CK29" s="0" t="n">
        <f aca="false">VLOOKUP(A29,'Sem.027'!$C$2:$D$161,2,0)</f>
        <v>45</v>
      </c>
      <c r="CL29" s="0" t="n">
        <f aca="false">SUM('Sem.027'!$E29:$G29)</f>
        <v>0</v>
      </c>
      <c r="CN29" s="0" t="n">
        <f aca="false">VLOOKUP(A29,'Sem.028'!$C$2:$D$161,2,0)</f>
        <v>45</v>
      </c>
      <c r="CO29" s="0" t="n">
        <f aca="false">SUM('Sem.028'!$E29:$G29)</f>
        <v>0</v>
      </c>
      <c r="CQ29" s="0" t="n">
        <f aca="false">VLOOKUP(A29,'Sem.029'!$C$2:$D$161,2,0)</f>
        <v>45</v>
      </c>
      <c r="CR29" s="0" t="n">
        <f aca="false">SUM('Sem.029'!$E29:$G29)</f>
        <v>0</v>
      </c>
      <c r="CT29" s="0" t="n">
        <f aca="false">VLOOKUP(A29,'Sem.030'!$C$2:$D$161,2,0)</f>
        <v>45</v>
      </c>
      <c r="CU29" s="0" t="n">
        <f aca="false">SUM('Sem.030'!$E29:$G29)</f>
        <v>0</v>
      </c>
      <c r="CW29" s="0" t="n">
        <f aca="false">VLOOKUP(A29,'Sem.031'!$C$2:$D$161,2,0)</f>
        <v>45</v>
      </c>
      <c r="CX29" s="0" t="n">
        <f aca="false">SUM('Sem.031'!$E29:$G29)</f>
        <v>0</v>
      </c>
      <c r="CZ29" s="0" t="n">
        <f aca="false">VLOOKUP(A29,'Sem.032'!$C$2:$D$161,2,0)</f>
        <v>45</v>
      </c>
      <c r="DA29" s="0" t="n">
        <f aca="false">SUM('Sem.032'!$E29:$G29)</f>
        <v>0</v>
      </c>
    </row>
    <row r="30" customFormat="false" ht="13.8" hidden="false" customHeight="false" outlineLevel="0" collapsed="false">
      <c r="A30" s="3" t="s">
        <v>28</v>
      </c>
      <c r="B30" s="1" t="n">
        <f aca="false">COUNTIF(C30:DA30,SUM(TRUNC((ROW()/7)*6),21))</f>
        <v>34</v>
      </c>
      <c r="C30" s="0" t="n">
        <f aca="false">SUM(COUNTIF(F30:I30,300)*10,COUNTIF(L30:DA30,300)*25)</f>
        <v>0</v>
      </c>
      <c r="E30" s="2" t="n">
        <f aca="false">VLOOKUP(A30,'Abat-Neuf Optionnel'!$C$2:$D$161,2,0)</f>
        <v>46</v>
      </c>
      <c r="F30" s="0" t="n">
        <f aca="false">SUM('Abat-Neuf Optionnel'!E30:G30)</f>
        <v>0</v>
      </c>
      <c r="H30" s="2" t="n">
        <f aca="false">VLOOKUP(A30,'Abat-Neuf'!$C$2:$D$161,2,0)</f>
        <v>46</v>
      </c>
      <c r="I30" s="0" t="n">
        <f aca="false">SUM('Abat-Neuf'!E30:G30)</f>
        <v>0</v>
      </c>
      <c r="K30" s="0" t="n">
        <f aca="false">VLOOKUP(A30,'Sem.01'!$C$2:$D$161,2,0)</f>
        <v>46</v>
      </c>
      <c r="L30" s="0" t="n">
        <f aca="false">SUM('Sem.01'!$E30:$G30)</f>
        <v>0</v>
      </c>
      <c r="N30" s="0" t="n">
        <f aca="false">VLOOKUP(A30,'Sem.02'!$C$2:$D$161,2,0)</f>
        <v>46</v>
      </c>
      <c r="O30" s="0" t="n">
        <f aca="false">SUM('Sem.02'!$E30:$G30)</f>
        <v>0</v>
      </c>
      <c r="Q30" s="0" t="n">
        <f aca="false">VLOOKUP(A30,'Sem.03'!$C$2:$D$161,2,0)</f>
        <v>46</v>
      </c>
      <c r="R30" s="0" t="n">
        <f aca="false">SUM('Sem.03'!$E30:$G30)</f>
        <v>0</v>
      </c>
      <c r="T30" s="0" t="n">
        <f aca="false">VLOOKUP(A30,'Sem.04'!$C$2:$D$161,2,0)</f>
        <v>46</v>
      </c>
      <c r="U30" s="0" t="n">
        <f aca="false">SUM('Sem.04'!$E30:$G30)</f>
        <v>0</v>
      </c>
      <c r="W30" s="0" t="n">
        <f aca="false">VLOOKUP(A30,'Sem.05'!$C$2:$D$161,2,0)</f>
        <v>46</v>
      </c>
      <c r="X30" s="0" t="n">
        <f aca="false">SUM('Sem.05'!$E30:$G30)</f>
        <v>0</v>
      </c>
      <c r="Z30" s="0" t="n">
        <f aca="false">VLOOKUP(A30,'Sem.06'!$C$2:$D$161,2,0)</f>
        <v>46</v>
      </c>
      <c r="AA30" s="0" t="n">
        <f aca="false">SUM('Sem.06'!$E30:$G30)</f>
        <v>0</v>
      </c>
      <c r="AC30" s="0" t="n">
        <f aca="false">VLOOKUP(A30,'Sem.07'!$C$2:$D$161,2,0)</f>
        <v>46</v>
      </c>
      <c r="AD30" s="0" t="n">
        <f aca="false">SUM('Sem.07'!$E30:$G30)</f>
        <v>0</v>
      </c>
      <c r="AF30" s="0" t="n">
        <f aca="false">VLOOKUP(A30,'Sem.08'!$C$2:$D$161,2,0)</f>
        <v>46</v>
      </c>
      <c r="AG30" s="0" t="n">
        <f aca="false">SUM('Sem.08'!$E30:$G30)</f>
        <v>0</v>
      </c>
      <c r="AI30" s="0" t="n">
        <f aca="false">VLOOKUP(A30,'Sem.09'!$C$2:$D$161,2,0)</f>
        <v>46</v>
      </c>
      <c r="AJ30" s="0" t="n">
        <f aca="false">SUM('Sem.09'!$E30:$G30)</f>
        <v>0</v>
      </c>
      <c r="AL30" s="0" t="n">
        <f aca="false">VLOOKUP(A30,'Sem.010'!$C$2:$D$161,2,0)</f>
        <v>46</v>
      </c>
      <c r="AM30" s="0" t="n">
        <f aca="false">SUM('Sem.010'!$E30:$G30)</f>
        <v>0</v>
      </c>
      <c r="AO30" s="0" t="n">
        <f aca="false">VLOOKUP(A30,'Sem.011'!$C$2:$D$161,2,0)</f>
        <v>46</v>
      </c>
      <c r="AP30" s="0" t="n">
        <f aca="false">SUM('Sem.011'!$E30:$G30)</f>
        <v>0</v>
      </c>
      <c r="AR30" s="0" t="n">
        <f aca="false">VLOOKUP(A30,'Sem.012'!$C$2:$D$161,2,0)</f>
        <v>46</v>
      </c>
      <c r="AS30" s="0" t="n">
        <f aca="false">SUM('Sem.012'!$E30:$G30)</f>
        <v>0</v>
      </c>
      <c r="AU30" s="0" t="n">
        <f aca="false">VLOOKUP(A30,'Sem.013'!$C$2:$D$161,2,0)</f>
        <v>46</v>
      </c>
      <c r="AV30" s="0" t="n">
        <f aca="false">SUM('Sem.013'!$E30:$G30)</f>
        <v>0</v>
      </c>
      <c r="AX30" s="0" t="n">
        <f aca="false">VLOOKUP(A30,'Sem.014'!$C$2:$D$161,2,0)</f>
        <v>46</v>
      </c>
      <c r="AY30" s="0" t="n">
        <f aca="false">SUM('Sem.014'!$E30:$G30)</f>
        <v>0</v>
      </c>
      <c r="BA30" s="0" t="n">
        <f aca="false">VLOOKUP(A30,'Sem.015'!$C$2:$D$161,2,0)</f>
        <v>46</v>
      </c>
      <c r="BB30" s="0" t="n">
        <f aca="false">SUM('Sem.015'!$E30:$G30)</f>
        <v>0</v>
      </c>
      <c r="BD30" s="0" t="n">
        <f aca="false">VLOOKUP(A30,'Sem.016'!$C$2:$D$161,2,0)</f>
        <v>46</v>
      </c>
      <c r="BE30" s="0" t="n">
        <f aca="false">SUM('Sem.016'!$E30:$G30)</f>
        <v>0</v>
      </c>
      <c r="BG30" s="0" t="n">
        <f aca="false">VLOOKUP(A30,'Sem.017'!$C$2:$D$161,2,0)</f>
        <v>46</v>
      </c>
      <c r="BH30" s="0" t="n">
        <f aca="false">SUM('Sem.017'!$E30:$G30)</f>
        <v>0</v>
      </c>
      <c r="BJ30" s="0" t="n">
        <f aca="false">VLOOKUP(A30,'Sem.018'!$C$2:$D$161,2,0)</f>
        <v>46</v>
      </c>
      <c r="BK30" s="0" t="n">
        <f aca="false">SUM('Sem.018'!$E30:$G30)</f>
        <v>0</v>
      </c>
      <c r="BM30" s="0" t="n">
        <f aca="false">VLOOKUP(A30,'Sem.019'!$C$2:$D$161,2,0)</f>
        <v>46</v>
      </c>
      <c r="BN30" s="0" t="n">
        <f aca="false">SUM('Sem.019'!$E30:$G30)</f>
        <v>0</v>
      </c>
      <c r="BP30" s="0" t="n">
        <f aca="false">VLOOKUP(A30,'Sem.020'!$C$2:$D$161,2,0)</f>
        <v>46</v>
      </c>
      <c r="BQ30" s="0" t="n">
        <f aca="false">SUM('Sem.020'!$E30:$G30)</f>
        <v>0</v>
      </c>
      <c r="BS30" s="0" t="n">
        <f aca="false">VLOOKUP(A30,'Sem.021'!$C$2:$D$161,2,0)</f>
        <v>46</v>
      </c>
      <c r="BT30" s="0" t="n">
        <f aca="false">SUM('Sem.021'!$E30:$G30)</f>
        <v>0</v>
      </c>
      <c r="BV30" s="0" t="n">
        <f aca="false">VLOOKUP(A30,'Sem.022'!$C$2:$D$161,2,0)</f>
        <v>46</v>
      </c>
      <c r="BW30" s="0" t="n">
        <f aca="false">SUM('Sem.022'!$E30:$G30)</f>
        <v>0</v>
      </c>
      <c r="BY30" s="0" t="n">
        <f aca="false">VLOOKUP(A30,'Sem.023'!$C$2:$D$161,2,0)</f>
        <v>46</v>
      </c>
      <c r="BZ30" s="0" t="n">
        <f aca="false">SUM('Sem.023'!$E30:$G30)</f>
        <v>0</v>
      </c>
      <c r="CB30" s="0" t="n">
        <f aca="false">VLOOKUP(A30,'Sem.024'!$C$2:$D$161,2,0)</f>
        <v>46</v>
      </c>
      <c r="CC30" s="0" t="n">
        <f aca="false">SUM('Sem.024'!$E30:$G30)</f>
        <v>0</v>
      </c>
      <c r="CE30" s="0" t="n">
        <f aca="false">VLOOKUP(A30,'Sem.025'!$C$2:$D$161,2,0)</f>
        <v>46</v>
      </c>
      <c r="CF30" s="0" t="n">
        <f aca="false">SUM('Sem.025'!$E30:$G30)</f>
        <v>0</v>
      </c>
      <c r="CH30" s="0" t="n">
        <f aca="false">VLOOKUP(A30,'Sem.026'!$C$2:$D$161,2,0)</f>
        <v>46</v>
      </c>
      <c r="CI30" s="0" t="n">
        <f aca="false">SUM('Sem.026'!$E30:$G30)</f>
        <v>0</v>
      </c>
      <c r="CK30" s="0" t="n">
        <f aca="false">VLOOKUP(A30,'Sem.027'!$C$2:$D$161,2,0)</f>
        <v>46</v>
      </c>
      <c r="CL30" s="0" t="n">
        <f aca="false">SUM('Sem.027'!$E30:$G30)</f>
        <v>0</v>
      </c>
      <c r="CN30" s="0" t="n">
        <f aca="false">VLOOKUP(A30,'Sem.028'!$C$2:$D$161,2,0)</f>
        <v>46</v>
      </c>
      <c r="CO30" s="0" t="n">
        <f aca="false">SUM('Sem.028'!$E30:$G30)</f>
        <v>0</v>
      </c>
      <c r="CQ30" s="0" t="n">
        <f aca="false">VLOOKUP(A30,'Sem.029'!$C$2:$D$161,2,0)</f>
        <v>46</v>
      </c>
      <c r="CR30" s="0" t="n">
        <f aca="false">SUM('Sem.029'!$E30:$G30)</f>
        <v>0</v>
      </c>
      <c r="CT30" s="0" t="n">
        <f aca="false">VLOOKUP(A30,'Sem.030'!$C$2:$D$161,2,0)</f>
        <v>46</v>
      </c>
      <c r="CU30" s="0" t="n">
        <f aca="false">SUM('Sem.030'!$E30:$G30)</f>
        <v>0</v>
      </c>
      <c r="CW30" s="0" t="n">
        <f aca="false">VLOOKUP(A30,'Sem.031'!$C$2:$D$161,2,0)</f>
        <v>46</v>
      </c>
      <c r="CX30" s="0" t="n">
        <f aca="false">SUM('Sem.031'!$E30:$G30)</f>
        <v>0</v>
      </c>
      <c r="CZ30" s="0" t="n">
        <f aca="false">VLOOKUP(A30,'Sem.032'!$C$2:$D$161,2,0)</f>
        <v>46</v>
      </c>
      <c r="DA30" s="0" t="n">
        <f aca="false">SUM('Sem.032'!$E30:$G30)</f>
        <v>0</v>
      </c>
    </row>
    <row r="31" customFormat="false" ht="13.8" hidden="false" customHeight="false" outlineLevel="0" collapsed="false">
      <c r="A31" s="4" t="s">
        <v>29</v>
      </c>
      <c r="B31" s="1"/>
      <c r="E31" s="2"/>
      <c r="H31" s="2"/>
    </row>
    <row r="32" customFormat="false" ht="13.8" hidden="false" customHeight="false" outlineLevel="0" collapsed="false">
      <c r="A32" s="3" t="s">
        <v>30</v>
      </c>
      <c r="B32" s="1" t="n">
        <f aca="false">COUNTIF(C32:DA32,SUM(TRUNC((ROW()/7)*6),25))</f>
        <v>34</v>
      </c>
      <c r="C32" s="0" t="n">
        <f aca="false">SUM(COUNTIF(F32:I32,300)*10,COUNTIF(L32:DA32,300)*25)</f>
        <v>0</v>
      </c>
      <c r="E32" s="2" t="n">
        <f aca="false">VLOOKUP(A32,'Abat-Neuf Optionnel'!$C$2:$D$161,2,0)</f>
        <v>52</v>
      </c>
      <c r="F32" s="0" t="n">
        <f aca="false">SUM('Abat-Neuf Optionnel'!E32:G32)</f>
        <v>0</v>
      </c>
      <c r="H32" s="2" t="n">
        <f aca="false">VLOOKUP(A32,'Abat-Neuf'!$C$2:$D$161,2,0)</f>
        <v>52</v>
      </c>
      <c r="I32" s="0" t="n">
        <f aca="false">SUM('Abat-Neuf'!E32:G32)</f>
        <v>0</v>
      </c>
      <c r="K32" s="0" t="n">
        <f aca="false">VLOOKUP(A32,'Sem.01'!$C$2:$D$161,2,0)</f>
        <v>52</v>
      </c>
      <c r="L32" s="0" t="n">
        <f aca="false">SUM('Sem.01'!$E32:$G32)</f>
        <v>0</v>
      </c>
      <c r="N32" s="0" t="n">
        <f aca="false">VLOOKUP(A32,'Sem.02'!$C$2:$D$161,2,0)</f>
        <v>52</v>
      </c>
      <c r="O32" s="0" t="n">
        <f aca="false">SUM('Sem.02'!$E32:$G32)</f>
        <v>0</v>
      </c>
      <c r="Q32" s="0" t="n">
        <f aca="false">VLOOKUP(A32,'Sem.03'!$C$2:$D$161,2,0)</f>
        <v>52</v>
      </c>
      <c r="R32" s="0" t="n">
        <f aca="false">SUM('Sem.03'!$E32:$G32)</f>
        <v>0</v>
      </c>
      <c r="T32" s="0" t="n">
        <f aca="false">VLOOKUP(A32,'Sem.04'!$C$2:$D$161,2,0)</f>
        <v>52</v>
      </c>
      <c r="U32" s="0" t="n">
        <f aca="false">SUM('Sem.04'!$E32:$G32)</f>
        <v>0</v>
      </c>
      <c r="W32" s="0" t="n">
        <f aca="false">VLOOKUP(A32,'Sem.05'!$C$2:$D$161,2,0)</f>
        <v>52</v>
      </c>
      <c r="X32" s="0" t="n">
        <f aca="false">SUM('Sem.05'!$E32:$G32)</f>
        <v>0</v>
      </c>
      <c r="Z32" s="0" t="n">
        <f aca="false">VLOOKUP(A32,'Sem.06'!$C$2:$D$161,2,0)</f>
        <v>52</v>
      </c>
      <c r="AA32" s="0" t="n">
        <f aca="false">SUM('Sem.06'!$E32:$G32)</f>
        <v>0</v>
      </c>
      <c r="AC32" s="0" t="n">
        <f aca="false">VLOOKUP(A32,'Sem.07'!$C$2:$D$161,2,0)</f>
        <v>52</v>
      </c>
      <c r="AD32" s="0" t="n">
        <f aca="false">SUM('Sem.07'!$E32:$G32)</f>
        <v>0</v>
      </c>
      <c r="AF32" s="0" t="n">
        <f aca="false">VLOOKUP(A32,'Sem.08'!$C$2:$D$161,2,0)</f>
        <v>52</v>
      </c>
      <c r="AG32" s="0" t="n">
        <f aca="false">SUM('Sem.08'!$E32:$G32)</f>
        <v>0</v>
      </c>
      <c r="AI32" s="0" t="n">
        <f aca="false">VLOOKUP(A32,'Sem.09'!$C$2:$D$161,2,0)</f>
        <v>52</v>
      </c>
      <c r="AJ32" s="0" t="n">
        <f aca="false">SUM('Sem.09'!$E32:$G32)</f>
        <v>0</v>
      </c>
      <c r="AL32" s="0" t="n">
        <f aca="false">VLOOKUP(A32,'Sem.010'!$C$2:$D$161,2,0)</f>
        <v>52</v>
      </c>
      <c r="AM32" s="0" t="n">
        <f aca="false">SUM('Sem.010'!$E32:$G32)</f>
        <v>0</v>
      </c>
      <c r="AO32" s="0" t="n">
        <f aca="false">VLOOKUP(A32,'Sem.011'!$C$2:$D$161,2,0)</f>
        <v>52</v>
      </c>
      <c r="AP32" s="0" t="n">
        <f aca="false">SUM('Sem.011'!$E32:$G32)</f>
        <v>0</v>
      </c>
      <c r="AR32" s="0" t="n">
        <f aca="false">VLOOKUP(A32,'Sem.012'!$C$2:$D$161,2,0)</f>
        <v>52</v>
      </c>
      <c r="AS32" s="0" t="n">
        <f aca="false">SUM('Sem.012'!$E32:$G32)</f>
        <v>0</v>
      </c>
      <c r="AU32" s="0" t="n">
        <f aca="false">VLOOKUP(A32,'Sem.013'!$C$2:$D$161,2,0)</f>
        <v>52</v>
      </c>
      <c r="AV32" s="0" t="n">
        <f aca="false">SUM('Sem.013'!$E32:$G32)</f>
        <v>0</v>
      </c>
      <c r="AX32" s="0" t="n">
        <f aca="false">VLOOKUP(A32,'Sem.014'!$C$2:$D$161,2,0)</f>
        <v>52</v>
      </c>
      <c r="AY32" s="0" t="n">
        <f aca="false">SUM('Sem.014'!$E32:$G32)</f>
        <v>0</v>
      </c>
      <c r="BA32" s="0" t="n">
        <f aca="false">VLOOKUP(A32,'Sem.015'!$C$2:$D$161,2,0)</f>
        <v>52</v>
      </c>
      <c r="BB32" s="0" t="n">
        <f aca="false">SUM('Sem.015'!$E32:$G32)</f>
        <v>0</v>
      </c>
      <c r="BD32" s="0" t="n">
        <f aca="false">VLOOKUP(A32,'Sem.016'!$C$2:$D$161,2,0)</f>
        <v>52</v>
      </c>
      <c r="BE32" s="0" t="n">
        <f aca="false">SUM('Sem.016'!$E32:$G32)</f>
        <v>0</v>
      </c>
      <c r="BG32" s="0" t="n">
        <f aca="false">VLOOKUP(A32,'Sem.017'!$C$2:$D$161,2,0)</f>
        <v>52</v>
      </c>
      <c r="BH32" s="0" t="n">
        <f aca="false">SUM('Sem.017'!$E32:$G32)</f>
        <v>0</v>
      </c>
      <c r="BJ32" s="0" t="n">
        <f aca="false">VLOOKUP(A32,'Sem.018'!$C$2:$D$161,2,0)</f>
        <v>52</v>
      </c>
      <c r="BK32" s="0" t="n">
        <f aca="false">SUM('Sem.018'!$E32:$G32)</f>
        <v>0</v>
      </c>
      <c r="BM32" s="0" t="n">
        <f aca="false">VLOOKUP(A32,'Sem.019'!$C$2:$D$161,2,0)</f>
        <v>52</v>
      </c>
      <c r="BN32" s="0" t="n">
        <f aca="false">SUM('Sem.019'!$E32:$G32)</f>
        <v>0</v>
      </c>
      <c r="BP32" s="0" t="n">
        <f aca="false">VLOOKUP(A32,'Sem.020'!$C$2:$D$161,2,0)</f>
        <v>52</v>
      </c>
      <c r="BQ32" s="0" t="n">
        <f aca="false">SUM('Sem.020'!$E32:$G32)</f>
        <v>0</v>
      </c>
      <c r="BS32" s="0" t="n">
        <f aca="false">VLOOKUP(A32,'Sem.021'!$C$2:$D$161,2,0)</f>
        <v>52</v>
      </c>
      <c r="BT32" s="0" t="n">
        <f aca="false">SUM('Sem.021'!$E32:$G32)</f>
        <v>0</v>
      </c>
      <c r="BV32" s="0" t="n">
        <f aca="false">VLOOKUP(A32,'Sem.022'!$C$2:$D$161,2,0)</f>
        <v>52</v>
      </c>
      <c r="BW32" s="0" t="n">
        <f aca="false">SUM('Sem.022'!$E32:$G32)</f>
        <v>0</v>
      </c>
      <c r="BY32" s="0" t="n">
        <f aca="false">VLOOKUP(A32,'Sem.023'!$C$2:$D$161,2,0)</f>
        <v>52</v>
      </c>
      <c r="BZ32" s="0" t="n">
        <f aca="false">SUM('Sem.023'!$E32:$G32)</f>
        <v>0</v>
      </c>
      <c r="CB32" s="0" t="n">
        <f aca="false">VLOOKUP(A32,'Sem.024'!$C$2:$D$161,2,0)</f>
        <v>52</v>
      </c>
      <c r="CC32" s="0" t="n">
        <f aca="false">SUM('Sem.024'!$E32:$G32)</f>
        <v>0</v>
      </c>
      <c r="CE32" s="0" t="n">
        <f aca="false">VLOOKUP(A32,'Sem.025'!$C$2:$D$161,2,0)</f>
        <v>52</v>
      </c>
      <c r="CF32" s="0" t="n">
        <f aca="false">SUM('Sem.025'!$E32:$G32)</f>
        <v>0</v>
      </c>
      <c r="CH32" s="0" t="n">
        <f aca="false">VLOOKUP(A32,'Sem.026'!$C$2:$D$161,2,0)</f>
        <v>52</v>
      </c>
      <c r="CI32" s="0" t="n">
        <f aca="false">SUM('Sem.026'!$E32:$G32)</f>
        <v>0</v>
      </c>
      <c r="CK32" s="0" t="n">
        <f aca="false">VLOOKUP(A32,'Sem.027'!$C$2:$D$161,2,0)</f>
        <v>52</v>
      </c>
      <c r="CL32" s="0" t="n">
        <f aca="false">SUM('Sem.027'!$E32:$G32)</f>
        <v>0</v>
      </c>
      <c r="CN32" s="0" t="n">
        <f aca="false">VLOOKUP(A32,'Sem.028'!$C$2:$D$161,2,0)</f>
        <v>52</v>
      </c>
      <c r="CO32" s="0" t="n">
        <f aca="false">SUM('Sem.028'!$E32:$G32)</f>
        <v>0</v>
      </c>
      <c r="CQ32" s="0" t="n">
        <f aca="false">VLOOKUP(A32,'Sem.029'!$C$2:$D$161,2,0)</f>
        <v>52</v>
      </c>
      <c r="CR32" s="0" t="n">
        <f aca="false">SUM('Sem.029'!$E32:$G32)</f>
        <v>0</v>
      </c>
      <c r="CT32" s="0" t="n">
        <f aca="false">VLOOKUP(A32,'Sem.030'!$C$2:$D$161,2,0)</f>
        <v>52</v>
      </c>
      <c r="CU32" s="0" t="n">
        <f aca="false">SUM('Sem.030'!$E32:$G32)</f>
        <v>0</v>
      </c>
      <c r="CW32" s="0" t="n">
        <f aca="false">VLOOKUP(A32,'Sem.031'!$C$2:$D$161,2,0)</f>
        <v>52</v>
      </c>
      <c r="CX32" s="0" t="n">
        <f aca="false">SUM('Sem.031'!$E32:$G32)</f>
        <v>0</v>
      </c>
      <c r="CZ32" s="0" t="n">
        <f aca="false">VLOOKUP(A32,'Sem.032'!$C$2:$D$161,2,0)</f>
        <v>52</v>
      </c>
      <c r="DA32" s="0" t="n">
        <f aca="false">SUM('Sem.032'!$E32:$G32)</f>
        <v>0</v>
      </c>
    </row>
    <row r="33" customFormat="false" ht="13.8" hidden="false" customHeight="false" outlineLevel="0" collapsed="false">
      <c r="A33" s="3" t="s">
        <v>31</v>
      </c>
      <c r="B33" s="1" t="n">
        <f aca="false">COUNTIF(C33:DA33,SUM(TRUNC((ROW()/7)*6),25))</f>
        <v>34</v>
      </c>
      <c r="C33" s="0" t="n">
        <f aca="false">SUM(COUNTIF(F33:I33,300)*10,COUNTIF(L33:DA33,300)*25)</f>
        <v>0</v>
      </c>
      <c r="E33" s="2" t="n">
        <f aca="false">VLOOKUP(A33,'Abat-Neuf Optionnel'!$C$2:$D$161,2,0)</f>
        <v>53</v>
      </c>
      <c r="F33" s="0" t="n">
        <f aca="false">SUM('Abat-Neuf Optionnel'!E33:G33)</f>
        <v>0</v>
      </c>
      <c r="H33" s="2" t="n">
        <f aca="false">VLOOKUP(A33,'Abat-Neuf'!$C$2:$D$161,2,0)</f>
        <v>53</v>
      </c>
      <c r="I33" s="0" t="n">
        <f aca="false">SUM('Abat-Neuf'!E33:G33)</f>
        <v>0</v>
      </c>
      <c r="K33" s="0" t="n">
        <f aca="false">VLOOKUP(A33,'Sem.01'!$C$2:$D$161,2,0)</f>
        <v>53</v>
      </c>
      <c r="L33" s="0" t="n">
        <f aca="false">SUM('Sem.01'!$E33:$G33)</f>
        <v>0</v>
      </c>
      <c r="N33" s="0" t="n">
        <f aca="false">VLOOKUP(A33,'Sem.02'!$C$2:$D$161,2,0)</f>
        <v>53</v>
      </c>
      <c r="O33" s="0" t="n">
        <f aca="false">SUM('Sem.02'!$E33:$G33)</f>
        <v>0</v>
      </c>
      <c r="Q33" s="0" t="n">
        <f aca="false">VLOOKUP(A33,'Sem.03'!$C$2:$D$161,2,0)</f>
        <v>53</v>
      </c>
      <c r="R33" s="0" t="n">
        <f aca="false">SUM('Sem.03'!$E33:$G33)</f>
        <v>0</v>
      </c>
      <c r="T33" s="0" t="n">
        <f aca="false">VLOOKUP(A33,'Sem.04'!$C$2:$D$161,2,0)</f>
        <v>53</v>
      </c>
      <c r="U33" s="0" t="n">
        <f aca="false">SUM('Sem.04'!$E33:$G33)</f>
        <v>0</v>
      </c>
      <c r="W33" s="0" t="n">
        <f aca="false">VLOOKUP(A33,'Sem.05'!$C$2:$D$161,2,0)</f>
        <v>53</v>
      </c>
      <c r="X33" s="0" t="n">
        <f aca="false">SUM('Sem.05'!$E33:$G33)</f>
        <v>0</v>
      </c>
      <c r="Z33" s="0" t="n">
        <f aca="false">VLOOKUP(A33,'Sem.06'!$C$2:$D$161,2,0)</f>
        <v>53</v>
      </c>
      <c r="AA33" s="0" t="n">
        <f aca="false">SUM('Sem.06'!$E33:$G33)</f>
        <v>0</v>
      </c>
      <c r="AC33" s="0" t="n">
        <f aca="false">VLOOKUP(A33,'Sem.07'!$C$2:$D$161,2,0)</f>
        <v>53</v>
      </c>
      <c r="AD33" s="0" t="n">
        <f aca="false">SUM('Sem.07'!$E33:$G33)</f>
        <v>0</v>
      </c>
      <c r="AF33" s="0" t="n">
        <f aca="false">VLOOKUP(A33,'Sem.08'!$C$2:$D$161,2,0)</f>
        <v>53</v>
      </c>
      <c r="AG33" s="0" t="n">
        <f aca="false">SUM('Sem.08'!$E33:$G33)</f>
        <v>0</v>
      </c>
      <c r="AI33" s="0" t="n">
        <f aca="false">VLOOKUP(A33,'Sem.09'!$C$2:$D$161,2,0)</f>
        <v>53</v>
      </c>
      <c r="AJ33" s="0" t="n">
        <f aca="false">SUM('Sem.09'!$E33:$G33)</f>
        <v>0</v>
      </c>
      <c r="AL33" s="0" t="n">
        <f aca="false">VLOOKUP(A33,'Sem.010'!$C$2:$D$161,2,0)</f>
        <v>53</v>
      </c>
      <c r="AM33" s="0" t="n">
        <f aca="false">SUM('Sem.010'!$E33:$G33)</f>
        <v>0</v>
      </c>
      <c r="AO33" s="0" t="n">
        <f aca="false">VLOOKUP(A33,'Sem.011'!$C$2:$D$161,2,0)</f>
        <v>53</v>
      </c>
      <c r="AP33" s="0" t="n">
        <f aca="false">SUM('Sem.011'!$E33:$G33)</f>
        <v>0</v>
      </c>
      <c r="AR33" s="0" t="n">
        <f aca="false">VLOOKUP(A33,'Sem.012'!$C$2:$D$161,2,0)</f>
        <v>53</v>
      </c>
      <c r="AS33" s="0" t="n">
        <f aca="false">SUM('Sem.012'!$E33:$G33)</f>
        <v>0</v>
      </c>
      <c r="AU33" s="0" t="n">
        <f aca="false">VLOOKUP(A33,'Sem.013'!$C$2:$D$161,2,0)</f>
        <v>53</v>
      </c>
      <c r="AV33" s="0" t="n">
        <f aca="false">SUM('Sem.013'!$E33:$G33)</f>
        <v>0</v>
      </c>
      <c r="AX33" s="0" t="n">
        <f aca="false">VLOOKUP(A33,'Sem.014'!$C$2:$D$161,2,0)</f>
        <v>53</v>
      </c>
      <c r="AY33" s="0" t="n">
        <f aca="false">SUM('Sem.014'!$E33:$G33)</f>
        <v>0</v>
      </c>
      <c r="BA33" s="0" t="n">
        <f aca="false">VLOOKUP(A33,'Sem.015'!$C$2:$D$161,2,0)</f>
        <v>53</v>
      </c>
      <c r="BB33" s="0" t="n">
        <f aca="false">SUM('Sem.015'!$E33:$G33)</f>
        <v>0</v>
      </c>
      <c r="BD33" s="0" t="n">
        <f aca="false">VLOOKUP(A33,'Sem.016'!$C$2:$D$161,2,0)</f>
        <v>53</v>
      </c>
      <c r="BE33" s="0" t="n">
        <f aca="false">SUM('Sem.016'!$E33:$G33)</f>
        <v>0</v>
      </c>
      <c r="BG33" s="0" t="n">
        <f aca="false">VLOOKUP(A33,'Sem.017'!$C$2:$D$161,2,0)</f>
        <v>53</v>
      </c>
      <c r="BH33" s="0" t="n">
        <f aca="false">SUM('Sem.017'!$E33:$G33)</f>
        <v>0</v>
      </c>
      <c r="BJ33" s="0" t="n">
        <f aca="false">VLOOKUP(A33,'Sem.018'!$C$2:$D$161,2,0)</f>
        <v>53</v>
      </c>
      <c r="BK33" s="0" t="n">
        <f aca="false">SUM('Sem.018'!$E33:$G33)</f>
        <v>0</v>
      </c>
      <c r="BM33" s="0" t="n">
        <f aca="false">VLOOKUP(A33,'Sem.019'!$C$2:$D$161,2,0)</f>
        <v>53</v>
      </c>
      <c r="BN33" s="0" t="n">
        <f aca="false">SUM('Sem.019'!$E33:$G33)</f>
        <v>0</v>
      </c>
      <c r="BP33" s="0" t="n">
        <f aca="false">VLOOKUP(A33,'Sem.020'!$C$2:$D$161,2,0)</f>
        <v>53</v>
      </c>
      <c r="BQ33" s="0" t="n">
        <f aca="false">SUM('Sem.020'!$E33:$G33)</f>
        <v>0</v>
      </c>
      <c r="BS33" s="0" t="n">
        <f aca="false">VLOOKUP(A33,'Sem.021'!$C$2:$D$161,2,0)</f>
        <v>53</v>
      </c>
      <c r="BT33" s="0" t="n">
        <f aca="false">SUM('Sem.021'!$E33:$G33)</f>
        <v>0</v>
      </c>
      <c r="BV33" s="0" t="n">
        <f aca="false">VLOOKUP(A33,'Sem.022'!$C$2:$D$161,2,0)</f>
        <v>53</v>
      </c>
      <c r="BW33" s="0" t="n">
        <f aca="false">SUM('Sem.022'!$E33:$G33)</f>
        <v>0</v>
      </c>
      <c r="BY33" s="0" t="n">
        <f aca="false">VLOOKUP(A33,'Sem.023'!$C$2:$D$161,2,0)</f>
        <v>53</v>
      </c>
      <c r="BZ33" s="0" t="n">
        <f aca="false">SUM('Sem.023'!$E33:$G33)</f>
        <v>0</v>
      </c>
      <c r="CB33" s="0" t="n">
        <f aca="false">VLOOKUP(A33,'Sem.024'!$C$2:$D$161,2,0)</f>
        <v>53</v>
      </c>
      <c r="CC33" s="0" t="n">
        <f aca="false">SUM('Sem.024'!$E33:$G33)</f>
        <v>0</v>
      </c>
      <c r="CE33" s="0" t="n">
        <f aca="false">VLOOKUP(A33,'Sem.025'!$C$2:$D$161,2,0)</f>
        <v>53</v>
      </c>
      <c r="CF33" s="0" t="n">
        <f aca="false">SUM('Sem.025'!$E33:$G33)</f>
        <v>0</v>
      </c>
      <c r="CH33" s="0" t="n">
        <f aca="false">VLOOKUP(A33,'Sem.026'!$C$2:$D$161,2,0)</f>
        <v>53</v>
      </c>
      <c r="CI33" s="0" t="n">
        <f aca="false">SUM('Sem.026'!$E33:$G33)</f>
        <v>0</v>
      </c>
      <c r="CK33" s="0" t="n">
        <f aca="false">VLOOKUP(A33,'Sem.027'!$C$2:$D$161,2,0)</f>
        <v>53</v>
      </c>
      <c r="CL33" s="0" t="n">
        <f aca="false">SUM('Sem.027'!$E33:$G33)</f>
        <v>0</v>
      </c>
      <c r="CN33" s="0" t="n">
        <f aca="false">VLOOKUP(A33,'Sem.028'!$C$2:$D$161,2,0)</f>
        <v>53</v>
      </c>
      <c r="CO33" s="0" t="n">
        <f aca="false">SUM('Sem.028'!$E33:$G33)</f>
        <v>0</v>
      </c>
      <c r="CQ33" s="0" t="n">
        <f aca="false">VLOOKUP(A33,'Sem.029'!$C$2:$D$161,2,0)</f>
        <v>53</v>
      </c>
      <c r="CR33" s="0" t="n">
        <f aca="false">SUM('Sem.029'!$E33:$G33)</f>
        <v>0</v>
      </c>
      <c r="CT33" s="0" t="n">
        <f aca="false">VLOOKUP(A33,'Sem.030'!$C$2:$D$161,2,0)</f>
        <v>53</v>
      </c>
      <c r="CU33" s="0" t="n">
        <f aca="false">SUM('Sem.030'!$E33:$G33)</f>
        <v>0</v>
      </c>
      <c r="CW33" s="0" t="n">
        <f aca="false">VLOOKUP(A33,'Sem.031'!$C$2:$D$161,2,0)</f>
        <v>53</v>
      </c>
      <c r="CX33" s="0" t="n">
        <f aca="false">SUM('Sem.031'!$E33:$G33)</f>
        <v>0</v>
      </c>
      <c r="CZ33" s="0" t="n">
        <f aca="false">VLOOKUP(A33,'Sem.032'!$C$2:$D$161,2,0)</f>
        <v>53</v>
      </c>
      <c r="DA33" s="0" t="n">
        <f aca="false">SUM('Sem.032'!$E33:$G33)</f>
        <v>0</v>
      </c>
    </row>
    <row r="34" customFormat="false" ht="13.8" hidden="false" customHeight="false" outlineLevel="0" collapsed="false">
      <c r="A34" s="3" t="s">
        <v>32</v>
      </c>
      <c r="B34" s="1" t="n">
        <f aca="false">COUNTIF(C34:DA34,SUM(TRUNC((ROW()/7)*6),25))</f>
        <v>34</v>
      </c>
      <c r="C34" s="0" t="n">
        <f aca="false">SUM(COUNTIF(F34:I34,300)*10,COUNTIF(L34:DA34,300)*25)</f>
        <v>0</v>
      </c>
      <c r="E34" s="2" t="n">
        <f aca="false">VLOOKUP(A34,'Abat-Neuf Optionnel'!$C$2:$D$161,2,0)</f>
        <v>54</v>
      </c>
      <c r="F34" s="0" t="n">
        <f aca="false">SUM('Abat-Neuf Optionnel'!E34:G34)</f>
        <v>0</v>
      </c>
      <c r="H34" s="2" t="n">
        <f aca="false">VLOOKUP(A34,'Abat-Neuf'!$C$2:$D$161,2,0)</f>
        <v>54</v>
      </c>
      <c r="I34" s="0" t="n">
        <f aca="false">SUM('Abat-Neuf'!E34:G34)</f>
        <v>0</v>
      </c>
      <c r="K34" s="0" t="n">
        <f aca="false">VLOOKUP(A34,'Sem.01'!$C$2:$D$161,2,0)</f>
        <v>54</v>
      </c>
      <c r="L34" s="0" t="n">
        <f aca="false">SUM('Sem.01'!$E34:$G34)</f>
        <v>0</v>
      </c>
      <c r="N34" s="0" t="n">
        <f aca="false">VLOOKUP(A34,'Sem.02'!$C$2:$D$161,2,0)</f>
        <v>54</v>
      </c>
      <c r="O34" s="0" t="n">
        <f aca="false">SUM('Sem.02'!$E34:$G34)</f>
        <v>0</v>
      </c>
      <c r="Q34" s="0" t="n">
        <f aca="false">VLOOKUP(A34,'Sem.03'!$C$2:$D$161,2,0)</f>
        <v>54</v>
      </c>
      <c r="R34" s="0" t="n">
        <f aca="false">SUM('Sem.03'!$E34:$G34)</f>
        <v>0</v>
      </c>
      <c r="T34" s="0" t="n">
        <f aca="false">VLOOKUP(A34,'Sem.04'!$C$2:$D$161,2,0)</f>
        <v>54</v>
      </c>
      <c r="U34" s="0" t="n">
        <f aca="false">SUM('Sem.04'!$E34:$G34)</f>
        <v>0</v>
      </c>
      <c r="W34" s="0" t="n">
        <f aca="false">VLOOKUP(A34,'Sem.05'!$C$2:$D$161,2,0)</f>
        <v>54</v>
      </c>
      <c r="X34" s="0" t="n">
        <f aca="false">SUM('Sem.05'!$E34:$G34)</f>
        <v>0</v>
      </c>
      <c r="Z34" s="0" t="n">
        <f aca="false">VLOOKUP(A34,'Sem.06'!$C$2:$D$161,2,0)</f>
        <v>54</v>
      </c>
      <c r="AA34" s="0" t="n">
        <f aca="false">SUM('Sem.06'!$E34:$G34)</f>
        <v>0</v>
      </c>
      <c r="AC34" s="0" t="n">
        <f aca="false">VLOOKUP(A34,'Sem.07'!$C$2:$D$161,2,0)</f>
        <v>54</v>
      </c>
      <c r="AD34" s="0" t="n">
        <f aca="false">SUM('Sem.07'!$E34:$G34)</f>
        <v>0</v>
      </c>
      <c r="AF34" s="0" t="n">
        <f aca="false">VLOOKUP(A34,'Sem.08'!$C$2:$D$161,2,0)</f>
        <v>54</v>
      </c>
      <c r="AG34" s="0" t="n">
        <f aca="false">SUM('Sem.08'!$E34:$G34)</f>
        <v>0</v>
      </c>
      <c r="AI34" s="0" t="n">
        <f aca="false">VLOOKUP(A34,'Sem.09'!$C$2:$D$161,2,0)</f>
        <v>54</v>
      </c>
      <c r="AJ34" s="0" t="n">
        <f aca="false">SUM('Sem.09'!$E34:$G34)</f>
        <v>0</v>
      </c>
      <c r="AL34" s="0" t="n">
        <f aca="false">VLOOKUP(A34,'Sem.010'!$C$2:$D$161,2,0)</f>
        <v>54</v>
      </c>
      <c r="AM34" s="0" t="n">
        <f aca="false">SUM('Sem.010'!$E34:$G34)</f>
        <v>0</v>
      </c>
      <c r="AO34" s="0" t="n">
        <f aca="false">VLOOKUP(A34,'Sem.011'!$C$2:$D$161,2,0)</f>
        <v>54</v>
      </c>
      <c r="AP34" s="0" t="n">
        <f aca="false">SUM('Sem.011'!$E34:$G34)</f>
        <v>0</v>
      </c>
      <c r="AR34" s="0" t="n">
        <f aca="false">VLOOKUP(A34,'Sem.012'!$C$2:$D$161,2,0)</f>
        <v>54</v>
      </c>
      <c r="AS34" s="0" t="n">
        <f aca="false">SUM('Sem.012'!$E34:$G34)</f>
        <v>0</v>
      </c>
      <c r="AU34" s="0" t="n">
        <f aca="false">VLOOKUP(A34,'Sem.013'!$C$2:$D$161,2,0)</f>
        <v>54</v>
      </c>
      <c r="AV34" s="0" t="n">
        <f aca="false">SUM('Sem.013'!$E34:$G34)</f>
        <v>0</v>
      </c>
      <c r="AX34" s="0" t="n">
        <f aca="false">VLOOKUP(A34,'Sem.014'!$C$2:$D$161,2,0)</f>
        <v>54</v>
      </c>
      <c r="AY34" s="0" t="n">
        <f aca="false">SUM('Sem.014'!$E34:$G34)</f>
        <v>0</v>
      </c>
      <c r="BA34" s="0" t="n">
        <f aca="false">VLOOKUP(A34,'Sem.015'!$C$2:$D$161,2,0)</f>
        <v>54</v>
      </c>
      <c r="BB34" s="0" t="n">
        <f aca="false">SUM('Sem.015'!$E34:$G34)</f>
        <v>0</v>
      </c>
      <c r="BD34" s="0" t="n">
        <f aca="false">VLOOKUP(A34,'Sem.016'!$C$2:$D$161,2,0)</f>
        <v>54</v>
      </c>
      <c r="BE34" s="0" t="n">
        <f aca="false">SUM('Sem.016'!$E34:$G34)</f>
        <v>0</v>
      </c>
      <c r="BG34" s="0" t="n">
        <f aca="false">VLOOKUP(A34,'Sem.017'!$C$2:$D$161,2,0)</f>
        <v>54</v>
      </c>
      <c r="BH34" s="0" t="n">
        <f aca="false">SUM('Sem.017'!$E34:$G34)</f>
        <v>0</v>
      </c>
      <c r="BJ34" s="0" t="n">
        <f aca="false">VLOOKUP(A34,'Sem.018'!$C$2:$D$161,2,0)</f>
        <v>54</v>
      </c>
      <c r="BK34" s="0" t="n">
        <f aca="false">SUM('Sem.018'!$E34:$G34)</f>
        <v>0</v>
      </c>
      <c r="BM34" s="0" t="n">
        <f aca="false">VLOOKUP(A34,'Sem.019'!$C$2:$D$161,2,0)</f>
        <v>54</v>
      </c>
      <c r="BN34" s="0" t="n">
        <f aca="false">SUM('Sem.019'!$E34:$G34)</f>
        <v>0</v>
      </c>
      <c r="BP34" s="0" t="n">
        <f aca="false">VLOOKUP(A34,'Sem.020'!$C$2:$D$161,2,0)</f>
        <v>54</v>
      </c>
      <c r="BQ34" s="0" t="n">
        <f aca="false">SUM('Sem.020'!$E34:$G34)</f>
        <v>0</v>
      </c>
      <c r="BS34" s="0" t="n">
        <f aca="false">VLOOKUP(A34,'Sem.021'!$C$2:$D$161,2,0)</f>
        <v>54</v>
      </c>
      <c r="BT34" s="0" t="n">
        <f aca="false">SUM('Sem.021'!$E34:$G34)</f>
        <v>0</v>
      </c>
      <c r="BV34" s="0" t="n">
        <f aca="false">VLOOKUP(A34,'Sem.022'!$C$2:$D$161,2,0)</f>
        <v>54</v>
      </c>
      <c r="BW34" s="0" t="n">
        <f aca="false">SUM('Sem.022'!$E34:$G34)</f>
        <v>0</v>
      </c>
      <c r="BY34" s="0" t="n">
        <f aca="false">VLOOKUP(A34,'Sem.023'!$C$2:$D$161,2,0)</f>
        <v>54</v>
      </c>
      <c r="BZ34" s="0" t="n">
        <f aca="false">SUM('Sem.023'!$E34:$G34)</f>
        <v>0</v>
      </c>
      <c r="CB34" s="0" t="n">
        <f aca="false">VLOOKUP(A34,'Sem.024'!$C$2:$D$161,2,0)</f>
        <v>54</v>
      </c>
      <c r="CC34" s="0" t="n">
        <f aca="false">SUM('Sem.024'!$E34:$G34)</f>
        <v>0</v>
      </c>
      <c r="CE34" s="0" t="n">
        <f aca="false">VLOOKUP(A34,'Sem.025'!$C$2:$D$161,2,0)</f>
        <v>54</v>
      </c>
      <c r="CF34" s="0" t="n">
        <f aca="false">SUM('Sem.025'!$E34:$G34)</f>
        <v>0</v>
      </c>
      <c r="CH34" s="0" t="n">
        <f aca="false">VLOOKUP(A34,'Sem.026'!$C$2:$D$161,2,0)</f>
        <v>54</v>
      </c>
      <c r="CI34" s="0" t="n">
        <f aca="false">SUM('Sem.026'!$E34:$G34)</f>
        <v>0</v>
      </c>
      <c r="CK34" s="0" t="n">
        <f aca="false">VLOOKUP(A34,'Sem.027'!$C$2:$D$161,2,0)</f>
        <v>54</v>
      </c>
      <c r="CL34" s="0" t="n">
        <f aca="false">SUM('Sem.027'!$E34:$G34)</f>
        <v>0</v>
      </c>
      <c r="CN34" s="0" t="n">
        <f aca="false">VLOOKUP(A34,'Sem.028'!$C$2:$D$161,2,0)</f>
        <v>54</v>
      </c>
      <c r="CO34" s="0" t="n">
        <f aca="false">SUM('Sem.028'!$E34:$G34)</f>
        <v>0</v>
      </c>
      <c r="CQ34" s="0" t="n">
        <f aca="false">VLOOKUP(A34,'Sem.029'!$C$2:$D$161,2,0)</f>
        <v>54</v>
      </c>
      <c r="CR34" s="0" t="n">
        <f aca="false">SUM('Sem.029'!$E34:$G34)</f>
        <v>0</v>
      </c>
      <c r="CT34" s="0" t="n">
        <f aca="false">VLOOKUP(A34,'Sem.030'!$C$2:$D$161,2,0)</f>
        <v>54</v>
      </c>
      <c r="CU34" s="0" t="n">
        <f aca="false">SUM('Sem.030'!$E34:$G34)</f>
        <v>0</v>
      </c>
      <c r="CW34" s="0" t="n">
        <f aca="false">VLOOKUP(A34,'Sem.031'!$C$2:$D$161,2,0)</f>
        <v>54</v>
      </c>
      <c r="CX34" s="0" t="n">
        <f aca="false">SUM('Sem.031'!$E34:$G34)</f>
        <v>0</v>
      </c>
      <c r="CZ34" s="0" t="n">
        <f aca="false">VLOOKUP(A34,'Sem.032'!$C$2:$D$161,2,0)</f>
        <v>54</v>
      </c>
      <c r="DA34" s="0" t="n">
        <f aca="false">SUM('Sem.032'!$E34:$G34)</f>
        <v>0</v>
      </c>
    </row>
    <row r="35" customFormat="false" ht="13.8" hidden="false" customHeight="false" outlineLevel="0" collapsed="false">
      <c r="A35" s="3" t="s">
        <v>33</v>
      </c>
      <c r="B35" s="1" t="n">
        <f aca="false">COUNTIF(C35:DA35,SUM(TRUNC((ROW()/7)*6),25))</f>
        <v>34</v>
      </c>
      <c r="C35" s="0" t="n">
        <f aca="false">SUM(COUNTIF(F35:I35,300)*10,COUNTIF(L35:DA35,300)*25)</f>
        <v>0</v>
      </c>
      <c r="E35" s="2" t="n">
        <f aca="false">VLOOKUP(A35,'Abat-Neuf Optionnel'!$C$2:$D$161,2,0)</f>
        <v>55</v>
      </c>
      <c r="F35" s="0" t="n">
        <f aca="false">SUM('Abat-Neuf Optionnel'!E35:G35)</f>
        <v>0</v>
      </c>
      <c r="H35" s="2" t="n">
        <f aca="false">VLOOKUP(A35,'Abat-Neuf'!$C$2:$D$161,2,0)</f>
        <v>55</v>
      </c>
      <c r="I35" s="0" t="n">
        <f aca="false">SUM('Abat-Neuf'!E35:G35)</f>
        <v>0</v>
      </c>
      <c r="K35" s="0" t="n">
        <f aca="false">VLOOKUP(A35,'Sem.01'!$C$2:$D$161,2,0)</f>
        <v>55</v>
      </c>
      <c r="L35" s="0" t="n">
        <f aca="false">SUM('Sem.01'!$E35:$G35)</f>
        <v>0</v>
      </c>
      <c r="N35" s="0" t="n">
        <f aca="false">VLOOKUP(A35,'Sem.02'!$C$2:$D$161,2,0)</f>
        <v>55</v>
      </c>
      <c r="O35" s="0" t="n">
        <f aca="false">SUM('Sem.02'!$E35:$G35)</f>
        <v>0</v>
      </c>
      <c r="Q35" s="0" t="n">
        <f aca="false">VLOOKUP(A35,'Sem.03'!$C$2:$D$161,2,0)</f>
        <v>55</v>
      </c>
      <c r="R35" s="0" t="n">
        <f aca="false">SUM('Sem.03'!$E35:$G35)</f>
        <v>0</v>
      </c>
      <c r="T35" s="0" t="n">
        <f aca="false">VLOOKUP(A35,'Sem.04'!$C$2:$D$161,2,0)</f>
        <v>55</v>
      </c>
      <c r="U35" s="0" t="n">
        <f aca="false">SUM('Sem.04'!$E35:$G35)</f>
        <v>0</v>
      </c>
      <c r="W35" s="0" t="n">
        <f aca="false">VLOOKUP(A35,'Sem.05'!$C$2:$D$161,2,0)</f>
        <v>55</v>
      </c>
      <c r="X35" s="0" t="n">
        <f aca="false">SUM('Sem.05'!$E35:$G35)</f>
        <v>0</v>
      </c>
      <c r="Z35" s="0" t="n">
        <f aca="false">VLOOKUP(A35,'Sem.06'!$C$2:$D$161,2,0)</f>
        <v>55</v>
      </c>
      <c r="AA35" s="0" t="n">
        <f aca="false">SUM('Sem.06'!$E35:$G35)</f>
        <v>0</v>
      </c>
      <c r="AC35" s="0" t="n">
        <f aca="false">VLOOKUP(A35,'Sem.07'!$C$2:$D$161,2,0)</f>
        <v>55</v>
      </c>
      <c r="AD35" s="0" t="n">
        <f aca="false">SUM('Sem.07'!$E35:$G35)</f>
        <v>0</v>
      </c>
      <c r="AF35" s="0" t="n">
        <f aca="false">VLOOKUP(A35,'Sem.08'!$C$2:$D$161,2,0)</f>
        <v>55</v>
      </c>
      <c r="AG35" s="0" t="n">
        <f aca="false">SUM('Sem.08'!$E35:$G35)</f>
        <v>0</v>
      </c>
      <c r="AI35" s="0" t="n">
        <f aca="false">VLOOKUP(A35,'Sem.09'!$C$2:$D$161,2,0)</f>
        <v>55</v>
      </c>
      <c r="AJ35" s="0" t="n">
        <f aca="false">SUM('Sem.09'!$E35:$G35)</f>
        <v>0</v>
      </c>
      <c r="AL35" s="0" t="n">
        <f aca="false">VLOOKUP(A35,'Sem.010'!$C$2:$D$161,2,0)</f>
        <v>55</v>
      </c>
      <c r="AM35" s="0" t="n">
        <f aca="false">SUM('Sem.010'!$E35:$G35)</f>
        <v>0</v>
      </c>
      <c r="AO35" s="0" t="n">
        <f aca="false">VLOOKUP(A35,'Sem.011'!$C$2:$D$161,2,0)</f>
        <v>55</v>
      </c>
      <c r="AP35" s="0" t="n">
        <f aca="false">SUM('Sem.011'!$E35:$G35)</f>
        <v>0</v>
      </c>
      <c r="AR35" s="0" t="n">
        <f aca="false">VLOOKUP(A35,'Sem.012'!$C$2:$D$161,2,0)</f>
        <v>55</v>
      </c>
      <c r="AS35" s="0" t="n">
        <f aca="false">SUM('Sem.012'!$E35:$G35)</f>
        <v>0</v>
      </c>
      <c r="AU35" s="0" t="n">
        <f aca="false">VLOOKUP(A35,'Sem.013'!$C$2:$D$161,2,0)</f>
        <v>55</v>
      </c>
      <c r="AV35" s="0" t="n">
        <f aca="false">SUM('Sem.013'!$E35:$G35)</f>
        <v>0</v>
      </c>
      <c r="AX35" s="0" t="n">
        <f aca="false">VLOOKUP(A35,'Sem.014'!$C$2:$D$161,2,0)</f>
        <v>55</v>
      </c>
      <c r="AY35" s="0" t="n">
        <f aca="false">SUM('Sem.014'!$E35:$G35)</f>
        <v>0</v>
      </c>
      <c r="BA35" s="0" t="n">
        <f aca="false">VLOOKUP(A35,'Sem.015'!$C$2:$D$161,2,0)</f>
        <v>55</v>
      </c>
      <c r="BB35" s="0" t="n">
        <f aca="false">SUM('Sem.015'!$E35:$G35)</f>
        <v>0</v>
      </c>
      <c r="BD35" s="0" t="n">
        <f aca="false">VLOOKUP(A35,'Sem.016'!$C$2:$D$161,2,0)</f>
        <v>55</v>
      </c>
      <c r="BE35" s="0" t="n">
        <f aca="false">SUM('Sem.016'!$E35:$G35)</f>
        <v>0</v>
      </c>
      <c r="BG35" s="0" t="n">
        <f aca="false">VLOOKUP(A35,'Sem.017'!$C$2:$D$161,2,0)</f>
        <v>55</v>
      </c>
      <c r="BH35" s="0" t="n">
        <f aca="false">SUM('Sem.017'!$E35:$G35)</f>
        <v>0</v>
      </c>
      <c r="BJ35" s="0" t="n">
        <f aca="false">VLOOKUP(A35,'Sem.018'!$C$2:$D$161,2,0)</f>
        <v>55</v>
      </c>
      <c r="BK35" s="0" t="n">
        <f aca="false">SUM('Sem.018'!$E35:$G35)</f>
        <v>0</v>
      </c>
      <c r="BM35" s="0" t="n">
        <f aca="false">VLOOKUP(A35,'Sem.019'!$C$2:$D$161,2,0)</f>
        <v>55</v>
      </c>
      <c r="BN35" s="0" t="n">
        <f aca="false">SUM('Sem.019'!$E35:$G35)</f>
        <v>0</v>
      </c>
      <c r="BP35" s="0" t="n">
        <f aca="false">VLOOKUP(A35,'Sem.020'!$C$2:$D$161,2,0)</f>
        <v>55</v>
      </c>
      <c r="BQ35" s="0" t="n">
        <f aca="false">SUM('Sem.020'!$E35:$G35)</f>
        <v>0</v>
      </c>
      <c r="BS35" s="0" t="n">
        <f aca="false">VLOOKUP(A35,'Sem.021'!$C$2:$D$161,2,0)</f>
        <v>55</v>
      </c>
      <c r="BT35" s="0" t="n">
        <f aca="false">SUM('Sem.021'!$E35:$G35)</f>
        <v>0</v>
      </c>
      <c r="BV35" s="0" t="n">
        <f aca="false">VLOOKUP(A35,'Sem.022'!$C$2:$D$161,2,0)</f>
        <v>55</v>
      </c>
      <c r="BW35" s="0" t="n">
        <f aca="false">SUM('Sem.022'!$E35:$G35)</f>
        <v>0</v>
      </c>
      <c r="BY35" s="0" t="n">
        <f aca="false">VLOOKUP(A35,'Sem.023'!$C$2:$D$161,2,0)</f>
        <v>55</v>
      </c>
      <c r="BZ35" s="0" t="n">
        <f aca="false">SUM('Sem.023'!$E35:$G35)</f>
        <v>0</v>
      </c>
      <c r="CB35" s="0" t="n">
        <f aca="false">VLOOKUP(A35,'Sem.024'!$C$2:$D$161,2,0)</f>
        <v>55</v>
      </c>
      <c r="CC35" s="0" t="n">
        <f aca="false">SUM('Sem.024'!$E35:$G35)</f>
        <v>0</v>
      </c>
      <c r="CE35" s="0" t="n">
        <f aca="false">VLOOKUP(A35,'Sem.025'!$C$2:$D$161,2,0)</f>
        <v>55</v>
      </c>
      <c r="CF35" s="0" t="n">
        <f aca="false">SUM('Sem.025'!$E35:$G35)</f>
        <v>0</v>
      </c>
      <c r="CH35" s="0" t="n">
        <f aca="false">VLOOKUP(A35,'Sem.026'!$C$2:$D$161,2,0)</f>
        <v>55</v>
      </c>
      <c r="CI35" s="0" t="n">
        <f aca="false">SUM('Sem.026'!$E35:$G35)</f>
        <v>0</v>
      </c>
      <c r="CK35" s="0" t="n">
        <f aca="false">VLOOKUP(A35,'Sem.027'!$C$2:$D$161,2,0)</f>
        <v>55</v>
      </c>
      <c r="CL35" s="0" t="n">
        <f aca="false">SUM('Sem.027'!$E35:$G35)</f>
        <v>0</v>
      </c>
      <c r="CN35" s="0" t="n">
        <f aca="false">VLOOKUP(A35,'Sem.028'!$C$2:$D$161,2,0)</f>
        <v>55</v>
      </c>
      <c r="CO35" s="0" t="n">
        <f aca="false">SUM('Sem.028'!$E35:$G35)</f>
        <v>0</v>
      </c>
      <c r="CQ35" s="0" t="n">
        <f aca="false">VLOOKUP(A35,'Sem.029'!$C$2:$D$161,2,0)</f>
        <v>55</v>
      </c>
      <c r="CR35" s="0" t="n">
        <f aca="false">SUM('Sem.029'!$E35:$G35)</f>
        <v>0</v>
      </c>
      <c r="CT35" s="0" t="n">
        <f aca="false">VLOOKUP(A35,'Sem.030'!$C$2:$D$161,2,0)</f>
        <v>55</v>
      </c>
      <c r="CU35" s="0" t="n">
        <f aca="false">SUM('Sem.030'!$E35:$G35)</f>
        <v>0</v>
      </c>
      <c r="CW35" s="0" t="n">
        <f aca="false">VLOOKUP(A35,'Sem.031'!$C$2:$D$161,2,0)</f>
        <v>55</v>
      </c>
      <c r="CX35" s="0" t="n">
        <f aca="false">SUM('Sem.031'!$E35:$G35)</f>
        <v>0</v>
      </c>
      <c r="CZ35" s="0" t="n">
        <f aca="false">VLOOKUP(A35,'Sem.032'!$C$2:$D$161,2,0)</f>
        <v>55</v>
      </c>
      <c r="DA35" s="0" t="n">
        <f aca="false">SUM('Sem.032'!$E35:$G35)</f>
        <v>0</v>
      </c>
    </row>
    <row r="36" customFormat="false" ht="13.8" hidden="false" customHeight="false" outlineLevel="0" collapsed="false">
      <c r="A36" s="3" t="s">
        <v>34</v>
      </c>
      <c r="B36" s="1" t="n">
        <f aca="false">COUNTIF(C36:DA36,SUM(TRUNC((ROW()/7)*6),26))</f>
        <v>34</v>
      </c>
      <c r="C36" s="0" t="n">
        <f aca="false">SUM(COUNTIF(F36:I36,300)*10,COUNTIF(L36:DA36,300)*25)</f>
        <v>0</v>
      </c>
      <c r="E36" s="2" t="n">
        <f aca="false">VLOOKUP(A36,'Abat-Neuf Optionnel'!$C$2:$D$161,2,0)</f>
        <v>56</v>
      </c>
      <c r="F36" s="0" t="n">
        <f aca="false">SUM('Abat-Neuf Optionnel'!E36:G36)</f>
        <v>0</v>
      </c>
      <c r="H36" s="2" t="n">
        <f aca="false">VLOOKUP(A36,'Abat-Neuf'!$C$2:$D$161,2,0)</f>
        <v>56</v>
      </c>
      <c r="I36" s="0" t="n">
        <f aca="false">SUM('Abat-Neuf'!E36:G36)</f>
        <v>0</v>
      </c>
      <c r="K36" s="0" t="n">
        <f aca="false">VLOOKUP(A36,'Sem.01'!$C$2:$D$161,2,0)</f>
        <v>56</v>
      </c>
      <c r="L36" s="0" t="n">
        <f aca="false">SUM('Sem.01'!$E36:$G36)</f>
        <v>0</v>
      </c>
      <c r="N36" s="0" t="n">
        <f aca="false">VLOOKUP(A36,'Sem.02'!$C$2:$D$161,2,0)</f>
        <v>56</v>
      </c>
      <c r="O36" s="0" t="n">
        <f aca="false">SUM('Sem.02'!$E36:$G36)</f>
        <v>0</v>
      </c>
      <c r="Q36" s="0" t="n">
        <f aca="false">VLOOKUP(A36,'Sem.03'!$C$2:$D$161,2,0)</f>
        <v>56</v>
      </c>
      <c r="R36" s="0" t="n">
        <f aca="false">SUM('Sem.03'!$E36:$G36)</f>
        <v>0</v>
      </c>
      <c r="T36" s="0" t="n">
        <f aca="false">VLOOKUP(A36,'Sem.04'!$C$2:$D$161,2,0)</f>
        <v>56</v>
      </c>
      <c r="U36" s="0" t="n">
        <f aca="false">SUM('Sem.04'!$E36:$G36)</f>
        <v>0</v>
      </c>
      <c r="W36" s="0" t="n">
        <f aca="false">VLOOKUP(A36,'Sem.05'!$C$2:$D$161,2,0)</f>
        <v>56</v>
      </c>
      <c r="X36" s="0" t="n">
        <f aca="false">SUM('Sem.05'!$E36:$G36)</f>
        <v>0</v>
      </c>
      <c r="Z36" s="0" t="n">
        <f aca="false">VLOOKUP(A36,'Sem.06'!$C$2:$D$161,2,0)</f>
        <v>56</v>
      </c>
      <c r="AA36" s="0" t="n">
        <f aca="false">SUM('Sem.06'!$E36:$G36)</f>
        <v>0</v>
      </c>
      <c r="AC36" s="0" t="n">
        <f aca="false">VLOOKUP(A36,'Sem.07'!$C$2:$D$161,2,0)</f>
        <v>56</v>
      </c>
      <c r="AD36" s="0" t="n">
        <f aca="false">SUM('Sem.07'!$E36:$G36)</f>
        <v>0</v>
      </c>
      <c r="AF36" s="0" t="n">
        <f aca="false">VLOOKUP(A36,'Sem.08'!$C$2:$D$161,2,0)</f>
        <v>56</v>
      </c>
      <c r="AG36" s="0" t="n">
        <f aca="false">SUM('Sem.08'!$E36:$G36)</f>
        <v>0</v>
      </c>
      <c r="AI36" s="0" t="n">
        <f aca="false">VLOOKUP(A36,'Sem.09'!$C$2:$D$161,2,0)</f>
        <v>56</v>
      </c>
      <c r="AJ36" s="0" t="n">
        <f aca="false">SUM('Sem.09'!$E36:$G36)</f>
        <v>0</v>
      </c>
      <c r="AL36" s="0" t="n">
        <f aca="false">VLOOKUP(A36,'Sem.010'!$C$2:$D$161,2,0)</f>
        <v>56</v>
      </c>
      <c r="AM36" s="0" t="n">
        <f aca="false">SUM('Sem.010'!$E36:$G36)</f>
        <v>0</v>
      </c>
      <c r="AO36" s="0" t="n">
        <f aca="false">VLOOKUP(A36,'Sem.011'!$C$2:$D$161,2,0)</f>
        <v>56</v>
      </c>
      <c r="AP36" s="0" t="n">
        <f aca="false">SUM('Sem.011'!$E36:$G36)</f>
        <v>0</v>
      </c>
      <c r="AR36" s="0" t="n">
        <f aca="false">VLOOKUP(A36,'Sem.012'!$C$2:$D$161,2,0)</f>
        <v>56</v>
      </c>
      <c r="AS36" s="0" t="n">
        <f aca="false">SUM('Sem.012'!$E36:$G36)</f>
        <v>0</v>
      </c>
      <c r="AU36" s="0" t="n">
        <f aca="false">VLOOKUP(A36,'Sem.013'!$C$2:$D$161,2,0)</f>
        <v>56</v>
      </c>
      <c r="AV36" s="0" t="n">
        <f aca="false">SUM('Sem.013'!$E36:$G36)</f>
        <v>0</v>
      </c>
      <c r="AX36" s="0" t="n">
        <f aca="false">VLOOKUP(A36,'Sem.014'!$C$2:$D$161,2,0)</f>
        <v>56</v>
      </c>
      <c r="AY36" s="0" t="n">
        <f aca="false">SUM('Sem.014'!$E36:$G36)</f>
        <v>0</v>
      </c>
      <c r="BA36" s="0" t="n">
        <f aca="false">VLOOKUP(A36,'Sem.015'!$C$2:$D$161,2,0)</f>
        <v>56</v>
      </c>
      <c r="BB36" s="0" t="n">
        <f aca="false">SUM('Sem.015'!$E36:$G36)</f>
        <v>0</v>
      </c>
      <c r="BD36" s="0" t="n">
        <f aca="false">VLOOKUP(A36,'Sem.016'!$C$2:$D$161,2,0)</f>
        <v>56</v>
      </c>
      <c r="BE36" s="0" t="n">
        <f aca="false">SUM('Sem.016'!$E36:$G36)</f>
        <v>0</v>
      </c>
      <c r="BG36" s="0" t="n">
        <f aca="false">VLOOKUP(A36,'Sem.017'!$C$2:$D$161,2,0)</f>
        <v>56</v>
      </c>
      <c r="BH36" s="0" t="n">
        <f aca="false">SUM('Sem.017'!$E36:$G36)</f>
        <v>0</v>
      </c>
      <c r="BJ36" s="0" t="n">
        <f aca="false">VLOOKUP(A36,'Sem.018'!$C$2:$D$161,2,0)</f>
        <v>56</v>
      </c>
      <c r="BK36" s="0" t="n">
        <f aca="false">SUM('Sem.018'!$E36:$G36)</f>
        <v>0</v>
      </c>
      <c r="BM36" s="0" t="n">
        <f aca="false">VLOOKUP(A36,'Sem.019'!$C$2:$D$161,2,0)</f>
        <v>56</v>
      </c>
      <c r="BN36" s="0" t="n">
        <f aca="false">SUM('Sem.019'!$E36:$G36)</f>
        <v>0</v>
      </c>
      <c r="BP36" s="0" t="n">
        <f aca="false">VLOOKUP(A36,'Sem.020'!$C$2:$D$161,2,0)</f>
        <v>56</v>
      </c>
      <c r="BQ36" s="0" t="n">
        <f aca="false">SUM('Sem.020'!$E36:$G36)</f>
        <v>0</v>
      </c>
      <c r="BS36" s="0" t="n">
        <f aca="false">VLOOKUP(A36,'Sem.021'!$C$2:$D$161,2,0)</f>
        <v>56</v>
      </c>
      <c r="BT36" s="0" t="n">
        <f aca="false">SUM('Sem.021'!$E36:$G36)</f>
        <v>0</v>
      </c>
      <c r="BV36" s="0" t="n">
        <f aca="false">VLOOKUP(A36,'Sem.022'!$C$2:$D$161,2,0)</f>
        <v>56</v>
      </c>
      <c r="BW36" s="0" t="n">
        <f aca="false">SUM('Sem.022'!$E36:$G36)</f>
        <v>0</v>
      </c>
      <c r="BY36" s="0" t="n">
        <f aca="false">VLOOKUP(A36,'Sem.023'!$C$2:$D$161,2,0)</f>
        <v>56</v>
      </c>
      <c r="BZ36" s="0" t="n">
        <f aca="false">SUM('Sem.023'!$E36:$G36)</f>
        <v>0</v>
      </c>
      <c r="CB36" s="0" t="n">
        <f aca="false">VLOOKUP(A36,'Sem.024'!$C$2:$D$161,2,0)</f>
        <v>56</v>
      </c>
      <c r="CC36" s="0" t="n">
        <f aca="false">SUM('Sem.024'!$E36:$G36)</f>
        <v>0</v>
      </c>
      <c r="CE36" s="0" t="n">
        <f aca="false">VLOOKUP(A36,'Sem.025'!$C$2:$D$161,2,0)</f>
        <v>56</v>
      </c>
      <c r="CF36" s="0" t="n">
        <f aca="false">SUM('Sem.025'!$E36:$G36)</f>
        <v>0</v>
      </c>
      <c r="CH36" s="0" t="n">
        <f aca="false">VLOOKUP(A36,'Sem.026'!$C$2:$D$161,2,0)</f>
        <v>56</v>
      </c>
      <c r="CI36" s="0" t="n">
        <f aca="false">SUM('Sem.026'!$E36:$G36)</f>
        <v>0</v>
      </c>
      <c r="CK36" s="0" t="n">
        <f aca="false">VLOOKUP(A36,'Sem.027'!$C$2:$D$161,2,0)</f>
        <v>56</v>
      </c>
      <c r="CL36" s="0" t="n">
        <f aca="false">SUM('Sem.027'!$E36:$G36)</f>
        <v>0</v>
      </c>
      <c r="CN36" s="0" t="n">
        <f aca="false">VLOOKUP(A36,'Sem.028'!$C$2:$D$161,2,0)</f>
        <v>56</v>
      </c>
      <c r="CO36" s="0" t="n">
        <f aca="false">SUM('Sem.028'!$E36:$G36)</f>
        <v>0</v>
      </c>
      <c r="CQ36" s="0" t="n">
        <f aca="false">VLOOKUP(A36,'Sem.029'!$C$2:$D$161,2,0)</f>
        <v>56</v>
      </c>
      <c r="CR36" s="0" t="n">
        <f aca="false">SUM('Sem.029'!$E36:$G36)</f>
        <v>0</v>
      </c>
      <c r="CT36" s="0" t="n">
        <f aca="false">VLOOKUP(A36,'Sem.030'!$C$2:$D$161,2,0)</f>
        <v>56</v>
      </c>
      <c r="CU36" s="0" t="n">
        <f aca="false">SUM('Sem.030'!$E36:$G36)</f>
        <v>0</v>
      </c>
      <c r="CW36" s="0" t="n">
        <f aca="false">VLOOKUP(A36,'Sem.031'!$C$2:$D$161,2,0)</f>
        <v>56</v>
      </c>
      <c r="CX36" s="0" t="n">
        <f aca="false">SUM('Sem.031'!$E36:$G36)</f>
        <v>0</v>
      </c>
      <c r="CZ36" s="0" t="n">
        <f aca="false">VLOOKUP(A36,'Sem.032'!$C$2:$D$161,2,0)</f>
        <v>56</v>
      </c>
      <c r="DA36" s="0" t="n">
        <f aca="false">SUM('Sem.032'!$E36:$G36)</f>
        <v>0</v>
      </c>
    </row>
    <row r="37" customFormat="false" ht="13.8" hidden="false" customHeight="false" outlineLevel="0" collapsed="false">
      <c r="A37" s="4" t="s">
        <v>35</v>
      </c>
      <c r="B37" s="1"/>
      <c r="E37" s="2"/>
      <c r="H37" s="2"/>
    </row>
    <row r="38" customFormat="false" ht="13.8" hidden="false" customHeight="false" outlineLevel="0" collapsed="false">
      <c r="A38" s="3" t="s">
        <v>36</v>
      </c>
      <c r="B38" s="1" t="n">
        <f aca="false">COUNTIF(C38:DA38,SUM(TRUNC((ROW()/7)*6),30))</f>
        <v>34</v>
      </c>
      <c r="C38" s="0" t="n">
        <f aca="false">SUM(COUNTIF(F38:I38,300)*10,COUNTIF(L38:DA38,300)*25)</f>
        <v>0</v>
      </c>
      <c r="E38" s="2" t="n">
        <f aca="false">VLOOKUP(A38,'Abat-Neuf Optionnel'!$C$2:$D$161,2,0)</f>
        <v>62</v>
      </c>
      <c r="F38" s="0" t="n">
        <f aca="false">SUM('Abat-Neuf Optionnel'!E38:G38)</f>
        <v>0</v>
      </c>
      <c r="H38" s="2" t="n">
        <f aca="false">VLOOKUP(A38,'Abat-Neuf'!$C$2:$D$161,2,0)</f>
        <v>62</v>
      </c>
      <c r="I38" s="0" t="n">
        <f aca="false">SUM('Abat-Neuf'!E38:G38)</f>
        <v>0</v>
      </c>
      <c r="K38" s="0" t="n">
        <f aca="false">VLOOKUP(A38,'Sem.01'!$C$2:$D$161,2,0)</f>
        <v>62</v>
      </c>
      <c r="L38" s="0" t="n">
        <f aca="false">SUM('Sem.01'!$E38:$G38)</f>
        <v>0</v>
      </c>
      <c r="N38" s="0" t="n">
        <f aca="false">VLOOKUP(A38,'Sem.02'!$C$2:$D$161,2,0)</f>
        <v>62</v>
      </c>
      <c r="O38" s="0" t="n">
        <f aca="false">SUM('Sem.02'!$E38:$G38)</f>
        <v>0</v>
      </c>
      <c r="Q38" s="0" t="n">
        <f aca="false">VLOOKUP(A38,'Sem.03'!$C$2:$D$161,2,0)</f>
        <v>62</v>
      </c>
      <c r="R38" s="0" t="n">
        <f aca="false">SUM('Sem.03'!$E38:$G38)</f>
        <v>0</v>
      </c>
      <c r="T38" s="0" t="n">
        <f aca="false">VLOOKUP(A38,'Sem.04'!$C$2:$D$161,2,0)</f>
        <v>62</v>
      </c>
      <c r="U38" s="0" t="n">
        <f aca="false">SUM('Sem.04'!$E38:$G38)</f>
        <v>0</v>
      </c>
      <c r="W38" s="0" t="n">
        <f aca="false">VLOOKUP(A38,'Sem.05'!$C$2:$D$161,2,0)</f>
        <v>62</v>
      </c>
      <c r="X38" s="0" t="n">
        <f aca="false">SUM('Sem.05'!$E38:$G38)</f>
        <v>0</v>
      </c>
      <c r="Z38" s="0" t="n">
        <f aca="false">VLOOKUP(A38,'Sem.06'!$C$2:$D$161,2,0)</f>
        <v>62</v>
      </c>
      <c r="AA38" s="0" t="n">
        <f aca="false">SUM('Sem.06'!$E38:$G38)</f>
        <v>0</v>
      </c>
      <c r="AC38" s="0" t="n">
        <f aca="false">VLOOKUP(A38,'Sem.07'!$C$2:$D$161,2,0)</f>
        <v>62</v>
      </c>
      <c r="AD38" s="0" t="n">
        <f aca="false">SUM('Sem.07'!$E38:$G38)</f>
        <v>0</v>
      </c>
      <c r="AF38" s="0" t="n">
        <f aca="false">VLOOKUP(A38,'Sem.08'!$C$2:$D$161,2,0)</f>
        <v>62</v>
      </c>
      <c r="AG38" s="0" t="n">
        <f aca="false">SUM('Sem.08'!$E38:$G38)</f>
        <v>0</v>
      </c>
      <c r="AI38" s="0" t="n">
        <f aca="false">VLOOKUP(A38,'Sem.09'!$C$2:$D$161,2,0)</f>
        <v>62</v>
      </c>
      <c r="AJ38" s="0" t="n">
        <f aca="false">SUM('Sem.09'!$E38:$G38)</f>
        <v>0</v>
      </c>
      <c r="AL38" s="0" t="n">
        <f aca="false">VLOOKUP(A38,'Sem.010'!$C$2:$D$161,2,0)</f>
        <v>62</v>
      </c>
      <c r="AM38" s="0" t="n">
        <f aca="false">SUM('Sem.010'!$E38:$G38)</f>
        <v>0</v>
      </c>
      <c r="AO38" s="0" t="n">
        <f aca="false">VLOOKUP(A38,'Sem.011'!$C$2:$D$161,2,0)</f>
        <v>62</v>
      </c>
      <c r="AP38" s="0" t="n">
        <f aca="false">SUM('Sem.011'!$E38:$G38)</f>
        <v>0</v>
      </c>
      <c r="AR38" s="0" t="n">
        <f aca="false">VLOOKUP(A38,'Sem.012'!$C$2:$D$161,2,0)</f>
        <v>62</v>
      </c>
      <c r="AS38" s="0" t="n">
        <f aca="false">SUM('Sem.012'!$E38:$G38)</f>
        <v>0</v>
      </c>
      <c r="AU38" s="0" t="n">
        <f aca="false">VLOOKUP(A38,'Sem.013'!$C$2:$D$161,2,0)</f>
        <v>62</v>
      </c>
      <c r="AV38" s="0" t="n">
        <f aca="false">SUM('Sem.013'!$E38:$G38)</f>
        <v>0</v>
      </c>
      <c r="AX38" s="0" t="n">
        <f aca="false">VLOOKUP(A38,'Sem.014'!$C$2:$D$161,2,0)</f>
        <v>62</v>
      </c>
      <c r="AY38" s="0" t="n">
        <f aca="false">SUM('Sem.014'!$E38:$G38)</f>
        <v>0</v>
      </c>
      <c r="BA38" s="0" t="n">
        <f aca="false">VLOOKUP(A38,'Sem.015'!$C$2:$D$161,2,0)</f>
        <v>62</v>
      </c>
      <c r="BB38" s="0" t="n">
        <f aca="false">SUM('Sem.015'!$E38:$G38)</f>
        <v>0</v>
      </c>
      <c r="BD38" s="0" t="n">
        <f aca="false">VLOOKUP(A38,'Sem.016'!$C$2:$D$161,2,0)</f>
        <v>62</v>
      </c>
      <c r="BE38" s="0" t="n">
        <f aca="false">SUM('Sem.016'!$E38:$G38)</f>
        <v>0</v>
      </c>
      <c r="BG38" s="0" t="n">
        <f aca="false">VLOOKUP(A38,'Sem.017'!$C$2:$D$161,2,0)</f>
        <v>62</v>
      </c>
      <c r="BH38" s="0" t="n">
        <f aca="false">SUM('Sem.017'!$E38:$G38)</f>
        <v>0</v>
      </c>
      <c r="BJ38" s="0" t="n">
        <f aca="false">VLOOKUP(A38,'Sem.018'!$C$2:$D$161,2,0)</f>
        <v>62</v>
      </c>
      <c r="BK38" s="0" t="n">
        <f aca="false">SUM('Sem.018'!$E38:$G38)</f>
        <v>0</v>
      </c>
      <c r="BM38" s="0" t="n">
        <f aca="false">VLOOKUP(A38,'Sem.019'!$C$2:$D$161,2,0)</f>
        <v>62</v>
      </c>
      <c r="BN38" s="0" t="n">
        <f aca="false">SUM('Sem.019'!$E38:$G38)</f>
        <v>0</v>
      </c>
      <c r="BP38" s="0" t="n">
        <f aca="false">VLOOKUP(A38,'Sem.020'!$C$2:$D$161,2,0)</f>
        <v>62</v>
      </c>
      <c r="BQ38" s="0" t="n">
        <f aca="false">SUM('Sem.020'!$E38:$G38)</f>
        <v>0</v>
      </c>
      <c r="BS38" s="0" t="n">
        <f aca="false">VLOOKUP(A38,'Sem.021'!$C$2:$D$161,2,0)</f>
        <v>62</v>
      </c>
      <c r="BT38" s="0" t="n">
        <f aca="false">SUM('Sem.021'!$E38:$G38)</f>
        <v>0</v>
      </c>
      <c r="BV38" s="0" t="n">
        <f aca="false">VLOOKUP(A38,'Sem.022'!$C$2:$D$161,2,0)</f>
        <v>62</v>
      </c>
      <c r="BW38" s="0" t="n">
        <f aca="false">SUM('Sem.022'!$E38:$G38)</f>
        <v>0</v>
      </c>
      <c r="BY38" s="0" t="n">
        <f aca="false">VLOOKUP(A38,'Sem.023'!$C$2:$D$161,2,0)</f>
        <v>62</v>
      </c>
      <c r="BZ38" s="0" t="n">
        <f aca="false">SUM('Sem.023'!$E38:$G38)</f>
        <v>0</v>
      </c>
      <c r="CB38" s="0" t="n">
        <f aca="false">VLOOKUP(A38,'Sem.024'!$C$2:$D$161,2,0)</f>
        <v>62</v>
      </c>
      <c r="CC38" s="0" t="n">
        <f aca="false">SUM('Sem.024'!$E38:$G38)</f>
        <v>0</v>
      </c>
      <c r="CE38" s="0" t="n">
        <f aca="false">VLOOKUP(A38,'Sem.025'!$C$2:$D$161,2,0)</f>
        <v>62</v>
      </c>
      <c r="CF38" s="0" t="n">
        <f aca="false">SUM('Sem.025'!$E38:$G38)</f>
        <v>0</v>
      </c>
      <c r="CH38" s="0" t="n">
        <f aca="false">VLOOKUP(A38,'Sem.026'!$C$2:$D$161,2,0)</f>
        <v>62</v>
      </c>
      <c r="CI38" s="0" t="n">
        <f aca="false">SUM('Sem.026'!$E38:$G38)</f>
        <v>0</v>
      </c>
      <c r="CK38" s="0" t="n">
        <f aca="false">VLOOKUP(A38,'Sem.027'!$C$2:$D$161,2,0)</f>
        <v>62</v>
      </c>
      <c r="CL38" s="0" t="n">
        <f aca="false">SUM('Sem.027'!$E38:$G38)</f>
        <v>0</v>
      </c>
      <c r="CN38" s="0" t="n">
        <f aca="false">VLOOKUP(A38,'Sem.028'!$C$2:$D$161,2,0)</f>
        <v>62</v>
      </c>
      <c r="CO38" s="0" t="n">
        <f aca="false">SUM('Sem.028'!$E38:$G38)</f>
        <v>0</v>
      </c>
      <c r="CQ38" s="0" t="n">
        <f aca="false">VLOOKUP(A38,'Sem.029'!$C$2:$D$161,2,0)</f>
        <v>62</v>
      </c>
      <c r="CR38" s="0" t="n">
        <f aca="false">SUM('Sem.029'!$E38:$G38)</f>
        <v>0</v>
      </c>
      <c r="CT38" s="0" t="n">
        <f aca="false">VLOOKUP(A38,'Sem.030'!$C$2:$D$161,2,0)</f>
        <v>62</v>
      </c>
      <c r="CU38" s="0" t="n">
        <f aca="false">SUM('Sem.030'!$E38:$G38)</f>
        <v>0</v>
      </c>
      <c r="CW38" s="0" t="n">
        <f aca="false">VLOOKUP(A38,'Sem.031'!$C$2:$D$161,2,0)</f>
        <v>62</v>
      </c>
      <c r="CX38" s="0" t="n">
        <f aca="false">SUM('Sem.031'!$E38:$G38)</f>
        <v>0</v>
      </c>
      <c r="CZ38" s="0" t="n">
        <f aca="false">VLOOKUP(A38,'Sem.032'!$C$2:$D$161,2,0)</f>
        <v>62</v>
      </c>
      <c r="DA38" s="0" t="n">
        <f aca="false">SUM('Sem.032'!$E38:$G38)</f>
        <v>0</v>
      </c>
    </row>
    <row r="39" customFormat="false" ht="13.8" hidden="false" customHeight="false" outlineLevel="0" collapsed="false">
      <c r="A39" s="3" t="s">
        <v>37</v>
      </c>
      <c r="B39" s="1" t="n">
        <f aca="false">COUNTIF(C39:DA39,SUM(TRUNC((ROW()/7)*6),30))</f>
        <v>34</v>
      </c>
      <c r="C39" s="0" t="n">
        <f aca="false">SUM(COUNTIF(F39:I39,300)*10,COUNTIF(L39:DA39,300)*25)</f>
        <v>0</v>
      </c>
      <c r="E39" s="2" t="n">
        <f aca="false">VLOOKUP(A39,'Abat-Neuf Optionnel'!$C$2:$D$161,2,0)</f>
        <v>63</v>
      </c>
      <c r="F39" s="0" t="n">
        <f aca="false">SUM('Abat-Neuf Optionnel'!E39:G39)</f>
        <v>0</v>
      </c>
      <c r="H39" s="2" t="n">
        <f aca="false">VLOOKUP(A39,'Abat-Neuf'!$C$2:$D$161,2,0)</f>
        <v>63</v>
      </c>
      <c r="I39" s="0" t="n">
        <f aca="false">SUM('Abat-Neuf'!E39:G39)</f>
        <v>0</v>
      </c>
      <c r="K39" s="0" t="n">
        <f aca="false">VLOOKUP(A39,'Sem.01'!$C$2:$D$161,2,0)</f>
        <v>63</v>
      </c>
      <c r="L39" s="0" t="n">
        <f aca="false">SUM('Sem.01'!$E39:$G39)</f>
        <v>0</v>
      </c>
      <c r="N39" s="0" t="n">
        <f aca="false">VLOOKUP(A39,'Sem.02'!$C$2:$D$161,2,0)</f>
        <v>63</v>
      </c>
      <c r="O39" s="0" t="n">
        <f aca="false">SUM('Sem.02'!$E39:$G39)</f>
        <v>0</v>
      </c>
      <c r="Q39" s="0" t="n">
        <f aca="false">VLOOKUP(A39,'Sem.03'!$C$2:$D$161,2,0)</f>
        <v>63</v>
      </c>
      <c r="R39" s="0" t="n">
        <f aca="false">SUM('Sem.03'!$E39:$G39)</f>
        <v>0</v>
      </c>
      <c r="T39" s="0" t="n">
        <f aca="false">VLOOKUP(A39,'Sem.04'!$C$2:$D$161,2,0)</f>
        <v>63</v>
      </c>
      <c r="U39" s="0" t="n">
        <f aca="false">SUM('Sem.04'!$E39:$G39)</f>
        <v>0</v>
      </c>
      <c r="W39" s="0" t="n">
        <f aca="false">VLOOKUP(A39,'Sem.05'!$C$2:$D$161,2,0)</f>
        <v>63</v>
      </c>
      <c r="X39" s="0" t="n">
        <f aca="false">SUM('Sem.05'!$E39:$G39)</f>
        <v>0</v>
      </c>
      <c r="Z39" s="0" t="n">
        <f aca="false">VLOOKUP(A39,'Sem.06'!$C$2:$D$161,2,0)</f>
        <v>63</v>
      </c>
      <c r="AA39" s="0" t="n">
        <f aca="false">SUM('Sem.06'!$E39:$G39)</f>
        <v>0</v>
      </c>
      <c r="AC39" s="0" t="n">
        <f aca="false">VLOOKUP(A39,'Sem.07'!$C$2:$D$161,2,0)</f>
        <v>63</v>
      </c>
      <c r="AD39" s="0" t="n">
        <f aca="false">SUM('Sem.07'!$E39:$G39)</f>
        <v>0</v>
      </c>
      <c r="AF39" s="0" t="n">
        <f aca="false">VLOOKUP(A39,'Sem.08'!$C$2:$D$161,2,0)</f>
        <v>63</v>
      </c>
      <c r="AG39" s="0" t="n">
        <f aca="false">SUM('Sem.08'!$E39:$G39)</f>
        <v>0</v>
      </c>
      <c r="AI39" s="0" t="n">
        <f aca="false">VLOOKUP(A39,'Sem.09'!$C$2:$D$161,2,0)</f>
        <v>63</v>
      </c>
      <c r="AJ39" s="0" t="n">
        <f aca="false">SUM('Sem.09'!$E39:$G39)</f>
        <v>0</v>
      </c>
      <c r="AL39" s="0" t="n">
        <f aca="false">VLOOKUP(A39,'Sem.010'!$C$2:$D$161,2,0)</f>
        <v>63</v>
      </c>
      <c r="AM39" s="0" t="n">
        <f aca="false">SUM('Sem.010'!$E39:$G39)</f>
        <v>0</v>
      </c>
      <c r="AO39" s="0" t="n">
        <f aca="false">VLOOKUP(A39,'Sem.011'!$C$2:$D$161,2,0)</f>
        <v>63</v>
      </c>
      <c r="AP39" s="0" t="n">
        <f aca="false">SUM('Sem.011'!$E39:$G39)</f>
        <v>0</v>
      </c>
      <c r="AR39" s="0" t="n">
        <f aca="false">VLOOKUP(A39,'Sem.012'!$C$2:$D$161,2,0)</f>
        <v>63</v>
      </c>
      <c r="AS39" s="0" t="n">
        <f aca="false">SUM('Sem.012'!$E39:$G39)</f>
        <v>0</v>
      </c>
      <c r="AU39" s="0" t="n">
        <f aca="false">VLOOKUP(A39,'Sem.013'!$C$2:$D$161,2,0)</f>
        <v>63</v>
      </c>
      <c r="AV39" s="0" t="n">
        <f aca="false">SUM('Sem.013'!$E39:$G39)</f>
        <v>0</v>
      </c>
      <c r="AX39" s="0" t="n">
        <f aca="false">VLOOKUP(A39,'Sem.014'!$C$2:$D$161,2,0)</f>
        <v>63</v>
      </c>
      <c r="AY39" s="0" t="n">
        <f aca="false">SUM('Sem.014'!$E39:$G39)</f>
        <v>0</v>
      </c>
      <c r="BA39" s="0" t="n">
        <f aca="false">VLOOKUP(A39,'Sem.015'!$C$2:$D$161,2,0)</f>
        <v>63</v>
      </c>
      <c r="BB39" s="0" t="n">
        <f aca="false">SUM('Sem.015'!$E39:$G39)</f>
        <v>0</v>
      </c>
      <c r="BD39" s="0" t="n">
        <f aca="false">VLOOKUP(A39,'Sem.016'!$C$2:$D$161,2,0)</f>
        <v>63</v>
      </c>
      <c r="BE39" s="0" t="n">
        <f aca="false">SUM('Sem.016'!$E39:$G39)</f>
        <v>0</v>
      </c>
      <c r="BG39" s="0" t="n">
        <f aca="false">VLOOKUP(A39,'Sem.017'!$C$2:$D$161,2,0)</f>
        <v>63</v>
      </c>
      <c r="BH39" s="0" t="n">
        <f aca="false">SUM('Sem.017'!$E39:$G39)</f>
        <v>0</v>
      </c>
      <c r="BJ39" s="0" t="n">
        <f aca="false">VLOOKUP(A39,'Sem.018'!$C$2:$D$161,2,0)</f>
        <v>63</v>
      </c>
      <c r="BK39" s="0" t="n">
        <f aca="false">SUM('Sem.018'!$E39:$G39)</f>
        <v>0</v>
      </c>
      <c r="BM39" s="0" t="n">
        <f aca="false">VLOOKUP(A39,'Sem.019'!$C$2:$D$161,2,0)</f>
        <v>63</v>
      </c>
      <c r="BN39" s="0" t="n">
        <f aca="false">SUM('Sem.019'!$E39:$G39)</f>
        <v>0</v>
      </c>
      <c r="BP39" s="0" t="n">
        <f aca="false">VLOOKUP(A39,'Sem.020'!$C$2:$D$161,2,0)</f>
        <v>63</v>
      </c>
      <c r="BQ39" s="0" t="n">
        <f aca="false">SUM('Sem.020'!$E39:$G39)</f>
        <v>0</v>
      </c>
      <c r="BS39" s="0" t="n">
        <f aca="false">VLOOKUP(A39,'Sem.021'!$C$2:$D$161,2,0)</f>
        <v>63</v>
      </c>
      <c r="BT39" s="0" t="n">
        <f aca="false">SUM('Sem.021'!$E39:$G39)</f>
        <v>0</v>
      </c>
      <c r="BV39" s="0" t="n">
        <f aca="false">VLOOKUP(A39,'Sem.022'!$C$2:$D$161,2,0)</f>
        <v>63</v>
      </c>
      <c r="BW39" s="0" t="n">
        <f aca="false">SUM('Sem.022'!$E39:$G39)</f>
        <v>0</v>
      </c>
      <c r="BY39" s="0" t="n">
        <f aca="false">VLOOKUP(A39,'Sem.023'!$C$2:$D$161,2,0)</f>
        <v>63</v>
      </c>
      <c r="BZ39" s="0" t="n">
        <f aca="false">SUM('Sem.023'!$E39:$G39)</f>
        <v>0</v>
      </c>
      <c r="CB39" s="0" t="n">
        <f aca="false">VLOOKUP(A39,'Sem.024'!$C$2:$D$161,2,0)</f>
        <v>63</v>
      </c>
      <c r="CC39" s="0" t="n">
        <f aca="false">SUM('Sem.024'!$E39:$G39)</f>
        <v>0</v>
      </c>
      <c r="CE39" s="0" t="n">
        <f aca="false">VLOOKUP(A39,'Sem.025'!$C$2:$D$161,2,0)</f>
        <v>63</v>
      </c>
      <c r="CF39" s="0" t="n">
        <f aca="false">SUM('Sem.025'!$E39:$G39)</f>
        <v>0</v>
      </c>
      <c r="CH39" s="0" t="n">
        <f aca="false">VLOOKUP(A39,'Sem.026'!$C$2:$D$161,2,0)</f>
        <v>63</v>
      </c>
      <c r="CI39" s="0" t="n">
        <f aca="false">SUM('Sem.026'!$E39:$G39)</f>
        <v>0</v>
      </c>
      <c r="CK39" s="0" t="n">
        <f aca="false">VLOOKUP(A39,'Sem.027'!$C$2:$D$161,2,0)</f>
        <v>63</v>
      </c>
      <c r="CL39" s="0" t="n">
        <f aca="false">SUM('Sem.027'!$E39:$G39)</f>
        <v>0</v>
      </c>
      <c r="CN39" s="0" t="n">
        <f aca="false">VLOOKUP(A39,'Sem.028'!$C$2:$D$161,2,0)</f>
        <v>63</v>
      </c>
      <c r="CO39" s="0" t="n">
        <f aca="false">SUM('Sem.028'!$E39:$G39)</f>
        <v>0</v>
      </c>
      <c r="CQ39" s="0" t="n">
        <f aca="false">VLOOKUP(A39,'Sem.029'!$C$2:$D$161,2,0)</f>
        <v>63</v>
      </c>
      <c r="CR39" s="0" t="n">
        <f aca="false">SUM('Sem.029'!$E39:$G39)</f>
        <v>0</v>
      </c>
      <c r="CT39" s="0" t="n">
        <f aca="false">VLOOKUP(A39,'Sem.030'!$C$2:$D$161,2,0)</f>
        <v>63</v>
      </c>
      <c r="CU39" s="0" t="n">
        <f aca="false">SUM('Sem.030'!$E39:$G39)</f>
        <v>0</v>
      </c>
      <c r="CW39" s="0" t="n">
        <f aca="false">VLOOKUP(A39,'Sem.031'!$C$2:$D$161,2,0)</f>
        <v>63</v>
      </c>
      <c r="CX39" s="0" t="n">
        <f aca="false">SUM('Sem.031'!$E39:$G39)</f>
        <v>0</v>
      </c>
      <c r="CZ39" s="0" t="n">
        <f aca="false">VLOOKUP(A39,'Sem.032'!$C$2:$D$161,2,0)</f>
        <v>63</v>
      </c>
      <c r="DA39" s="0" t="n">
        <f aca="false">SUM('Sem.032'!$E39:$G39)</f>
        <v>0</v>
      </c>
    </row>
    <row r="40" customFormat="false" ht="13.8" hidden="false" customHeight="false" outlineLevel="0" collapsed="false">
      <c r="A40" s="3" t="s">
        <v>38</v>
      </c>
      <c r="B40" s="1" t="n">
        <f aca="false">COUNTIF(C40:DA40,SUM(TRUNC((ROW()/7)*6),30))</f>
        <v>34</v>
      </c>
      <c r="C40" s="0" t="n">
        <f aca="false">SUM(COUNTIF(F40:I40,300)*10,COUNTIF(L40:DA40,300)*25)</f>
        <v>0</v>
      </c>
      <c r="E40" s="2" t="n">
        <f aca="false">VLOOKUP(A40,'Abat-Neuf Optionnel'!$C$2:$D$161,2,0)</f>
        <v>64</v>
      </c>
      <c r="F40" s="0" t="n">
        <f aca="false">SUM('Abat-Neuf Optionnel'!E40:G40)</f>
        <v>0</v>
      </c>
      <c r="H40" s="2" t="n">
        <f aca="false">VLOOKUP(A40,'Abat-Neuf'!$C$2:$D$161,2,0)</f>
        <v>64</v>
      </c>
      <c r="I40" s="0" t="n">
        <f aca="false">SUM('Abat-Neuf'!E40:G40)</f>
        <v>0</v>
      </c>
      <c r="K40" s="0" t="n">
        <f aca="false">VLOOKUP(A40,'Sem.01'!$C$2:$D$161,2,0)</f>
        <v>64</v>
      </c>
      <c r="L40" s="0" t="n">
        <f aca="false">SUM('Sem.01'!$E40:$G40)</f>
        <v>0</v>
      </c>
      <c r="N40" s="0" t="n">
        <f aca="false">VLOOKUP(A40,'Sem.02'!$C$2:$D$161,2,0)</f>
        <v>64</v>
      </c>
      <c r="O40" s="0" t="n">
        <f aca="false">SUM('Sem.02'!$E40:$G40)</f>
        <v>0</v>
      </c>
      <c r="Q40" s="0" t="n">
        <f aca="false">VLOOKUP(A40,'Sem.03'!$C$2:$D$161,2,0)</f>
        <v>64</v>
      </c>
      <c r="R40" s="0" t="n">
        <f aca="false">SUM('Sem.03'!$E40:$G40)</f>
        <v>0</v>
      </c>
      <c r="T40" s="0" t="n">
        <f aca="false">VLOOKUP(A40,'Sem.04'!$C$2:$D$161,2,0)</f>
        <v>64</v>
      </c>
      <c r="U40" s="0" t="n">
        <f aca="false">SUM('Sem.04'!$E40:$G40)</f>
        <v>0</v>
      </c>
      <c r="W40" s="0" t="n">
        <f aca="false">VLOOKUP(A40,'Sem.05'!$C$2:$D$161,2,0)</f>
        <v>64</v>
      </c>
      <c r="X40" s="0" t="n">
        <f aca="false">SUM('Sem.05'!$E40:$G40)</f>
        <v>0</v>
      </c>
      <c r="Z40" s="0" t="n">
        <f aca="false">VLOOKUP(A40,'Sem.06'!$C$2:$D$161,2,0)</f>
        <v>64</v>
      </c>
      <c r="AA40" s="0" t="n">
        <f aca="false">SUM('Sem.06'!$E40:$G40)</f>
        <v>0</v>
      </c>
      <c r="AC40" s="0" t="n">
        <f aca="false">VLOOKUP(A40,'Sem.07'!$C$2:$D$161,2,0)</f>
        <v>64</v>
      </c>
      <c r="AD40" s="0" t="n">
        <f aca="false">SUM('Sem.07'!$E40:$G40)</f>
        <v>0</v>
      </c>
      <c r="AF40" s="0" t="n">
        <f aca="false">VLOOKUP(A40,'Sem.08'!$C$2:$D$161,2,0)</f>
        <v>64</v>
      </c>
      <c r="AG40" s="0" t="n">
        <f aca="false">SUM('Sem.08'!$E40:$G40)</f>
        <v>0</v>
      </c>
      <c r="AI40" s="0" t="n">
        <f aca="false">VLOOKUP(A40,'Sem.09'!$C$2:$D$161,2,0)</f>
        <v>64</v>
      </c>
      <c r="AJ40" s="0" t="n">
        <f aca="false">SUM('Sem.09'!$E40:$G40)</f>
        <v>0</v>
      </c>
      <c r="AL40" s="0" t="n">
        <f aca="false">VLOOKUP(A40,'Sem.010'!$C$2:$D$161,2,0)</f>
        <v>64</v>
      </c>
      <c r="AM40" s="0" t="n">
        <f aca="false">SUM('Sem.010'!$E40:$G40)</f>
        <v>0</v>
      </c>
      <c r="AO40" s="0" t="n">
        <f aca="false">VLOOKUP(A40,'Sem.011'!$C$2:$D$161,2,0)</f>
        <v>64</v>
      </c>
      <c r="AP40" s="0" t="n">
        <f aca="false">SUM('Sem.011'!$E40:$G40)</f>
        <v>0</v>
      </c>
      <c r="AR40" s="0" t="n">
        <f aca="false">VLOOKUP(A40,'Sem.012'!$C$2:$D$161,2,0)</f>
        <v>64</v>
      </c>
      <c r="AS40" s="0" t="n">
        <f aca="false">SUM('Sem.012'!$E40:$G40)</f>
        <v>0</v>
      </c>
      <c r="AU40" s="0" t="n">
        <f aca="false">VLOOKUP(A40,'Sem.013'!$C$2:$D$161,2,0)</f>
        <v>64</v>
      </c>
      <c r="AV40" s="0" t="n">
        <f aca="false">SUM('Sem.013'!$E40:$G40)</f>
        <v>0</v>
      </c>
      <c r="AX40" s="0" t="n">
        <f aca="false">VLOOKUP(A40,'Sem.014'!$C$2:$D$161,2,0)</f>
        <v>64</v>
      </c>
      <c r="AY40" s="0" t="n">
        <f aca="false">SUM('Sem.014'!$E40:$G40)</f>
        <v>0</v>
      </c>
      <c r="BA40" s="0" t="n">
        <f aca="false">VLOOKUP(A40,'Sem.015'!$C$2:$D$161,2,0)</f>
        <v>64</v>
      </c>
      <c r="BB40" s="0" t="n">
        <f aca="false">SUM('Sem.015'!$E40:$G40)</f>
        <v>0</v>
      </c>
      <c r="BD40" s="0" t="n">
        <f aca="false">VLOOKUP(A40,'Sem.016'!$C$2:$D$161,2,0)</f>
        <v>64</v>
      </c>
      <c r="BE40" s="0" t="n">
        <f aca="false">SUM('Sem.016'!$E40:$G40)</f>
        <v>0</v>
      </c>
      <c r="BG40" s="0" t="n">
        <f aca="false">VLOOKUP(A40,'Sem.017'!$C$2:$D$161,2,0)</f>
        <v>64</v>
      </c>
      <c r="BH40" s="0" t="n">
        <f aca="false">SUM('Sem.017'!$E40:$G40)</f>
        <v>0</v>
      </c>
      <c r="BJ40" s="0" t="n">
        <f aca="false">VLOOKUP(A40,'Sem.018'!$C$2:$D$161,2,0)</f>
        <v>64</v>
      </c>
      <c r="BK40" s="0" t="n">
        <f aca="false">SUM('Sem.018'!$E40:$G40)</f>
        <v>0</v>
      </c>
      <c r="BM40" s="0" t="n">
        <f aca="false">VLOOKUP(A40,'Sem.019'!$C$2:$D$161,2,0)</f>
        <v>64</v>
      </c>
      <c r="BN40" s="0" t="n">
        <f aca="false">SUM('Sem.019'!$E40:$G40)</f>
        <v>0</v>
      </c>
      <c r="BP40" s="0" t="n">
        <f aca="false">VLOOKUP(A40,'Sem.020'!$C$2:$D$161,2,0)</f>
        <v>64</v>
      </c>
      <c r="BQ40" s="0" t="n">
        <f aca="false">SUM('Sem.020'!$E40:$G40)</f>
        <v>0</v>
      </c>
      <c r="BS40" s="0" t="n">
        <f aca="false">VLOOKUP(A40,'Sem.021'!$C$2:$D$161,2,0)</f>
        <v>64</v>
      </c>
      <c r="BT40" s="0" t="n">
        <f aca="false">SUM('Sem.021'!$E40:$G40)</f>
        <v>0</v>
      </c>
      <c r="BV40" s="0" t="n">
        <f aca="false">VLOOKUP(A40,'Sem.022'!$C$2:$D$161,2,0)</f>
        <v>64</v>
      </c>
      <c r="BW40" s="0" t="n">
        <f aca="false">SUM('Sem.022'!$E40:$G40)</f>
        <v>0</v>
      </c>
      <c r="BY40" s="0" t="n">
        <f aca="false">VLOOKUP(A40,'Sem.023'!$C$2:$D$161,2,0)</f>
        <v>64</v>
      </c>
      <c r="BZ40" s="0" t="n">
        <f aca="false">SUM('Sem.023'!$E40:$G40)</f>
        <v>0</v>
      </c>
      <c r="CB40" s="0" t="n">
        <f aca="false">VLOOKUP(A40,'Sem.024'!$C$2:$D$161,2,0)</f>
        <v>64</v>
      </c>
      <c r="CC40" s="0" t="n">
        <f aca="false">SUM('Sem.024'!$E40:$G40)</f>
        <v>0</v>
      </c>
      <c r="CE40" s="0" t="n">
        <f aca="false">VLOOKUP(A40,'Sem.025'!$C$2:$D$161,2,0)</f>
        <v>64</v>
      </c>
      <c r="CF40" s="0" t="n">
        <f aca="false">SUM('Sem.025'!$E40:$G40)</f>
        <v>0</v>
      </c>
      <c r="CH40" s="0" t="n">
        <f aca="false">VLOOKUP(A40,'Sem.026'!$C$2:$D$161,2,0)</f>
        <v>64</v>
      </c>
      <c r="CI40" s="0" t="n">
        <f aca="false">SUM('Sem.026'!$E40:$G40)</f>
        <v>0</v>
      </c>
      <c r="CK40" s="0" t="n">
        <f aca="false">VLOOKUP(A40,'Sem.027'!$C$2:$D$161,2,0)</f>
        <v>64</v>
      </c>
      <c r="CL40" s="0" t="n">
        <f aca="false">SUM('Sem.027'!$E40:$G40)</f>
        <v>0</v>
      </c>
      <c r="CN40" s="0" t="n">
        <f aca="false">VLOOKUP(A40,'Sem.028'!$C$2:$D$161,2,0)</f>
        <v>64</v>
      </c>
      <c r="CO40" s="0" t="n">
        <f aca="false">SUM('Sem.028'!$E40:$G40)</f>
        <v>0</v>
      </c>
      <c r="CQ40" s="0" t="n">
        <f aca="false">VLOOKUP(A40,'Sem.029'!$C$2:$D$161,2,0)</f>
        <v>64</v>
      </c>
      <c r="CR40" s="0" t="n">
        <f aca="false">SUM('Sem.029'!$E40:$G40)</f>
        <v>0</v>
      </c>
      <c r="CT40" s="0" t="n">
        <f aca="false">VLOOKUP(A40,'Sem.030'!$C$2:$D$161,2,0)</f>
        <v>64</v>
      </c>
      <c r="CU40" s="0" t="n">
        <f aca="false">SUM('Sem.030'!$E40:$G40)</f>
        <v>0</v>
      </c>
      <c r="CW40" s="0" t="n">
        <f aca="false">VLOOKUP(A40,'Sem.031'!$C$2:$D$161,2,0)</f>
        <v>64</v>
      </c>
      <c r="CX40" s="0" t="n">
        <f aca="false">SUM('Sem.031'!$E40:$G40)</f>
        <v>0</v>
      </c>
      <c r="CZ40" s="0" t="n">
        <f aca="false">VLOOKUP(A40,'Sem.032'!$C$2:$D$161,2,0)</f>
        <v>64</v>
      </c>
      <c r="DA40" s="0" t="n">
        <f aca="false">SUM('Sem.032'!$E40:$G40)</f>
        <v>0</v>
      </c>
    </row>
    <row r="41" customFormat="false" ht="13.8" hidden="false" customHeight="false" outlineLevel="0" collapsed="false">
      <c r="A41" s="3" t="s">
        <v>39</v>
      </c>
      <c r="B41" s="1" t="n">
        <f aca="false">COUNTIF(C41:DA41,SUM(TRUNC((ROW()/7)*6),30))</f>
        <v>34</v>
      </c>
      <c r="C41" s="0" t="n">
        <f aca="false">SUM(COUNTIF(F41:I41,300)*10,COUNTIF(L41:DA41,300)*25)</f>
        <v>0</v>
      </c>
      <c r="E41" s="2" t="n">
        <f aca="false">VLOOKUP(A41,'Abat-Neuf Optionnel'!$C$2:$D$161,2,0)</f>
        <v>65</v>
      </c>
      <c r="F41" s="0" t="n">
        <f aca="false">SUM('Abat-Neuf Optionnel'!E41:G41)</f>
        <v>0</v>
      </c>
      <c r="H41" s="2" t="n">
        <f aca="false">VLOOKUP(A41,'Abat-Neuf'!$C$2:$D$161,2,0)</f>
        <v>65</v>
      </c>
      <c r="I41" s="0" t="n">
        <f aca="false">SUM('Abat-Neuf'!E41:G41)</f>
        <v>0</v>
      </c>
      <c r="K41" s="0" t="n">
        <f aca="false">VLOOKUP(A41,'Sem.01'!$C$2:$D$161,2,0)</f>
        <v>65</v>
      </c>
      <c r="L41" s="0" t="n">
        <f aca="false">SUM('Sem.01'!$E41:$G41)</f>
        <v>0</v>
      </c>
      <c r="N41" s="0" t="n">
        <f aca="false">VLOOKUP(A41,'Sem.02'!$C$2:$D$161,2,0)</f>
        <v>65</v>
      </c>
      <c r="O41" s="0" t="n">
        <f aca="false">SUM('Sem.02'!$E41:$G41)</f>
        <v>0</v>
      </c>
      <c r="Q41" s="0" t="n">
        <f aca="false">VLOOKUP(A41,'Sem.03'!$C$2:$D$161,2,0)</f>
        <v>65</v>
      </c>
      <c r="R41" s="0" t="n">
        <f aca="false">SUM('Sem.03'!$E41:$G41)</f>
        <v>0</v>
      </c>
      <c r="T41" s="0" t="n">
        <f aca="false">VLOOKUP(A41,'Sem.04'!$C$2:$D$161,2,0)</f>
        <v>65</v>
      </c>
      <c r="U41" s="0" t="n">
        <f aca="false">SUM('Sem.04'!$E41:$G41)</f>
        <v>0</v>
      </c>
      <c r="W41" s="0" t="n">
        <f aca="false">VLOOKUP(A41,'Sem.05'!$C$2:$D$161,2,0)</f>
        <v>65</v>
      </c>
      <c r="X41" s="0" t="n">
        <f aca="false">SUM('Sem.05'!$E41:$G41)</f>
        <v>0</v>
      </c>
      <c r="Z41" s="0" t="n">
        <f aca="false">VLOOKUP(A41,'Sem.06'!$C$2:$D$161,2,0)</f>
        <v>65</v>
      </c>
      <c r="AA41" s="0" t="n">
        <f aca="false">SUM('Sem.06'!$E41:$G41)</f>
        <v>0</v>
      </c>
      <c r="AC41" s="0" t="n">
        <f aca="false">VLOOKUP(A41,'Sem.07'!$C$2:$D$161,2,0)</f>
        <v>65</v>
      </c>
      <c r="AD41" s="0" t="n">
        <f aca="false">SUM('Sem.07'!$E41:$G41)</f>
        <v>0</v>
      </c>
      <c r="AF41" s="0" t="n">
        <f aca="false">VLOOKUP(A41,'Sem.08'!$C$2:$D$161,2,0)</f>
        <v>65</v>
      </c>
      <c r="AG41" s="0" t="n">
        <f aca="false">SUM('Sem.08'!$E41:$G41)</f>
        <v>0</v>
      </c>
      <c r="AI41" s="0" t="n">
        <f aca="false">VLOOKUP(A41,'Sem.09'!$C$2:$D$161,2,0)</f>
        <v>65</v>
      </c>
      <c r="AJ41" s="0" t="n">
        <f aca="false">SUM('Sem.09'!$E41:$G41)</f>
        <v>0</v>
      </c>
      <c r="AL41" s="0" t="n">
        <f aca="false">VLOOKUP(A41,'Sem.010'!$C$2:$D$161,2,0)</f>
        <v>65</v>
      </c>
      <c r="AM41" s="0" t="n">
        <f aca="false">SUM('Sem.010'!$E41:$G41)</f>
        <v>0</v>
      </c>
      <c r="AO41" s="0" t="n">
        <f aca="false">VLOOKUP(A41,'Sem.011'!$C$2:$D$161,2,0)</f>
        <v>65</v>
      </c>
      <c r="AP41" s="0" t="n">
        <f aca="false">SUM('Sem.011'!$E41:$G41)</f>
        <v>0</v>
      </c>
      <c r="AR41" s="0" t="n">
        <f aca="false">VLOOKUP(A41,'Sem.012'!$C$2:$D$161,2,0)</f>
        <v>65</v>
      </c>
      <c r="AS41" s="0" t="n">
        <f aca="false">SUM('Sem.012'!$E41:$G41)</f>
        <v>0</v>
      </c>
      <c r="AU41" s="0" t="n">
        <f aca="false">VLOOKUP(A41,'Sem.013'!$C$2:$D$161,2,0)</f>
        <v>65</v>
      </c>
      <c r="AV41" s="0" t="n">
        <f aca="false">SUM('Sem.013'!$E41:$G41)</f>
        <v>0</v>
      </c>
      <c r="AX41" s="0" t="n">
        <f aca="false">VLOOKUP(A41,'Sem.014'!$C$2:$D$161,2,0)</f>
        <v>65</v>
      </c>
      <c r="AY41" s="0" t="n">
        <f aca="false">SUM('Sem.014'!$E41:$G41)</f>
        <v>0</v>
      </c>
      <c r="BA41" s="0" t="n">
        <f aca="false">VLOOKUP(A41,'Sem.015'!$C$2:$D$161,2,0)</f>
        <v>65</v>
      </c>
      <c r="BB41" s="0" t="n">
        <f aca="false">SUM('Sem.015'!$E41:$G41)</f>
        <v>0</v>
      </c>
      <c r="BD41" s="0" t="n">
        <f aca="false">VLOOKUP(A41,'Sem.016'!$C$2:$D$161,2,0)</f>
        <v>65</v>
      </c>
      <c r="BE41" s="0" t="n">
        <f aca="false">SUM('Sem.016'!$E41:$G41)</f>
        <v>0</v>
      </c>
      <c r="BG41" s="0" t="n">
        <f aca="false">VLOOKUP(A41,'Sem.017'!$C$2:$D$161,2,0)</f>
        <v>65</v>
      </c>
      <c r="BH41" s="0" t="n">
        <f aca="false">SUM('Sem.017'!$E41:$G41)</f>
        <v>0</v>
      </c>
      <c r="BJ41" s="0" t="n">
        <f aca="false">VLOOKUP(A41,'Sem.018'!$C$2:$D$161,2,0)</f>
        <v>65</v>
      </c>
      <c r="BK41" s="0" t="n">
        <f aca="false">SUM('Sem.018'!$E41:$G41)</f>
        <v>0</v>
      </c>
      <c r="BM41" s="0" t="n">
        <f aca="false">VLOOKUP(A41,'Sem.019'!$C$2:$D$161,2,0)</f>
        <v>65</v>
      </c>
      <c r="BN41" s="0" t="n">
        <f aca="false">SUM('Sem.019'!$E41:$G41)</f>
        <v>0</v>
      </c>
      <c r="BP41" s="0" t="n">
        <f aca="false">VLOOKUP(A41,'Sem.020'!$C$2:$D$161,2,0)</f>
        <v>65</v>
      </c>
      <c r="BQ41" s="0" t="n">
        <f aca="false">SUM('Sem.020'!$E41:$G41)</f>
        <v>0</v>
      </c>
      <c r="BS41" s="0" t="n">
        <f aca="false">VLOOKUP(A41,'Sem.021'!$C$2:$D$161,2,0)</f>
        <v>65</v>
      </c>
      <c r="BT41" s="0" t="n">
        <f aca="false">SUM('Sem.021'!$E41:$G41)</f>
        <v>0</v>
      </c>
      <c r="BV41" s="0" t="n">
        <f aca="false">VLOOKUP(A41,'Sem.022'!$C$2:$D$161,2,0)</f>
        <v>65</v>
      </c>
      <c r="BW41" s="0" t="n">
        <f aca="false">SUM('Sem.022'!$E41:$G41)</f>
        <v>0</v>
      </c>
      <c r="BY41" s="0" t="n">
        <f aca="false">VLOOKUP(A41,'Sem.023'!$C$2:$D$161,2,0)</f>
        <v>65</v>
      </c>
      <c r="BZ41" s="0" t="n">
        <f aca="false">SUM('Sem.023'!$E41:$G41)</f>
        <v>0</v>
      </c>
      <c r="CB41" s="0" t="n">
        <f aca="false">VLOOKUP(A41,'Sem.024'!$C$2:$D$161,2,0)</f>
        <v>65</v>
      </c>
      <c r="CC41" s="0" t="n">
        <f aca="false">SUM('Sem.024'!$E41:$G41)</f>
        <v>0</v>
      </c>
      <c r="CE41" s="0" t="n">
        <f aca="false">VLOOKUP(A41,'Sem.025'!$C$2:$D$161,2,0)</f>
        <v>65</v>
      </c>
      <c r="CF41" s="0" t="n">
        <f aca="false">SUM('Sem.025'!$E41:$G41)</f>
        <v>0</v>
      </c>
      <c r="CH41" s="0" t="n">
        <f aca="false">VLOOKUP(A41,'Sem.026'!$C$2:$D$161,2,0)</f>
        <v>65</v>
      </c>
      <c r="CI41" s="0" t="n">
        <f aca="false">SUM('Sem.026'!$E41:$G41)</f>
        <v>0</v>
      </c>
      <c r="CK41" s="0" t="n">
        <f aca="false">VLOOKUP(A41,'Sem.027'!$C$2:$D$161,2,0)</f>
        <v>65</v>
      </c>
      <c r="CL41" s="0" t="n">
        <f aca="false">SUM('Sem.027'!$E41:$G41)</f>
        <v>0</v>
      </c>
      <c r="CN41" s="0" t="n">
        <f aca="false">VLOOKUP(A41,'Sem.028'!$C$2:$D$161,2,0)</f>
        <v>65</v>
      </c>
      <c r="CO41" s="0" t="n">
        <f aca="false">SUM('Sem.028'!$E41:$G41)</f>
        <v>0</v>
      </c>
      <c r="CQ41" s="0" t="n">
        <f aca="false">VLOOKUP(A41,'Sem.029'!$C$2:$D$161,2,0)</f>
        <v>65</v>
      </c>
      <c r="CR41" s="0" t="n">
        <f aca="false">SUM('Sem.029'!$E41:$G41)</f>
        <v>0</v>
      </c>
      <c r="CT41" s="0" t="n">
        <f aca="false">VLOOKUP(A41,'Sem.030'!$C$2:$D$161,2,0)</f>
        <v>65</v>
      </c>
      <c r="CU41" s="0" t="n">
        <f aca="false">SUM('Sem.030'!$E41:$G41)</f>
        <v>0</v>
      </c>
      <c r="CW41" s="0" t="n">
        <f aca="false">VLOOKUP(A41,'Sem.031'!$C$2:$D$161,2,0)</f>
        <v>65</v>
      </c>
      <c r="CX41" s="0" t="n">
        <f aca="false">SUM('Sem.031'!$E41:$G41)</f>
        <v>0</v>
      </c>
      <c r="CZ41" s="0" t="n">
        <f aca="false">VLOOKUP(A41,'Sem.032'!$C$2:$D$161,2,0)</f>
        <v>65</v>
      </c>
      <c r="DA41" s="0" t="n">
        <f aca="false">SUM('Sem.032'!$E41:$G41)</f>
        <v>0</v>
      </c>
    </row>
    <row r="42" customFormat="false" ht="13.8" hidden="false" customHeight="false" outlineLevel="0" collapsed="false">
      <c r="A42" s="3" t="s">
        <v>40</v>
      </c>
      <c r="B42" s="1" t="n">
        <f aca="false">COUNTIF(C42:DA42,SUM(TRUNC((ROW()/7)*6),30))</f>
        <v>34</v>
      </c>
      <c r="C42" s="0" t="n">
        <f aca="false">SUM(COUNTIF(F42:I42,300)*10,COUNTIF(L42:DA42,300)*25)</f>
        <v>0</v>
      </c>
      <c r="E42" s="2" t="n">
        <f aca="false">VLOOKUP(A42,'Abat-Neuf Optionnel'!$C$2:$D$161,2,0)</f>
        <v>66</v>
      </c>
      <c r="F42" s="0" t="n">
        <f aca="false">SUM('Abat-Neuf Optionnel'!E42:G42)</f>
        <v>0</v>
      </c>
      <c r="H42" s="2" t="n">
        <f aca="false">VLOOKUP(A42,'Abat-Neuf'!$C$2:$D$161,2,0)</f>
        <v>66</v>
      </c>
      <c r="I42" s="0" t="n">
        <f aca="false">SUM('Abat-Neuf'!E42:G42)</f>
        <v>0</v>
      </c>
      <c r="K42" s="0" t="n">
        <f aca="false">VLOOKUP(A42,'Sem.01'!$C$2:$D$161,2,0)</f>
        <v>66</v>
      </c>
      <c r="L42" s="0" t="n">
        <f aca="false">SUM('Sem.01'!$E42:$G42)</f>
        <v>0</v>
      </c>
      <c r="N42" s="0" t="n">
        <f aca="false">VLOOKUP(A42,'Sem.02'!$C$2:$D$161,2,0)</f>
        <v>66</v>
      </c>
      <c r="O42" s="0" t="n">
        <f aca="false">SUM('Sem.02'!$E42:$G42)</f>
        <v>0</v>
      </c>
      <c r="Q42" s="0" t="n">
        <f aca="false">VLOOKUP(A42,'Sem.03'!$C$2:$D$161,2,0)</f>
        <v>66</v>
      </c>
      <c r="R42" s="0" t="n">
        <f aca="false">SUM('Sem.03'!$E42:$G42)</f>
        <v>0</v>
      </c>
      <c r="T42" s="0" t="n">
        <f aca="false">VLOOKUP(A42,'Sem.04'!$C$2:$D$161,2,0)</f>
        <v>66</v>
      </c>
      <c r="U42" s="0" t="n">
        <f aca="false">SUM('Sem.04'!$E42:$G42)</f>
        <v>0</v>
      </c>
      <c r="W42" s="0" t="n">
        <f aca="false">VLOOKUP(A42,'Sem.05'!$C$2:$D$161,2,0)</f>
        <v>66</v>
      </c>
      <c r="X42" s="0" t="n">
        <f aca="false">SUM('Sem.05'!$E42:$G42)</f>
        <v>0</v>
      </c>
      <c r="Z42" s="0" t="n">
        <f aca="false">VLOOKUP(A42,'Sem.06'!$C$2:$D$161,2,0)</f>
        <v>66</v>
      </c>
      <c r="AA42" s="0" t="n">
        <f aca="false">SUM('Sem.06'!$E42:$G42)</f>
        <v>0</v>
      </c>
      <c r="AC42" s="0" t="n">
        <f aca="false">VLOOKUP(A42,'Sem.07'!$C$2:$D$161,2,0)</f>
        <v>66</v>
      </c>
      <c r="AD42" s="0" t="n">
        <f aca="false">SUM('Sem.07'!$E42:$G42)</f>
        <v>0</v>
      </c>
      <c r="AF42" s="0" t="n">
        <f aca="false">VLOOKUP(A42,'Sem.08'!$C$2:$D$161,2,0)</f>
        <v>66</v>
      </c>
      <c r="AG42" s="0" t="n">
        <f aca="false">SUM('Sem.08'!$E42:$G42)</f>
        <v>0</v>
      </c>
      <c r="AI42" s="0" t="n">
        <f aca="false">VLOOKUP(A42,'Sem.09'!$C$2:$D$161,2,0)</f>
        <v>66</v>
      </c>
      <c r="AJ42" s="0" t="n">
        <f aca="false">SUM('Sem.09'!$E42:$G42)</f>
        <v>0</v>
      </c>
      <c r="AL42" s="0" t="n">
        <f aca="false">VLOOKUP(A42,'Sem.010'!$C$2:$D$161,2,0)</f>
        <v>66</v>
      </c>
      <c r="AM42" s="0" t="n">
        <f aca="false">SUM('Sem.010'!$E42:$G42)</f>
        <v>0</v>
      </c>
      <c r="AO42" s="0" t="n">
        <f aca="false">VLOOKUP(A42,'Sem.011'!$C$2:$D$161,2,0)</f>
        <v>66</v>
      </c>
      <c r="AP42" s="0" t="n">
        <f aca="false">SUM('Sem.011'!$E42:$G42)</f>
        <v>0</v>
      </c>
      <c r="AR42" s="0" t="n">
        <f aca="false">VLOOKUP(A42,'Sem.012'!$C$2:$D$161,2,0)</f>
        <v>66</v>
      </c>
      <c r="AS42" s="0" t="n">
        <f aca="false">SUM('Sem.012'!$E42:$G42)</f>
        <v>0</v>
      </c>
      <c r="AU42" s="0" t="n">
        <f aca="false">VLOOKUP(A42,'Sem.013'!$C$2:$D$161,2,0)</f>
        <v>66</v>
      </c>
      <c r="AV42" s="0" t="n">
        <f aca="false">SUM('Sem.013'!$E42:$G42)</f>
        <v>0</v>
      </c>
      <c r="AX42" s="0" t="n">
        <f aca="false">VLOOKUP(A42,'Sem.014'!$C$2:$D$161,2,0)</f>
        <v>66</v>
      </c>
      <c r="AY42" s="0" t="n">
        <f aca="false">SUM('Sem.014'!$E42:$G42)</f>
        <v>0</v>
      </c>
      <c r="BA42" s="0" t="n">
        <f aca="false">VLOOKUP(A42,'Sem.015'!$C$2:$D$161,2,0)</f>
        <v>66</v>
      </c>
      <c r="BB42" s="0" t="n">
        <f aca="false">SUM('Sem.015'!$E42:$G42)</f>
        <v>0</v>
      </c>
      <c r="BD42" s="0" t="n">
        <f aca="false">VLOOKUP(A42,'Sem.016'!$C$2:$D$161,2,0)</f>
        <v>66</v>
      </c>
      <c r="BE42" s="0" t="n">
        <f aca="false">SUM('Sem.016'!$E42:$G42)</f>
        <v>0</v>
      </c>
      <c r="BG42" s="0" t="n">
        <f aca="false">VLOOKUP(A42,'Sem.017'!$C$2:$D$161,2,0)</f>
        <v>66</v>
      </c>
      <c r="BH42" s="0" t="n">
        <f aca="false">SUM('Sem.017'!$E42:$G42)</f>
        <v>0</v>
      </c>
      <c r="BJ42" s="0" t="n">
        <f aca="false">VLOOKUP(A42,'Sem.018'!$C$2:$D$161,2,0)</f>
        <v>66</v>
      </c>
      <c r="BK42" s="0" t="n">
        <f aca="false">SUM('Sem.018'!$E42:$G42)</f>
        <v>0</v>
      </c>
      <c r="BM42" s="0" t="n">
        <f aca="false">VLOOKUP(A42,'Sem.019'!$C$2:$D$161,2,0)</f>
        <v>66</v>
      </c>
      <c r="BN42" s="0" t="n">
        <f aca="false">SUM('Sem.019'!$E42:$G42)</f>
        <v>0</v>
      </c>
      <c r="BP42" s="0" t="n">
        <f aca="false">VLOOKUP(A42,'Sem.020'!$C$2:$D$161,2,0)</f>
        <v>66</v>
      </c>
      <c r="BQ42" s="0" t="n">
        <f aca="false">SUM('Sem.020'!$E42:$G42)</f>
        <v>0</v>
      </c>
      <c r="BS42" s="0" t="n">
        <f aca="false">VLOOKUP(A42,'Sem.021'!$C$2:$D$161,2,0)</f>
        <v>66</v>
      </c>
      <c r="BT42" s="0" t="n">
        <f aca="false">SUM('Sem.021'!$E42:$G42)</f>
        <v>0</v>
      </c>
      <c r="BV42" s="0" t="n">
        <f aca="false">VLOOKUP(A42,'Sem.022'!$C$2:$D$161,2,0)</f>
        <v>66</v>
      </c>
      <c r="BW42" s="0" t="n">
        <f aca="false">SUM('Sem.022'!$E42:$G42)</f>
        <v>0</v>
      </c>
      <c r="BY42" s="0" t="n">
        <f aca="false">VLOOKUP(A42,'Sem.023'!$C$2:$D$161,2,0)</f>
        <v>66</v>
      </c>
      <c r="BZ42" s="0" t="n">
        <f aca="false">SUM('Sem.023'!$E42:$G42)</f>
        <v>0</v>
      </c>
      <c r="CB42" s="0" t="n">
        <f aca="false">VLOOKUP(A42,'Sem.024'!$C$2:$D$161,2,0)</f>
        <v>66</v>
      </c>
      <c r="CC42" s="0" t="n">
        <f aca="false">SUM('Sem.024'!$E42:$G42)</f>
        <v>0</v>
      </c>
      <c r="CE42" s="0" t="n">
        <f aca="false">VLOOKUP(A42,'Sem.025'!$C$2:$D$161,2,0)</f>
        <v>66</v>
      </c>
      <c r="CF42" s="0" t="n">
        <f aca="false">SUM('Sem.025'!$E42:$G42)</f>
        <v>0</v>
      </c>
      <c r="CH42" s="0" t="n">
        <f aca="false">VLOOKUP(A42,'Sem.026'!$C$2:$D$161,2,0)</f>
        <v>66</v>
      </c>
      <c r="CI42" s="0" t="n">
        <f aca="false">SUM('Sem.026'!$E42:$G42)</f>
        <v>0</v>
      </c>
      <c r="CK42" s="0" t="n">
        <f aca="false">VLOOKUP(A42,'Sem.027'!$C$2:$D$161,2,0)</f>
        <v>66</v>
      </c>
      <c r="CL42" s="0" t="n">
        <f aca="false">SUM('Sem.027'!$E42:$G42)</f>
        <v>0</v>
      </c>
      <c r="CN42" s="0" t="n">
        <f aca="false">VLOOKUP(A42,'Sem.028'!$C$2:$D$161,2,0)</f>
        <v>66</v>
      </c>
      <c r="CO42" s="0" t="n">
        <f aca="false">SUM('Sem.028'!$E42:$G42)</f>
        <v>0</v>
      </c>
      <c r="CQ42" s="0" t="n">
        <f aca="false">VLOOKUP(A42,'Sem.029'!$C$2:$D$161,2,0)</f>
        <v>66</v>
      </c>
      <c r="CR42" s="0" t="n">
        <f aca="false">SUM('Sem.029'!$E42:$G42)</f>
        <v>0</v>
      </c>
      <c r="CT42" s="0" t="n">
        <f aca="false">VLOOKUP(A42,'Sem.030'!$C$2:$D$161,2,0)</f>
        <v>66</v>
      </c>
      <c r="CU42" s="0" t="n">
        <f aca="false">SUM('Sem.030'!$E42:$G42)</f>
        <v>0</v>
      </c>
      <c r="CW42" s="0" t="n">
        <f aca="false">VLOOKUP(A42,'Sem.031'!$C$2:$D$161,2,0)</f>
        <v>66</v>
      </c>
      <c r="CX42" s="0" t="n">
        <f aca="false">SUM('Sem.031'!$E42:$G42)</f>
        <v>0</v>
      </c>
      <c r="CZ42" s="0" t="n">
        <f aca="false">VLOOKUP(A42,'Sem.032'!$C$2:$D$161,2,0)</f>
        <v>66</v>
      </c>
      <c r="DA42" s="0" t="n">
        <f aca="false">SUM('Sem.032'!$E42:$G42)</f>
        <v>0</v>
      </c>
    </row>
    <row r="43" customFormat="false" ht="13.8" hidden="false" customHeight="false" outlineLevel="0" collapsed="false">
      <c r="A43" s="4" t="s">
        <v>41</v>
      </c>
      <c r="B43" s="1"/>
      <c r="E43" s="2"/>
      <c r="H43" s="2"/>
    </row>
    <row r="44" customFormat="false" ht="17.35" hidden="false" customHeight="false" outlineLevel="0" collapsed="false">
      <c r="A44" s="5" t="s">
        <v>42</v>
      </c>
      <c r="B44" s="1" t="n">
        <f aca="false">COUNTIF(C44:DA44,SUM(TRUNC((ROW()/7)*6),30))</f>
        <v>0</v>
      </c>
      <c r="C44" s="0" t="n">
        <f aca="false">SUM(COUNTIF(F44:I44,300)*10,COUNTIF(L44:DA44,300)*25)</f>
        <v>0</v>
      </c>
      <c r="E44" s="2" t="e">
        <f aca="false">VLOOKUP(A44,'Abat-Neuf Optionnel'!$C$2:$D$161,2,0)</f>
        <v>#N/A</v>
      </c>
      <c r="F44" s="0" t="n">
        <f aca="false">SUM('Abat-Neuf Optionnel'!E44:G44)</f>
        <v>0</v>
      </c>
      <c r="H44" s="2" t="e">
        <f aca="false">VLOOKUP(A44,'Abat-Neuf'!$C$2:$D$161,2,0)</f>
        <v>#N/A</v>
      </c>
      <c r="I44" s="0" t="n">
        <f aca="false">SUM('Abat-Neuf'!E44:G44)</f>
        <v>0</v>
      </c>
      <c r="K44" s="0" t="e">
        <f aca="false">VLOOKUP(A44,'Sem.01'!$C$2:$D$161,2,0)</f>
        <v>#N/A</v>
      </c>
      <c r="L44" s="0" t="n">
        <f aca="false">SUM('Sem.01'!$E44:$G44)</f>
        <v>0</v>
      </c>
      <c r="N44" s="0" t="e">
        <f aca="false">VLOOKUP(A44,'Sem.02'!$C$2:$D$161,2,0)</f>
        <v>#N/A</v>
      </c>
      <c r="O44" s="0" t="n">
        <f aca="false">SUM('Sem.02'!$E44:$G44)</f>
        <v>0</v>
      </c>
      <c r="Q44" s="0" t="e">
        <f aca="false">VLOOKUP(A44,'Sem.03'!$C$2:$D$161,2,0)</f>
        <v>#N/A</v>
      </c>
      <c r="R44" s="0" t="n">
        <f aca="false">SUM('Sem.03'!$E44:$G44)</f>
        <v>0</v>
      </c>
      <c r="T44" s="0" t="e">
        <f aca="false">VLOOKUP(A44,'Sem.04'!$C$2:$D$161,2,0)</f>
        <v>#N/A</v>
      </c>
      <c r="U44" s="0" t="n">
        <f aca="false">SUM('Sem.04'!$E44:$G44)</f>
        <v>0</v>
      </c>
      <c r="W44" s="0" t="e">
        <f aca="false">VLOOKUP(A44,'Sem.05'!$C$2:$D$161,2,0)</f>
        <v>#N/A</v>
      </c>
      <c r="X44" s="0" t="n">
        <f aca="false">SUM('Sem.05'!$E44:$G44)</f>
        <v>0</v>
      </c>
      <c r="Z44" s="0" t="e">
        <f aca="false">VLOOKUP(A44,'Sem.06'!$C$2:$D$161,2,0)</f>
        <v>#N/A</v>
      </c>
      <c r="AA44" s="0" t="n">
        <f aca="false">SUM('Sem.06'!$E44:$G44)</f>
        <v>0</v>
      </c>
      <c r="AC44" s="0" t="e">
        <f aca="false">VLOOKUP(A44,'Sem.07'!$C$2:$D$161,2,0)</f>
        <v>#N/A</v>
      </c>
      <c r="AD44" s="0" t="n">
        <f aca="false">SUM('Sem.07'!$E44:$G44)</f>
        <v>0</v>
      </c>
      <c r="AF44" s="0" t="e">
        <f aca="false">VLOOKUP(A44,'Sem.08'!$C$2:$D$161,2,0)</f>
        <v>#N/A</v>
      </c>
      <c r="AG44" s="0" t="n">
        <f aca="false">SUM('Sem.08'!$E44:$G44)</f>
        <v>0</v>
      </c>
      <c r="AI44" s="0" t="e">
        <f aca="false">VLOOKUP(A44,'Sem.09'!$C$2:$D$161,2,0)</f>
        <v>#N/A</v>
      </c>
      <c r="AJ44" s="0" t="n">
        <f aca="false">SUM('Sem.09'!$E44:$G44)</f>
        <v>0</v>
      </c>
      <c r="AL44" s="0" t="e">
        <f aca="false">VLOOKUP(A44,'Sem.010'!$C$2:$D$161,2,0)</f>
        <v>#N/A</v>
      </c>
      <c r="AM44" s="0" t="n">
        <f aca="false">SUM('Sem.010'!$E44:$G44)</f>
        <v>0</v>
      </c>
      <c r="AO44" s="0" t="e">
        <f aca="false">VLOOKUP(A44,'Sem.011'!$C$2:$D$161,2,0)</f>
        <v>#N/A</v>
      </c>
      <c r="AP44" s="0" t="n">
        <f aca="false">SUM('Sem.011'!$E44:$G44)</f>
        <v>0</v>
      </c>
      <c r="AR44" s="0" t="e">
        <f aca="false">VLOOKUP(A44,'Sem.012'!$C$2:$D$161,2,0)</f>
        <v>#N/A</v>
      </c>
      <c r="AS44" s="0" t="n">
        <f aca="false">SUM('Sem.012'!$E44:$G44)</f>
        <v>0</v>
      </c>
      <c r="AU44" s="0" t="e">
        <f aca="false">VLOOKUP(A44,'Sem.013'!$C$2:$D$161,2,0)</f>
        <v>#N/A</v>
      </c>
      <c r="AV44" s="0" t="n">
        <f aca="false">SUM('Sem.013'!$E44:$G44)</f>
        <v>0</v>
      </c>
      <c r="AX44" s="0" t="e">
        <f aca="false">VLOOKUP(A44,'Sem.014'!$C$2:$D$161,2,0)</f>
        <v>#N/A</v>
      </c>
      <c r="AY44" s="0" t="n">
        <f aca="false">SUM('Sem.014'!$E44:$G44)</f>
        <v>0</v>
      </c>
      <c r="BA44" s="0" t="e">
        <f aca="false">VLOOKUP(A44,'Sem.015'!$C$2:$D$161,2,0)</f>
        <v>#N/A</v>
      </c>
      <c r="BB44" s="0" t="n">
        <f aca="false">SUM('Sem.015'!$E44:$G44)</f>
        <v>0</v>
      </c>
      <c r="BD44" s="0" t="e">
        <f aca="false">VLOOKUP(A44,'Sem.016'!$C$2:$D$161,2,0)</f>
        <v>#N/A</v>
      </c>
      <c r="BE44" s="0" t="n">
        <f aca="false">SUM('Sem.016'!$E44:$G44)</f>
        <v>0</v>
      </c>
      <c r="BG44" s="0" t="e">
        <f aca="false">VLOOKUP(A44,'Sem.017'!$C$2:$D$161,2,0)</f>
        <v>#N/A</v>
      </c>
      <c r="BH44" s="0" t="n">
        <f aca="false">SUM('Sem.017'!$E44:$G44)</f>
        <v>0</v>
      </c>
      <c r="BJ44" s="0" t="e">
        <f aca="false">VLOOKUP(A44,'Sem.018'!$C$2:$D$161,2,0)</f>
        <v>#N/A</v>
      </c>
      <c r="BK44" s="0" t="n">
        <f aca="false">SUM('Sem.018'!$E44:$G44)</f>
        <v>0</v>
      </c>
      <c r="BM44" s="0" t="e">
        <f aca="false">VLOOKUP(A44,'Sem.019'!$C$2:$D$161,2,0)</f>
        <v>#N/A</v>
      </c>
      <c r="BN44" s="0" t="n">
        <f aca="false">SUM('Sem.019'!$E44:$G44)</f>
        <v>0</v>
      </c>
      <c r="BP44" s="0" t="e">
        <f aca="false">VLOOKUP(A44,'Sem.020'!$C$2:$D$161,2,0)</f>
        <v>#N/A</v>
      </c>
      <c r="BQ44" s="0" t="n">
        <f aca="false">SUM('Sem.020'!$E44:$G44)</f>
        <v>0</v>
      </c>
      <c r="BS44" s="0" t="e">
        <f aca="false">VLOOKUP(A44,'Sem.021'!$C$2:$D$161,2,0)</f>
        <v>#N/A</v>
      </c>
      <c r="BT44" s="0" t="n">
        <f aca="false">SUM('Sem.021'!$E44:$G44)</f>
        <v>0</v>
      </c>
      <c r="BV44" s="0" t="e">
        <f aca="false">VLOOKUP(A44,'Sem.022'!$C$2:$D$161,2,0)</f>
        <v>#N/A</v>
      </c>
      <c r="BW44" s="0" t="n">
        <f aca="false">SUM('Sem.022'!$E44:$G44)</f>
        <v>0</v>
      </c>
      <c r="BY44" s="0" t="e">
        <f aca="false">VLOOKUP(A44,'Sem.023'!$C$2:$D$161,2,0)</f>
        <v>#N/A</v>
      </c>
      <c r="BZ44" s="0" t="n">
        <f aca="false">SUM('Sem.023'!$E44:$G44)</f>
        <v>0</v>
      </c>
      <c r="CB44" s="0" t="e">
        <f aca="false">VLOOKUP(A44,'Sem.024'!$C$2:$D$161,2,0)</f>
        <v>#N/A</v>
      </c>
      <c r="CC44" s="0" t="n">
        <f aca="false">SUM('Sem.024'!$E44:$G44)</f>
        <v>0</v>
      </c>
      <c r="CE44" s="0" t="e">
        <f aca="false">VLOOKUP(A44,'Sem.025'!$C$2:$D$161,2,0)</f>
        <v>#N/A</v>
      </c>
      <c r="CF44" s="0" t="n">
        <f aca="false">SUM('Sem.025'!$E44:$G44)</f>
        <v>0</v>
      </c>
      <c r="CH44" s="0" t="e">
        <f aca="false">VLOOKUP(A44,'Sem.026'!$C$2:$D$161,2,0)</f>
        <v>#N/A</v>
      </c>
      <c r="CI44" s="0" t="n">
        <f aca="false">SUM('Sem.026'!$E44:$G44)</f>
        <v>0</v>
      </c>
      <c r="CK44" s="0" t="e">
        <f aca="false">VLOOKUP(A44,'Sem.027'!$C$2:$D$161,2,0)</f>
        <v>#N/A</v>
      </c>
      <c r="CL44" s="0" t="n">
        <f aca="false">SUM('Sem.027'!$E44:$G44)</f>
        <v>0</v>
      </c>
      <c r="CN44" s="0" t="e">
        <f aca="false">VLOOKUP(A44,'Sem.028'!$C$2:$D$161,2,0)</f>
        <v>#N/A</v>
      </c>
      <c r="CO44" s="0" t="n">
        <f aca="false">SUM('Sem.028'!$E44:$G44)</f>
        <v>0</v>
      </c>
      <c r="CQ44" s="0" t="e">
        <f aca="false">VLOOKUP(A44,'Sem.029'!$C$2:$D$161,2,0)</f>
        <v>#N/A</v>
      </c>
      <c r="CR44" s="0" t="n">
        <f aca="false">SUM('Sem.029'!$E44:$G44)</f>
        <v>0</v>
      </c>
      <c r="CT44" s="0" t="e">
        <f aca="false">VLOOKUP(A44,'Sem.030'!$C$2:$D$161,2,0)</f>
        <v>#N/A</v>
      </c>
      <c r="CU44" s="0" t="n">
        <f aca="false">SUM('Sem.030'!$E44:$G44)</f>
        <v>0</v>
      </c>
      <c r="CW44" s="0" t="e">
        <f aca="false">VLOOKUP(A44,'Sem.031'!$C$2:$D$161,2,0)</f>
        <v>#N/A</v>
      </c>
      <c r="CX44" s="0" t="n">
        <f aca="false">SUM('Sem.031'!$E44:$G44)</f>
        <v>0</v>
      </c>
      <c r="CZ44" s="0" t="e">
        <f aca="false">VLOOKUP(A44,'Sem.032'!$C$2:$D$161,2,0)</f>
        <v>#N/A</v>
      </c>
      <c r="DA44" s="0" t="n">
        <f aca="false">SUM('Sem.032'!$E44:$G44)</f>
        <v>0</v>
      </c>
    </row>
    <row r="45" customFormat="false" ht="13.8" hidden="false" customHeight="false" outlineLevel="0" collapsed="false">
      <c r="A45" s="3" t="s">
        <v>43</v>
      </c>
      <c r="B45" s="1" t="n">
        <f aca="false">COUNTIF(C45:DA45,SUM(TRUNC((ROW()/7)*6),35))</f>
        <v>34</v>
      </c>
      <c r="C45" s="0" t="n">
        <f aca="false">SUM(COUNTIF(F45:I45,300)*10,COUNTIF(L45:DA45,300)*25)</f>
        <v>0</v>
      </c>
      <c r="E45" s="2" t="n">
        <f aca="false">VLOOKUP(A45,'Abat-Neuf Optionnel'!$C$2:$D$161,2,0)</f>
        <v>73</v>
      </c>
      <c r="F45" s="0" t="n">
        <f aca="false">SUM('Abat-Neuf Optionnel'!E45:G45)</f>
        <v>0</v>
      </c>
      <c r="H45" s="2" t="n">
        <f aca="false">VLOOKUP(A45,'Abat-Neuf'!$C$2:$D$161,2,0)</f>
        <v>73</v>
      </c>
      <c r="I45" s="0" t="n">
        <f aca="false">SUM('Abat-Neuf'!E45:G45)</f>
        <v>0</v>
      </c>
      <c r="K45" s="0" t="n">
        <f aca="false">VLOOKUP(A45,'Sem.01'!$C$2:$D$161,2,0)</f>
        <v>73</v>
      </c>
      <c r="L45" s="0" t="n">
        <f aca="false">SUM('Sem.01'!$E45:$G45)</f>
        <v>0</v>
      </c>
      <c r="N45" s="0" t="n">
        <f aca="false">VLOOKUP(A45,'Sem.02'!$C$2:$D$161,2,0)</f>
        <v>73</v>
      </c>
      <c r="O45" s="0" t="n">
        <f aca="false">SUM('Sem.02'!$E45:$G45)</f>
        <v>0</v>
      </c>
      <c r="Q45" s="0" t="n">
        <f aca="false">VLOOKUP(A45,'Sem.03'!$C$2:$D$161,2,0)</f>
        <v>73</v>
      </c>
      <c r="R45" s="0" t="n">
        <f aca="false">SUM('Sem.03'!$E45:$G45)</f>
        <v>0</v>
      </c>
      <c r="T45" s="0" t="n">
        <f aca="false">VLOOKUP(A45,'Sem.04'!$C$2:$D$161,2,0)</f>
        <v>73</v>
      </c>
      <c r="U45" s="0" t="n">
        <f aca="false">SUM('Sem.04'!$E45:$G45)</f>
        <v>0</v>
      </c>
      <c r="W45" s="0" t="n">
        <f aca="false">VLOOKUP(A45,'Sem.05'!$C$2:$D$161,2,0)</f>
        <v>73</v>
      </c>
      <c r="X45" s="0" t="n">
        <f aca="false">SUM('Sem.05'!$E45:$G45)</f>
        <v>0</v>
      </c>
      <c r="Z45" s="0" t="n">
        <f aca="false">VLOOKUP(A45,'Sem.06'!$C$2:$D$161,2,0)</f>
        <v>73</v>
      </c>
      <c r="AA45" s="0" t="n">
        <f aca="false">SUM('Sem.06'!$E45:$G45)</f>
        <v>0</v>
      </c>
      <c r="AC45" s="0" t="n">
        <f aca="false">VLOOKUP(A45,'Sem.07'!$C$2:$D$161,2,0)</f>
        <v>73</v>
      </c>
      <c r="AD45" s="0" t="n">
        <f aca="false">SUM('Sem.07'!$E45:$G45)</f>
        <v>0</v>
      </c>
      <c r="AF45" s="0" t="n">
        <f aca="false">VLOOKUP(A45,'Sem.08'!$C$2:$D$161,2,0)</f>
        <v>73</v>
      </c>
      <c r="AG45" s="0" t="n">
        <f aca="false">SUM('Sem.08'!$E45:$G45)</f>
        <v>0</v>
      </c>
      <c r="AI45" s="0" t="n">
        <f aca="false">VLOOKUP(A45,'Sem.09'!$C$2:$D$161,2,0)</f>
        <v>73</v>
      </c>
      <c r="AJ45" s="0" t="n">
        <f aca="false">SUM('Sem.09'!$E45:$G45)</f>
        <v>0</v>
      </c>
      <c r="AL45" s="0" t="n">
        <f aca="false">VLOOKUP(A45,'Sem.010'!$C$2:$D$161,2,0)</f>
        <v>73</v>
      </c>
      <c r="AM45" s="0" t="n">
        <f aca="false">SUM('Sem.010'!$E45:$G45)</f>
        <v>0</v>
      </c>
      <c r="AO45" s="0" t="n">
        <f aca="false">VLOOKUP(A45,'Sem.011'!$C$2:$D$161,2,0)</f>
        <v>73</v>
      </c>
      <c r="AP45" s="0" t="n">
        <f aca="false">SUM('Sem.011'!$E45:$G45)</f>
        <v>0</v>
      </c>
      <c r="AR45" s="0" t="n">
        <f aca="false">VLOOKUP(A45,'Sem.012'!$C$2:$D$161,2,0)</f>
        <v>73</v>
      </c>
      <c r="AS45" s="0" t="n">
        <f aca="false">SUM('Sem.012'!$E45:$G45)</f>
        <v>0</v>
      </c>
      <c r="AU45" s="0" t="n">
        <f aca="false">VLOOKUP(A45,'Sem.013'!$C$2:$D$161,2,0)</f>
        <v>73</v>
      </c>
      <c r="AV45" s="0" t="n">
        <f aca="false">SUM('Sem.013'!$E45:$G45)</f>
        <v>0</v>
      </c>
      <c r="AX45" s="0" t="n">
        <f aca="false">VLOOKUP(A45,'Sem.014'!$C$2:$D$161,2,0)</f>
        <v>73</v>
      </c>
      <c r="AY45" s="0" t="n">
        <f aca="false">SUM('Sem.014'!$E45:$G45)</f>
        <v>0</v>
      </c>
      <c r="BA45" s="0" t="n">
        <f aca="false">VLOOKUP(A45,'Sem.015'!$C$2:$D$161,2,0)</f>
        <v>73</v>
      </c>
      <c r="BB45" s="0" t="n">
        <f aca="false">SUM('Sem.015'!$E45:$G45)</f>
        <v>0</v>
      </c>
      <c r="BD45" s="0" t="n">
        <f aca="false">VLOOKUP(A45,'Sem.016'!$C$2:$D$161,2,0)</f>
        <v>73</v>
      </c>
      <c r="BE45" s="0" t="n">
        <f aca="false">SUM('Sem.016'!$E45:$G45)</f>
        <v>0</v>
      </c>
      <c r="BG45" s="0" t="n">
        <f aca="false">VLOOKUP(A45,'Sem.017'!$C$2:$D$161,2,0)</f>
        <v>73</v>
      </c>
      <c r="BH45" s="0" t="n">
        <f aca="false">SUM('Sem.017'!$E45:$G45)</f>
        <v>0</v>
      </c>
      <c r="BJ45" s="0" t="n">
        <f aca="false">VLOOKUP(A45,'Sem.018'!$C$2:$D$161,2,0)</f>
        <v>73</v>
      </c>
      <c r="BK45" s="0" t="n">
        <f aca="false">SUM('Sem.018'!$E45:$G45)</f>
        <v>0</v>
      </c>
      <c r="BM45" s="0" t="n">
        <f aca="false">VLOOKUP(A45,'Sem.019'!$C$2:$D$161,2,0)</f>
        <v>73</v>
      </c>
      <c r="BN45" s="0" t="n">
        <f aca="false">SUM('Sem.019'!$E45:$G45)</f>
        <v>0</v>
      </c>
      <c r="BP45" s="0" t="n">
        <f aca="false">VLOOKUP(A45,'Sem.020'!$C$2:$D$161,2,0)</f>
        <v>73</v>
      </c>
      <c r="BQ45" s="0" t="n">
        <f aca="false">SUM('Sem.020'!$E45:$G45)</f>
        <v>0</v>
      </c>
      <c r="BS45" s="0" t="n">
        <f aca="false">VLOOKUP(A45,'Sem.021'!$C$2:$D$161,2,0)</f>
        <v>73</v>
      </c>
      <c r="BT45" s="0" t="n">
        <f aca="false">SUM('Sem.021'!$E45:$G45)</f>
        <v>0</v>
      </c>
      <c r="BV45" s="0" t="n">
        <f aca="false">VLOOKUP(A45,'Sem.022'!$C$2:$D$161,2,0)</f>
        <v>73</v>
      </c>
      <c r="BW45" s="0" t="n">
        <f aca="false">SUM('Sem.022'!$E45:$G45)</f>
        <v>0</v>
      </c>
      <c r="BY45" s="0" t="n">
        <f aca="false">VLOOKUP(A45,'Sem.023'!$C$2:$D$161,2,0)</f>
        <v>73</v>
      </c>
      <c r="BZ45" s="0" t="n">
        <f aca="false">SUM('Sem.023'!$E45:$G45)</f>
        <v>0</v>
      </c>
      <c r="CB45" s="0" t="n">
        <f aca="false">VLOOKUP(A45,'Sem.024'!$C$2:$D$161,2,0)</f>
        <v>73</v>
      </c>
      <c r="CC45" s="0" t="n">
        <f aca="false">SUM('Sem.024'!$E45:$G45)</f>
        <v>0</v>
      </c>
      <c r="CE45" s="0" t="n">
        <f aca="false">VLOOKUP(A45,'Sem.025'!$C$2:$D$161,2,0)</f>
        <v>73</v>
      </c>
      <c r="CF45" s="0" t="n">
        <f aca="false">SUM('Sem.025'!$E45:$G45)</f>
        <v>0</v>
      </c>
      <c r="CH45" s="0" t="n">
        <f aca="false">VLOOKUP(A45,'Sem.026'!$C$2:$D$161,2,0)</f>
        <v>73</v>
      </c>
      <c r="CI45" s="0" t="n">
        <f aca="false">SUM('Sem.026'!$E45:$G45)</f>
        <v>0</v>
      </c>
      <c r="CK45" s="0" t="n">
        <f aca="false">VLOOKUP(A45,'Sem.027'!$C$2:$D$161,2,0)</f>
        <v>73</v>
      </c>
      <c r="CL45" s="0" t="n">
        <f aca="false">SUM('Sem.027'!$E45:$G45)</f>
        <v>0</v>
      </c>
      <c r="CN45" s="0" t="n">
        <f aca="false">VLOOKUP(A45,'Sem.028'!$C$2:$D$161,2,0)</f>
        <v>73</v>
      </c>
      <c r="CO45" s="0" t="n">
        <f aca="false">SUM('Sem.028'!$E45:$G45)</f>
        <v>0</v>
      </c>
      <c r="CQ45" s="0" t="n">
        <f aca="false">VLOOKUP(A45,'Sem.029'!$C$2:$D$161,2,0)</f>
        <v>73</v>
      </c>
      <c r="CR45" s="0" t="n">
        <f aca="false">SUM('Sem.029'!$E45:$G45)</f>
        <v>0</v>
      </c>
      <c r="CT45" s="0" t="n">
        <f aca="false">VLOOKUP(A45,'Sem.030'!$C$2:$D$161,2,0)</f>
        <v>73</v>
      </c>
      <c r="CU45" s="0" t="n">
        <f aca="false">SUM('Sem.030'!$E45:$G45)</f>
        <v>0</v>
      </c>
      <c r="CW45" s="0" t="n">
        <f aca="false">VLOOKUP(A45,'Sem.031'!$C$2:$D$161,2,0)</f>
        <v>73</v>
      </c>
      <c r="CX45" s="0" t="n">
        <f aca="false">SUM('Sem.031'!$E45:$G45)</f>
        <v>0</v>
      </c>
      <c r="CZ45" s="0" t="n">
        <f aca="false">VLOOKUP(A45,'Sem.032'!$C$2:$D$161,2,0)</f>
        <v>73</v>
      </c>
      <c r="DA45" s="0" t="n">
        <f aca="false">SUM('Sem.032'!$E45:$G45)</f>
        <v>0</v>
      </c>
    </row>
    <row r="46" customFormat="false" ht="13.8" hidden="false" customHeight="false" outlineLevel="0" collapsed="false">
      <c r="A46" s="3" t="s">
        <v>44</v>
      </c>
      <c r="B46" s="1" t="n">
        <f aca="false">COUNTIF(C46:DA46,SUM(TRUNC((ROW()/7)*6),35))</f>
        <v>34</v>
      </c>
      <c r="C46" s="0" t="n">
        <f aca="false">SUM(COUNTIF(F46:I46,300)*10,COUNTIF(L46:DA46,300)*25)</f>
        <v>0</v>
      </c>
      <c r="E46" s="2" t="n">
        <f aca="false">VLOOKUP(A46,'Abat-Neuf Optionnel'!$C$2:$D$161,2,0)</f>
        <v>74</v>
      </c>
      <c r="F46" s="0" t="n">
        <f aca="false">SUM('Abat-Neuf Optionnel'!E46:G46)</f>
        <v>0</v>
      </c>
      <c r="H46" s="2" t="n">
        <f aca="false">VLOOKUP(A46,'Abat-Neuf'!$C$2:$D$161,2,0)</f>
        <v>74</v>
      </c>
      <c r="I46" s="0" t="n">
        <f aca="false">SUM('Abat-Neuf'!E46:G46)</f>
        <v>0</v>
      </c>
      <c r="K46" s="0" t="n">
        <f aca="false">VLOOKUP(A46,'Sem.01'!$C$2:$D$161,2,0)</f>
        <v>74</v>
      </c>
      <c r="L46" s="0" t="n">
        <f aca="false">SUM('Sem.01'!$E46:$G46)</f>
        <v>0</v>
      </c>
      <c r="N46" s="0" t="n">
        <f aca="false">VLOOKUP(A46,'Sem.02'!$C$2:$D$161,2,0)</f>
        <v>74</v>
      </c>
      <c r="O46" s="0" t="n">
        <f aca="false">SUM('Sem.02'!$E46:$G46)</f>
        <v>0</v>
      </c>
      <c r="Q46" s="0" t="n">
        <f aca="false">VLOOKUP(A46,'Sem.03'!$C$2:$D$161,2,0)</f>
        <v>74</v>
      </c>
      <c r="R46" s="0" t="n">
        <f aca="false">SUM('Sem.03'!$E46:$G46)</f>
        <v>0</v>
      </c>
      <c r="T46" s="0" t="n">
        <f aca="false">VLOOKUP(A46,'Sem.04'!$C$2:$D$161,2,0)</f>
        <v>74</v>
      </c>
      <c r="U46" s="0" t="n">
        <f aca="false">SUM('Sem.04'!$E46:$G46)</f>
        <v>0</v>
      </c>
      <c r="W46" s="0" t="n">
        <f aca="false">VLOOKUP(A46,'Sem.05'!$C$2:$D$161,2,0)</f>
        <v>74</v>
      </c>
      <c r="X46" s="0" t="n">
        <f aca="false">SUM('Sem.05'!$E46:$G46)</f>
        <v>0</v>
      </c>
      <c r="Z46" s="0" t="n">
        <f aca="false">VLOOKUP(A46,'Sem.06'!$C$2:$D$161,2,0)</f>
        <v>74</v>
      </c>
      <c r="AA46" s="0" t="n">
        <f aca="false">SUM('Sem.06'!$E46:$G46)</f>
        <v>0</v>
      </c>
      <c r="AC46" s="0" t="n">
        <f aca="false">VLOOKUP(A46,'Sem.07'!$C$2:$D$161,2,0)</f>
        <v>74</v>
      </c>
      <c r="AD46" s="0" t="n">
        <f aca="false">SUM('Sem.07'!$E46:$G46)</f>
        <v>0</v>
      </c>
      <c r="AF46" s="0" t="n">
        <f aca="false">VLOOKUP(A46,'Sem.08'!$C$2:$D$161,2,0)</f>
        <v>74</v>
      </c>
      <c r="AG46" s="0" t="n">
        <f aca="false">SUM('Sem.08'!$E46:$G46)</f>
        <v>0</v>
      </c>
      <c r="AI46" s="0" t="n">
        <f aca="false">VLOOKUP(A46,'Sem.09'!$C$2:$D$161,2,0)</f>
        <v>74</v>
      </c>
      <c r="AJ46" s="0" t="n">
        <f aca="false">SUM('Sem.09'!$E46:$G46)</f>
        <v>0</v>
      </c>
      <c r="AL46" s="0" t="n">
        <f aca="false">VLOOKUP(A46,'Sem.010'!$C$2:$D$161,2,0)</f>
        <v>74</v>
      </c>
      <c r="AM46" s="0" t="n">
        <f aca="false">SUM('Sem.010'!$E46:$G46)</f>
        <v>0</v>
      </c>
      <c r="AO46" s="0" t="n">
        <f aca="false">VLOOKUP(A46,'Sem.011'!$C$2:$D$161,2,0)</f>
        <v>74</v>
      </c>
      <c r="AP46" s="0" t="n">
        <f aca="false">SUM('Sem.011'!$E46:$G46)</f>
        <v>0</v>
      </c>
      <c r="AR46" s="0" t="n">
        <f aca="false">VLOOKUP(A46,'Sem.012'!$C$2:$D$161,2,0)</f>
        <v>74</v>
      </c>
      <c r="AS46" s="0" t="n">
        <f aca="false">SUM('Sem.012'!$E46:$G46)</f>
        <v>0</v>
      </c>
      <c r="AU46" s="0" t="n">
        <f aca="false">VLOOKUP(A46,'Sem.013'!$C$2:$D$161,2,0)</f>
        <v>74</v>
      </c>
      <c r="AV46" s="0" t="n">
        <f aca="false">SUM('Sem.013'!$E46:$G46)</f>
        <v>0</v>
      </c>
      <c r="AX46" s="0" t="n">
        <f aca="false">VLOOKUP(A46,'Sem.014'!$C$2:$D$161,2,0)</f>
        <v>74</v>
      </c>
      <c r="AY46" s="0" t="n">
        <f aca="false">SUM('Sem.014'!$E46:$G46)</f>
        <v>0</v>
      </c>
      <c r="BA46" s="0" t="n">
        <f aca="false">VLOOKUP(A46,'Sem.015'!$C$2:$D$161,2,0)</f>
        <v>74</v>
      </c>
      <c r="BB46" s="0" t="n">
        <f aca="false">SUM('Sem.015'!$E46:$G46)</f>
        <v>0</v>
      </c>
      <c r="BD46" s="0" t="n">
        <f aca="false">VLOOKUP(A46,'Sem.016'!$C$2:$D$161,2,0)</f>
        <v>74</v>
      </c>
      <c r="BE46" s="0" t="n">
        <f aca="false">SUM('Sem.016'!$E46:$G46)</f>
        <v>0</v>
      </c>
      <c r="BG46" s="0" t="n">
        <f aca="false">VLOOKUP(A46,'Sem.017'!$C$2:$D$161,2,0)</f>
        <v>74</v>
      </c>
      <c r="BH46" s="0" t="n">
        <f aca="false">SUM('Sem.017'!$E46:$G46)</f>
        <v>0</v>
      </c>
      <c r="BJ46" s="0" t="n">
        <f aca="false">VLOOKUP(A46,'Sem.018'!$C$2:$D$161,2,0)</f>
        <v>74</v>
      </c>
      <c r="BK46" s="0" t="n">
        <f aca="false">SUM('Sem.018'!$E46:$G46)</f>
        <v>0</v>
      </c>
      <c r="BM46" s="0" t="n">
        <f aca="false">VLOOKUP(A46,'Sem.019'!$C$2:$D$161,2,0)</f>
        <v>74</v>
      </c>
      <c r="BN46" s="0" t="n">
        <f aca="false">SUM('Sem.019'!$E46:$G46)</f>
        <v>0</v>
      </c>
      <c r="BP46" s="0" t="n">
        <f aca="false">VLOOKUP(A46,'Sem.020'!$C$2:$D$161,2,0)</f>
        <v>74</v>
      </c>
      <c r="BQ46" s="0" t="n">
        <f aca="false">SUM('Sem.020'!$E46:$G46)</f>
        <v>0</v>
      </c>
      <c r="BS46" s="0" t="n">
        <f aca="false">VLOOKUP(A46,'Sem.021'!$C$2:$D$161,2,0)</f>
        <v>74</v>
      </c>
      <c r="BT46" s="0" t="n">
        <f aca="false">SUM('Sem.021'!$E46:$G46)</f>
        <v>0</v>
      </c>
      <c r="BV46" s="0" t="n">
        <f aca="false">VLOOKUP(A46,'Sem.022'!$C$2:$D$161,2,0)</f>
        <v>74</v>
      </c>
      <c r="BW46" s="0" t="n">
        <f aca="false">SUM('Sem.022'!$E46:$G46)</f>
        <v>0</v>
      </c>
      <c r="BY46" s="0" t="n">
        <f aca="false">VLOOKUP(A46,'Sem.023'!$C$2:$D$161,2,0)</f>
        <v>74</v>
      </c>
      <c r="BZ46" s="0" t="n">
        <f aca="false">SUM('Sem.023'!$E46:$G46)</f>
        <v>0</v>
      </c>
      <c r="CB46" s="0" t="n">
        <f aca="false">VLOOKUP(A46,'Sem.024'!$C$2:$D$161,2,0)</f>
        <v>74</v>
      </c>
      <c r="CC46" s="0" t="n">
        <f aca="false">SUM('Sem.024'!$E46:$G46)</f>
        <v>0</v>
      </c>
      <c r="CE46" s="0" t="n">
        <f aca="false">VLOOKUP(A46,'Sem.025'!$C$2:$D$161,2,0)</f>
        <v>74</v>
      </c>
      <c r="CF46" s="0" t="n">
        <f aca="false">SUM('Sem.025'!$E46:$G46)</f>
        <v>0</v>
      </c>
      <c r="CH46" s="0" t="n">
        <f aca="false">VLOOKUP(A46,'Sem.026'!$C$2:$D$161,2,0)</f>
        <v>74</v>
      </c>
      <c r="CI46" s="0" t="n">
        <f aca="false">SUM('Sem.026'!$E46:$G46)</f>
        <v>0</v>
      </c>
      <c r="CK46" s="0" t="n">
        <f aca="false">VLOOKUP(A46,'Sem.027'!$C$2:$D$161,2,0)</f>
        <v>74</v>
      </c>
      <c r="CL46" s="0" t="n">
        <f aca="false">SUM('Sem.027'!$E46:$G46)</f>
        <v>0</v>
      </c>
      <c r="CN46" s="0" t="n">
        <f aca="false">VLOOKUP(A46,'Sem.028'!$C$2:$D$161,2,0)</f>
        <v>74</v>
      </c>
      <c r="CO46" s="0" t="n">
        <f aca="false">SUM('Sem.028'!$E46:$G46)</f>
        <v>0</v>
      </c>
      <c r="CQ46" s="0" t="n">
        <f aca="false">VLOOKUP(A46,'Sem.029'!$C$2:$D$161,2,0)</f>
        <v>74</v>
      </c>
      <c r="CR46" s="0" t="n">
        <f aca="false">SUM('Sem.029'!$E46:$G46)</f>
        <v>0</v>
      </c>
      <c r="CT46" s="0" t="n">
        <f aca="false">VLOOKUP(A46,'Sem.030'!$C$2:$D$161,2,0)</f>
        <v>74</v>
      </c>
      <c r="CU46" s="0" t="n">
        <f aca="false">SUM('Sem.030'!$E46:$G46)</f>
        <v>0</v>
      </c>
      <c r="CW46" s="0" t="n">
        <f aca="false">VLOOKUP(A46,'Sem.031'!$C$2:$D$161,2,0)</f>
        <v>74</v>
      </c>
      <c r="CX46" s="0" t="n">
        <f aca="false">SUM('Sem.031'!$E46:$G46)</f>
        <v>0</v>
      </c>
      <c r="CZ46" s="0" t="n">
        <f aca="false">VLOOKUP(A46,'Sem.032'!$C$2:$D$161,2,0)</f>
        <v>74</v>
      </c>
      <c r="DA46" s="0" t="n">
        <f aca="false">SUM('Sem.032'!$E46:$G46)</f>
        <v>0</v>
      </c>
    </row>
    <row r="47" customFormat="false" ht="13.8" hidden="false" customHeight="false" outlineLevel="0" collapsed="false">
      <c r="A47" s="3" t="s">
        <v>45</v>
      </c>
      <c r="B47" s="1" t="n">
        <f aca="false">COUNTIF(C47:DA47,SUM(TRUNC((ROW()/7)*6),35))</f>
        <v>34</v>
      </c>
      <c r="C47" s="0" t="n">
        <f aca="false">SUM(COUNTIF(F47:I47,300)*10,COUNTIF(L47:DA47,300)*25)</f>
        <v>0</v>
      </c>
      <c r="E47" s="2" t="n">
        <f aca="false">VLOOKUP(A47,'Abat-Neuf Optionnel'!$C$2:$D$161,2,0)</f>
        <v>75</v>
      </c>
      <c r="F47" s="0" t="n">
        <f aca="false">SUM('Abat-Neuf Optionnel'!E47:G47)</f>
        <v>0</v>
      </c>
      <c r="H47" s="2" t="n">
        <f aca="false">VLOOKUP(A47,'Abat-Neuf'!$C$2:$D$161,2,0)</f>
        <v>75</v>
      </c>
      <c r="I47" s="0" t="n">
        <f aca="false">SUM('Abat-Neuf'!E47:G47)</f>
        <v>0</v>
      </c>
      <c r="K47" s="0" t="n">
        <f aca="false">VLOOKUP(A47,'Sem.01'!$C$2:$D$161,2,0)</f>
        <v>75</v>
      </c>
      <c r="L47" s="0" t="n">
        <f aca="false">SUM('Sem.01'!$E47:$G47)</f>
        <v>0</v>
      </c>
      <c r="N47" s="0" t="n">
        <f aca="false">VLOOKUP(A47,'Sem.02'!$C$2:$D$161,2,0)</f>
        <v>75</v>
      </c>
      <c r="O47" s="0" t="n">
        <f aca="false">SUM('Sem.02'!$E47:$G47)</f>
        <v>0</v>
      </c>
      <c r="Q47" s="0" t="n">
        <f aca="false">VLOOKUP(A47,'Sem.03'!$C$2:$D$161,2,0)</f>
        <v>75</v>
      </c>
      <c r="R47" s="0" t="n">
        <f aca="false">SUM('Sem.03'!$E47:$G47)</f>
        <v>0</v>
      </c>
      <c r="T47" s="0" t="n">
        <f aca="false">VLOOKUP(A47,'Sem.04'!$C$2:$D$161,2,0)</f>
        <v>75</v>
      </c>
      <c r="U47" s="0" t="n">
        <f aca="false">SUM('Sem.04'!$E47:$G47)</f>
        <v>0</v>
      </c>
      <c r="W47" s="0" t="n">
        <f aca="false">VLOOKUP(A47,'Sem.05'!$C$2:$D$161,2,0)</f>
        <v>75</v>
      </c>
      <c r="X47" s="0" t="n">
        <f aca="false">SUM('Sem.05'!$E47:$G47)</f>
        <v>0</v>
      </c>
      <c r="Z47" s="0" t="n">
        <f aca="false">VLOOKUP(A47,'Sem.06'!$C$2:$D$161,2,0)</f>
        <v>75</v>
      </c>
      <c r="AA47" s="0" t="n">
        <f aca="false">SUM('Sem.06'!$E47:$G47)</f>
        <v>0</v>
      </c>
      <c r="AC47" s="0" t="n">
        <f aca="false">VLOOKUP(A47,'Sem.07'!$C$2:$D$161,2,0)</f>
        <v>75</v>
      </c>
      <c r="AD47" s="0" t="n">
        <f aca="false">SUM('Sem.07'!$E47:$G47)</f>
        <v>0</v>
      </c>
      <c r="AF47" s="0" t="n">
        <f aca="false">VLOOKUP(A47,'Sem.08'!$C$2:$D$161,2,0)</f>
        <v>75</v>
      </c>
      <c r="AG47" s="0" t="n">
        <f aca="false">SUM('Sem.08'!$E47:$G47)</f>
        <v>0</v>
      </c>
      <c r="AI47" s="0" t="n">
        <f aca="false">VLOOKUP(A47,'Sem.09'!$C$2:$D$161,2,0)</f>
        <v>75</v>
      </c>
      <c r="AJ47" s="0" t="n">
        <f aca="false">SUM('Sem.09'!$E47:$G47)</f>
        <v>0</v>
      </c>
      <c r="AL47" s="0" t="n">
        <f aca="false">VLOOKUP(A47,'Sem.010'!$C$2:$D$161,2,0)</f>
        <v>75</v>
      </c>
      <c r="AM47" s="0" t="n">
        <f aca="false">SUM('Sem.010'!$E47:$G47)</f>
        <v>0</v>
      </c>
      <c r="AO47" s="0" t="n">
        <f aca="false">VLOOKUP(A47,'Sem.011'!$C$2:$D$161,2,0)</f>
        <v>75</v>
      </c>
      <c r="AP47" s="0" t="n">
        <f aca="false">SUM('Sem.011'!$E47:$G47)</f>
        <v>0</v>
      </c>
      <c r="AR47" s="0" t="n">
        <f aca="false">VLOOKUP(A47,'Sem.012'!$C$2:$D$161,2,0)</f>
        <v>75</v>
      </c>
      <c r="AS47" s="0" t="n">
        <f aca="false">SUM('Sem.012'!$E47:$G47)</f>
        <v>0</v>
      </c>
      <c r="AU47" s="0" t="n">
        <f aca="false">VLOOKUP(A47,'Sem.013'!$C$2:$D$161,2,0)</f>
        <v>75</v>
      </c>
      <c r="AV47" s="0" t="n">
        <f aca="false">SUM('Sem.013'!$E47:$G47)</f>
        <v>0</v>
      </c>
      <c r="AX47" s="0" t="n">
        <f aca="false">VLOOKUP(A47,'Sem.014'!$C$2:$D$161,2,0)</f>
        <v>75</v>
      </c>
      <c r="AY47" s="0" t="n">
        <f aca="false">SUM('Sem.014'!$E47:$G47)</f>
        <v>0</v>
      </c>
      <c r="BA47" s="0" t="n">
        <f aca="false">VLOOKUP(A47,'Sem.015'!$C$2:$D$161,2,0)</f>
        <v>75</v>
      </c>
      <c r="BB47" s="0" t="n">
        <f aca="false">SUM('Sem.015'!$E47:$G47)</f>
        <v>0</v>
      </c>
      <c r="BD47" s="0" t="n">
        <f aca="false">VLOOKUP(A47,'Sem.016'!$C$2:$D$161,2,0)</f>
        <v>75</v>
      </c>
      <c r="BE47" s="0" t="n">
        <f aca="false">SUM('Sem.016'!$E47:$G47)</f>
        <v>0</v>
      </c>
      <c r="BG47" s="0" t="n">
        <f aca="false">VLOOKUP(A47,'Sem.017'!$C$2:$D$161,2,0)</f>
        <v>75</v>
      </c>
      <c r="BH47" s="0" t="n">
        <f aca="false">SUM('Sem.017'!$E47:$G47)</f>
        <v>0</v>
      </c>
      <c r="BJ47" s="0" t="n">
        <f aca="false">VLOOKUP(A47,'Sem.018'!$C$2:$D$161,2,0)</f>
        <v>75</v>
      </c>
      <c r="BK47" s="0" t="n">
        <f aca="false">SUM('Sem.018'!$E47:$G47)</f>
        <v>0</v>
      </c>
      <c r="BM47" s="0" t="n">
        <f aca="false">VLOOKUP(A47,'Sem.019'!$C$2:$D$161,2,0)</f>
        <v>75</v>
      </c>
      <c r="BN47" s="0" t="n">
        <f aca="false">SUM('Sem.019'!$E47:$G47)</f>
        <v>0</v>
      </c>
      <c r="BP47" s="0" t="n">
        <f aca="false">VLOOKUP(A47,'Sem.020'!$C$2:$D$161,2,0)</f>
        <v>75</v>
      </c>
      <c r="BQ47" s="0" t="n">
        <f aca="false">SUM('Sem.020'!$E47:$G47)</f>
        <v>0</v>
      </c>
      <c r="BS47" s="0" t="n">
        <f aca="false">VLOOKUP(A47,'Sem.021'!$C$2:$D$161,2,0)</f>
        <v>75</v>
      </c>
      <c r="BT47" s="0" t="n">
        <f aca="false">SUM('Sem.021'!$E47:$G47)</f>
        <v>0</v>
      </c>
      <c r="BV47" s="0" t="n">
        <f aca="false">VLOOKUP(A47,'Sem.022'!$C$2:$D$161,2,0)</f>
        <v>75</v>
      </c>
      <c r="BW47" s="0" t="n">
        <f aca="false">SUM('Sem.022'!$E47:$G47)</f>
        <v>0</v>
      </c>
      <c r="BY47" s="0" t="n">
        <f aca="false">VLOOKUP(A47,'Sem.023'!$C$2:$D$161,2,0)</f>
        <v>75</v>
      </c>
      <c r="BZ47" s="0" t="n">
        <f aca="false">SUM('Sem.023'!$E47:$G47)</f>
        <v>0</v>
      </c>
      <c r="CB47" s="0" t="n">
        <f aca="false">VLOOKUP(A47,'Sem.024'!$C$2:$D$161,2,0)</f>
        <v>75</v>
      </c>
      <c r="CC47" s="0" t="n">
        <f aca="false">SUM('Sem.024'!$E47:$G47)</f>
        <v>0</v>
      </c>
      <c r="CE47" s="0" t="n">
        <f aca="false">VLOOKUP(A47,'Sem.025'!$C$2:$D$161,2,0)</f>
        <v>75</v>
      </c>
      <c r="CF47" s="0" t="n">
        <f aca="false">SUM('Sem.025'!$E47:$G47)</f>
        <v>0</v>
      </c>
      <c r="CH47" s="0" t="n">
        <f aca="false">VLOOKUP(A47,'Sem.026'!$C$2:$D$161,2,0)</f>
        <v>75</v>
      </c>
      <c r="CI47" s="0" t="n">
        <f aca="false">SUM('Sem.026'!$E47:$G47)</f>
        <v>0</v>
      </c>
      <c r="CK47" s="0" t="n">
        <f aca="false">VLOOKUP(A47,'Sem.027'!$C$2:$D$161,2,0)</f>
        <v>75</v>
      </c>
      <c r="CL47" s="0" t="n">
        <f aca="false">SUM('Sem.027'!$E47:$G47)</f>
        <v>0</v>
      </c>
      <c r="CN47" s="0" t="n">
        <f aca="false">VLOOKUP(A47,'Sem.028'!$C$2:$D$161,2,0)</f>
        <v>75</v>
      </c>
      <c r="CO47" s="0" t="n">
        <f aca="false">SUM('Sem.028'!$E47:$G47)</f>
        <v>0</v>
      </c>
      <c r="CQ47" s="0" t="n">
        <f aca="false">VLOOKUP(A47,'Sem.029'!$C$2:$D$161,2,0)</f>
        <v>75</v>
      </c>
      <c r="CR47" s="0" t="n">
        <f aca="false">SUM('Sem.029'!$E47:$G47)</f>
        <v>0</v>
      </c>
      <c r="CT47" s="0" t="n">
        <f aca="false">VLOOKUP(A47,'Sem.030'!$C$2:$D$161,2,0)</f>
        <v>75</v>
      </c>
      <c r="CU47" s="0" t="n">
        <f aca="false">SUM('Sem.030'!$E47:$G47)</f>
        <v>0</v>
      </c>
      <c r="CW47" s="0" t="n">
        <f aca="false">VLOOKUP(A47,'Sem.031'!$C$2:$D$161,2,0)</f>
        <v>75</v>
      </c>
      <c r="CX47" s="0" t="n">
        <f aca="false">SUM('Sem.031'!$E47:$G47)</f>
        <v>0</v>
      </c>
      <c r="CZ47" s="0" t="n">
        <f aca="false">VLOOKUP(A47,'Sem.032'!$C$2:$D$161,2,0)</f>
        <v>75</v>
      </c>
      <c r="DA47" s="0" t="n">
        <f aca="false">SUM('Sem.032'!$E47:$G47)</f>
        <v>0</v>
      </c>
    </row>
    <row r="48" customFormat="false" ht="13.8" hidden="false" customHeight="false" outlineLevel="0" collapsed="false">
      <c r="A48" s="3" t="s">
        <v>46</v>
      </c>
      <c r="B48" s="1" t="n">
        <f aca="false">COUNTIF(C48:DA48,SUM(TRUNC((ROW()/7)*6),35))</f>
        <v>34</v>
      </c>
      <c r="C48" s="0" t="n">
        <f aca="false">SUM(COUNTIF(F48:I48,300)*10,COUNTIF(L48:DA48,300)*25)</f>
        <v>0</v>
      </c>
      <c r="E48" s="2" t="n">
        <f aca="false">VLOOKUP(A48,'Abat-Neuf Optionnel'!$C$2:$D$161,2,0)</f>
        <v>76</v>
      </c>
      <c r="F48" s="0" t="n">
        <f aca="false">SUM('Abat-Neuf Optionnel'!E48:G48)</f>
        <v>0</v>
      </c>
      <c r="H48" s="2" t="n">
        <f aca="false">VLOOKUP(A48,'Abat-Neuf'!$C$2:$D$161,2,0)</f>
        <v>76</v>
      </c>
      <c r="I48" s="0" t="n">
        <f aca="false">SUM('Abat-Neuf'!E48:G48)</f>
        <v>0</v>
      </c>
      <c r="K48" s="0" t="n">
        <f aca="false">VLOOKUP(A48,'Sem.01'!$C$2:$D$161,2,0)</f>
        <v>76</v>
      </c>
      <c r="L48" s="0" t="n">
        <f aca="false">SUM('Sem.01'!$E48:$G48)</f>
        <v>0</v>
      </c>
      <c r="N48" s="0" t="n">
        <f aca="false">VLOOKUP(A48,'Sem.02'!$C$2:$D$161,2,0)</f>
        <v>76</v>
      </c>
      <c r="O48" s="0" t="n">
        <f aca="false">SUM('Sem.02'!$E48:$G48)</f>
        <v>0</v>
      </c>
      <c r="Q48" s="0" t="n">
        <f aca="false">VLOOKUP(A48,'Sem.03'!$C$2:$D$161,2,0)</f>
        <v>76</v>
      </c>
      <c r="R48" s="0" t="n">
        <f aca="false">SUM('Sem.03'!$E48:$G48)</f>
        <v>0</v>
      </c>
      <c r="T48" s="0" t="n">
        <f aca="false">VLOOKUP(A48,'Sem.04'!$C$2:$D$161,2,0)</f>
        <v>76</v>
      </c>
      <c r="U48" s="0" t="n">
        <f aca="false">SUM('Sem.04'!$E48:$G48)</f>
        <v>0</v>
      </c>
      <c r="W48" s="0" t="n">
        <f aca="false">VLOOKUP(A48,'Sem.05'!$C$2:$D$161,2,0)</f>
        <v>76</v>
      </c>
      <c r="X48" s="0" t="n">
        <f aca="false">SUM('Sem.05'!$E48:$G48)</f>
        <v>0</v>
      </c>
      <c r="Z48" s="0" t="n">
        <f aca="false">VLOOKUP(A48,'Sem.06'!$C$2:$D$161,2,0)</f>
        <v>76</v>
      </c>
      <c r="AA48" s="0" t="n">
        <f aca="false">SUM('Sem.06'!$E48:$G48)</f>
        <v>0</v>
      </c>
      <c r="AC48" s="0" t="n">
        <f aca="false">VLOOKUP(A48,'Sem.07'!$C$2:$D$161,2,0)</f>
        <v>76</v>
      </c>
      <c r="AD48" s="0" t="n">
        <f aca="false">SUM('Sem.07'!$E48:$G48)</f>
        <v>0</v>
      </c>
      <c r="AF48" s="0" t="n">
        <f aca="false">VLOOKUP(A48,'Sem.08'!$C$2:$D$161,2,0)</f>
        <v>76</v>
      </c>
      <c r="AG48" s="0" t="n">
        <f aca="false">SUM('Sem.08'!$E48:$G48)</f>
        <v>0</v>
      </c>
      <c r="AI48" s="0" t="n">
        <f aca="false">VLOOKUP(A48,'Sem.09'!$C$2:$D$161,2,0)</f>
        <v>76</v>
      </c>
      <c r="AJ48" s="0" t="n">
        <f aca="false">SUM('Sem.09'!$E48:$G48)</f>
        <v>0</v>
      </c>
      <c r="AL48" s="0" t="n">
        <f aca="false">VLOOKUP(A48,'Sem.010'!$C$2:$D$161,2,0)</f>
        <v>76</v>
      </c>
      <c r="AM48" s="0" t="n">
        <f aca="false">SUM('Sem.010'!$E48:$G48)</f>
        <v>0</v>
      </c>
      <c r="AO48" s="0" t="n">
        <f aca="false">VLOOKUP(A48,'Sem.011'!$C$2:$D$161,2,0)</f>
        <v>76</v>
      </c>
      <c r="AP48" s="0" t="n">
        <f aca="false">SUM('Sem.011'!$E48:$G48)</f>
        <v>0</v>
      </c>
      <c r="AR48" s="0" t="n">
        <f aca="false">VLOOKUP(A48,'Sem.012'!$C$2:$D$161,2,0)</f>
        <v>76</v>
      </c>
      <c r="AS48" s="0" t="n">
        <f aca="false">SUM('Sem.012'!$E48:$G48)</f>
        <v>0</v>
      </c>
      <c r="AU48" s="0" t="n">
        <f aca="false">VLOOKUP(A48,'Sem.013'!$C$2:$D$161,2,0)</f>
        <v>76</v>
      </c>
      <c r="AV48" s="0" t="n">
        <f aca="false">SUM('Sem.013'!$E48:$G48)</f>
        <v>0</v>
      </c>
      <c r="AX48" s="0" t="n">
        <f aca="false">VLOOKUP(A48,'Sem.014'!$C$2:$D$161,2,0)</f>
        <v>76</v>
      </c>
      <c r="AY48" s="0" t="n">
        <f aca="false">SUM('Sem.014'!$E48:$G48)</f>
        <v>0</v>
      </c>
      <c r="BA48" s="0" t="n">
        <f aca="false">VLOOKUP(A48,'Sem.015'!$C$2:$D$161,2,0)</f>
        <v>76</v>
      </c>
      <c r="BB48" s="0" t="n">
        <f aca="false">SUM('Sem.015'!$E48:$G48)</f>
        <v>0</v>
      </c>
      <c r="BD48" s="0" t="n">
        <f aca="false">VLOOKUP(A48,'Sem.016'!$C$2:$D$161,2,0)</f>
        <v>76</v>
      </c>
      <c r="BE48" s="0" t="n">
        <f aca="false">SUM('Sem.016'!$E48:$G48)</f>
        <v>0</v>
      </c>
      <c r="BG48" s="0" t="n">
        <f aca="false">VLOOKUP(A48,'Sem.017'!$C$2:$D$161,2,0)</f>
        <v>76</v>
      </c>
      <c r="BH48" s="0" t="n">
        <f aca="false">SUM('Sem.017'!$E48:$G48)</f>
        <v>0</v>
      </c>
      <c r="BJ48" s="0" t="n">
        <f aca="false">VLOOKUP(A48,'Sem.018'!$C$2:$D$161,2,0)</f>
        <v>76</v>
      </c>
      <c r="BK48" s="0" t="n">
        <f aca="false">SUM('Sem.018'!$E48:$G48)</f>
        <v>0</v>
      </c>
      <c r="BM48" s="0" t="n">
        <f aca="false">VLOOKUP(A48,'Sem.019'!$C$2:$D$161,2,0)</f>
        <v>76</v>
      </c>
      <c r="BN48" s="0" t="n">
        <f aca="false">SUM('Sem.019'!$E48:$G48)</f>
        <v>0</v>
      </c>
      <c r="BP48" s="0" t="n">
        <f aca="false">VLOOKUP(A48,'Sem.020'!$C$2:$D$161,2,0)</f>
        <v>76</v>
      </c>
      <c r="BQ48" s="0" t="n">
        <f aca="false">SUM('Sem.020'!$E48:$G48)</f>
        <v>0</v>
      </c>
      <c r="BS48" s="0" t="n">
        <f aca="false">VLOOKUP(A48,'Sem.021'!$C$2:$D$161,2,0)</f>
        <v>76</v>
      </c>
      <c r="BT48" s="0" t="n">
        <f aca="false">SUM('Sem.021'!$E48:$G48)</f>
        <v>0</v>
      </c>
      <c r="BV48" s="0" t="n">
        <f aca="false">VLOOKUP(A48,'Sem.022'!$C$2:$D$161,2,0)</f>
        <v>76</v>
      </c>
      <c r="BW48" s="0" t="n">
        <f aca="false">SUM('Sem.022'!$E48:$G48)</f>
        <v>0</v>
      </c>
      <c r="BY48" s="0" t="n">
        <f aca="false">VLOOKUP(A48,'Sem.023'!$C$2:$D$161,2,0)</f>
        <v>76</v>
      </c>
      <c r="BZ48" s="0" t="n">
        <f aca="false">SUM('Sem.023'!$E48:$G48)</f>
        <v>0</v>
      </c>
      <c r="CB48" s="0" t="n">
        <f aca="false">VLOOKUP(A48,'Sem.024'!$C$2:$D$161,2,0)</f>
        <v>76</v>
      </c>
      <c r="CC48" s="0" t="n">
        <f aca="false">SUM('Sem.024'!$E48:$G48)</f>
        <v>0</v>
      </c>
      <c r="CE48" s="0" t="n">
        <f aca="false">VLOOKUP(A48,'Sem.025'!$C$2:$D$161,2,0)</f>
        <v>76</v>
      </c>
      <c r="CF48" s="0" t="n">
        <f aca="false">SUM('Sem.025'!$E48:$G48)</f>
        <v>0</v>
      </c>
      <c r="CH48" s="0" t="n">
        <f aca="false">VLOOKUP(A48,'Sem.026'!$C$2:$D$161,2,0)</f>
        <v>76</v>
      </c>
      <c r="CI48" s="0" t="n">
        <f aca="false">SUM('Sem.026'!$E48:$G48)</f>
        <v>0</v>
      </c>
      <c r="CK48" s="0" t="n">
        <f aca="false">VLOOKUP(A48,'Sem.027'!$C$2:$D$161,2,0)</f>
        <v>76</v>
      </c>
      <c r="CL48" s="0" t="n">
        <f aca="false">SUM('Sem.027'!$E48:$G48)</f>
        <v>0</v>
      </c>
      <c r="CN48" s="0" t="n">
        <f aca="false">VLOOKUP(A48,'Sem.028'!$C$2:$D$161,2,0)</f>
        <v>76</v>
      </c>
      <c r="CO48" s="0" t="n">
        <f aca="false">SUM('Sem.028'!$E48:$G48)</f>
        <v>0</v>
      </c>
      <c r="CQ48" s="0" t="n">
        <f aca="false">VLOOKUP(A48,'Sem.029'!$C$2:$D$161,2,0)</f>
        <v>76</v>
      </c>
      <c r="CR48" s="0" t="n">
        <f aca="false">SUM('Sem.029'!$E48:$G48)</f>
        <v>0</v>
      </c>
      <c r="CT48" s="0" t="n">
        <f aca="false">VLOOKUP(A48,'Sem.030'!$C$2:$D$161,2,0)</f>
        <v>76</v>
      </c>
      <c r="CU48" s="0" t="n">
        <f aca="false">SUM('Sem.030'!$E48:$G48)</f>
        <v>0</v>
      </c>
      <c r="CW48" s="0" t="n">
        <f aca="false">VLOOKUP(A48,'Sem.031'!$C$2:$D$161,2,0)</f>
        <v>76</v>
      </c>
      <c r="CX48" s="0" t="n">
        <f aca="false">SUM('Sem.031'!$E48:$G48)</f>
        <v>0</v>
      </c>
      <c r="CZ48" s="0" t="n">
        <f aca="false">VLOOKUP(A48,'Sem.032'!$C$2:$D$161,2,0)</f>
        <v>76</v>
      </c>
      <c r="DA48" s="0" t="n">
        <f aca="false">SUM('Sem.032'!$E48:$G48)</f>
        <v>0</v>
      </c>
    </row>
    <row r="49" customFormat="false" ht="13.8" hidden="false" customHeight="false" outlineLevel="0" collapsed="false">
      <c r="A49" s="4" t="s">
        <v>47</v>
      </c>
      <c r="B49" s="1"/>
      <c r="E49" s="2"/>
      <c r="H49" s="2"/>
    </row>
    <row r="50" customFormat="false" ht="13.8" hidden="false" customHeight="false" outlineLevel="0" collapsed="false">
      <c r="A50" s="3" t="s">
        <v>48</v>
      </c>
      <c r="B50" s="1" t="n">
        <f aca="false">COUNTIF(C50:DA50,SUM(TRUNC((ROW()/7)*6),40))</f>
        <v>34</v>
      </c>
      <c r="C50" s="0" t="n">
        <f aca="false">SUM(COUNTIF(F50:I50,300)*10,COUNTIF(L50:DA50,300)*25)</f>
        <v>0</v>
      </c>
      <c r="E50" s="2" t="n">
        <f aca="false">VLOOKUP(A50,'Abat-Neuf Optionnel'!$C$2:$D$161,2,0)</f>
        <v>82</v>
      </c>
      <c r="F50" s="0" t="n">
        <f aca="false">SUM('Abat-Neuf Optionnel'!E50:G50)</f>
        <v>0</v>
      </c>
      <c r="H50" s="2" t="n">
        <f aca="false">VLOOKUP(A50,'Abat-Neuf'!$C$2:$D$161,2,0)</f>
        <v>82</v>
      </c>
      <c r="I50" s="0" t="n">
        <f aca="false">SUM('Abat-Neuf'!E50:G50)</f>
        <v>0</v>
      </c>
      <c r="K50" s="0" t="n">
        <f aca="false">VLOOKUP(A50,'Sem.01'!$C$2:$D$161,2,0)</f>
        <v>82</v>
      </c>
      <c r="L50" s="0" t="n">
        <f aca="false">SUM('Sem.01'!$E50:$G50)</f>
        <v>0</v>
      </c>
      <c r="N50" s="0" t="n">
        <f aca="false">VLOOKUP(A50,'Sem.02'!$C$2:$D$161,2,0)</f>
        <v>82</v>
      </c>
      <c r="O50" s="0" t="n">
        <f aca="false">SUM('Sem.02'!$E50:$G50)</f>
        <v>0</v>
      </c>
      <c r="Q50" s="0" t="n">
        <f aca="false">VLOOKUP(A50,'Sem.03'!$C$2:$D$161,2,0)</f>
        <v>82</v>
      </c>
      <c r="R50" s="0" t="n">
        <f aca="false">SUM('Sem.03'!$E50:$G50)</f>
        <v>0</v>
      </c>
      <c r="T50" s="0" t="n">
        <f aca="false">VLOOKUP(A50,'Sem.04'!$C$2:$D$161,2,0)</f>
        <v>82</v>
      </c>
      <c r="U50" s="0" t="n">
        <f aca="false">SUM('Sem.04'!$E50:$G50)</f>
        <v>0</v>
      </c>
      <c r="W50" s="0" t="n">
        <f aca="false">VLOOKUP(A50,'Sem.05'!$C$2:$D$161,2,0)</f>
        <v>82</v>
      </c>
      <c r="X50" s="0" t="n">
        <f aca="false">SUM('Sem.05'!$E50:$G50)</f>
        <v>0</v>
      </c>
      <c r="Z50" s="0" t="n">
        <f aca="false">VLOOKUP(A50,'Sem.06'!$C$2:$D$161,2,0)</f>
        <v>82</v>
      </c>
      <c r="AA50" s="0" t="n">
        <f aca="false">SUM('Sem.06'!$E50:$G50)</f>
        <v>0</v>
      </c>
      <c r="AC50" s="0" t="n">
        <f aca="false">VLOOKUP(A50,'Sem.07'!$C$2:$D$161,2,0)</f>
        <v>82</v>
      </c>
      <c r="AD50" s="0" t="n">
        <f aca="false">SUM('Sem.07'!$E50:$G50)</f>
        <v>0</v>
      </c>
      <c r="AF50" s="0" t="n">
        <f aca="false">VLOOKUP(A50,'Sem.08'!$C$2:$D$161,2,0)</f>
        <v>82</v>
      </c>
      <c r="AG50" s="0" t="n">
        <f aca="false">SUM('Sem.08'!$E50:$G50)</f>
        <v>0</v>
      </c>
      <c r="AI50" s="0" t="n">
        <f aca="false">VLOOKUP(A50,'Sem.09'!$C$2:$D$161,2,0)</f>
        <v>82</v>
      </c>
      <c r="AJ50" s="0" t="n">
        <f aca="false">SUM('Sem.09'!$E50:$G50)</f>
        <v>0</v>
      </c>
      <c r="AL50" s="0" t="n">
        <f aca="false">VLOOKUP(A50,'Sem.010'!$C$2:$D$161,2,0)</f>
        <v>82</v>
      </c>
      <c r="AM50" s="0" t="n">
        <f aca="false">SUM('Sem.010'!$E50:$G50)</f>
        <v>0</v>
      </c>
      <c r="AO50" s="0" t="n">
        <f aca="false">VLOOKUP(A50,'Sem.011'!$C$2:$D$161,2,0)</f>
        <v>82</v>
      </c>
      <c r="AP50" s="0" t="n">
        <f aca="false">SUM('Sem.011'!$E50:$G50)</f>
        <v>0</v>
      </c>
      <c r="AR50" s="0" t="n">
        <f aca="false">VLOOKUP(A50,'Sem.012'!$C$2:$D$161,2,0)</f>
        <v>82</v>
      </c>
      <c r="AS50" s="0" t="n">
        <f aca="false">SUM('Sem.012'!$E50:$G50)</f>
        <v>0</v>
      </c>
      <c r="AU50" s="0" t="n">
        <f aca="false">VLOOKUP(A50,'Sem.013'!$C$2:$D$161,2,0)</f>
        <v>82</v>
      </c>
      <c r="AV50" s="0" t="n">
        <f aca="false">SUM('Sem.013'!$E50:$G50)</f>
        <v>0</v>
      </c>
      <c r="AX50" s="0" t="n">
        <f aca="false">VLOOKUP(A50,'Sem.014'!$C$2:$D$161,2,0)</f>
        <v>82</v>
      </c>
      <c r="AY50" s="0" t="n">
        <f aca="false">SUM('Sem.014'!$E50:$G50)</f>
        <v>0</v>
      </c>
      <c r="BA50" s="0" t="n">
        <f aca="false">VLOOKUP(A50,'Sem.015'!$C$2:$D$161,2,0)</f>
        <v>82</v>
      </c>
      <c r="BB50" s="0" t="n">
        <f aca="false">SUM('Sem.015'!$E50:$G50)</f>
        <v>0</v>
      </c>
      <c r="BD50" s="0" t="n">
        <f aca="false">VLOOKUP(A50,'Sem.016'!$C$2:$D$161,2,0)</f>
        <v>82</v>
      </c>
      <c r="BE50" s="0" t="n">
        <f aca="false">SUM('Sem.016'!$E50:$G50)</f>
        <v>0</v>
      </c>
      <c r="BG50" s="0" t="n">
        <f aca="false">VLOOKUP(A50,'Sem.017'!$C$2:$D$161,2,0)</f>
        <v>82</v>
      </c>
      <c r="BH50" s="0" t="n">
        <f aca="false">SUM('Sem.017'!$E50:$G50)</f>
        <v>0</v>
      </c>
      <c r="BJ50" s="0" t="n">
        <f aca="false">VLOOKUP(A50,'Sem.018'!$C$2:$D$161,2,0)</f>
        <v>82</v>
      </c>
      <c r="BK50" s="0" t="n">
        <f aca="false">SUM('Sem.018'!$E50:$G50)</f>
        <v>0</v>
      </c>
      <c r="BM50" s="0" t="n">
        <f aca="false">VLOOKUP(A50,'Sem.019'!$C$2:$D$161,2,0)</f>
        <v>82</v>
      </c>
      <c r="BN50" s="0" t="n">
        <f aca="false">SUM('Sem.019'!$E50:$G50)</f>
        <v>0</v>
      </c>
      <c r="BP50" s="0" t="n">
        <f aca="false">VLOOKUP(A50,'Sem.020'!$C$2:$D$161,2,0)</f>
        <v>82</v>
      </c>
      <c r="BQ50" s="0" t="n">
        <f aca="false">SUM('Sem.020'!$E50:$G50)</f>
        <v>0</v>
      </c>
      <c r="BS50" s="0" t="n">
        <f aca="false">VLOOKUP(A50,'Sem.021'!$C$2:$D$161,2,0)</f>
        <v>82</v>
      </c>
      <c r="BT50" s="0" t="n">
        <f aca="false">SUM('Sem.021'!$E50:$G50)</f>
        <v>0</v>
      </c>
      <c r="BV50" s="0" t="n">
        <f aca="false">VLOOKUP(A50,'Sem.022'!$C$2:$D$161,2,0)</f>
        <v>82</v>
      </c>
      <c r="BW50" s="0" t="n">
        <f aca="false">SUM('Sem.022'!$E50:$G50)</f>
        <v>0</v>
      </c>
      <c r="BY50" s="0" t="n">
        <f aca="false">VLOOKUP(A50,'Sem.023'!$C$2:$D$161,2,0)</f>
        <v>82</v>
      </c>
      <c r="BZ50" s="0" t="n">
        <f aca="false">SUM('Sem.023'!$E50:$G50)</f>
        <v>0</v>
      </c>
      <c r="CB50" s="0" t="n">
        <f aca="false">VLOOKUP(A50,'Sem.024'!$C$2:$D$161,2,0)</f>
        <v>82</v>
      </c>
      <c r="CC50" s="0" t="n">
        <f aca="false">SUM('Sem.024'!$E50:$G50)</f>
        <v>0</v>
      </c>
      <c r="CE50" s="0" t="n">
        <f aca="false">VLOOKUP(A50,'Sem.025'!$C$2:$D$161,2,0)</f>
        <v>82</v>
      </c>
      <c r="CF50" s="0" t="n">
        <f aca="false">SUM('Sem.025'!$E50:$G50)</f>
        <v>0</v>
      </c>
      <c r="CH50" s="0" t="n">
        <f aca="false">VLOOKUP(A50,'Sem.026'!$C$2:$D$161,2,0)</f>
        <v>82</v>
      </c>
      <c r="CI50" s="0" t="n">
        <f aca="false">SUM('Sem.026'!$E50:$G50)</f>
        <v>0</v>
      </c>
      <c r="CK50" s="0" t="n">
        <f aca="false">VLOOKUP(A50,'Sem.027'!$C$2:$D$161,2,0)</f>
        <v>82</v>
      </c>
      <c r="CL50" s="0" t="n">
        <f aca="false">SUM('Sem.027'!$E50:$G50)</f>
        <v>0</v>
      </c>
      <c r="CN50" s="0" t="n">
        <f aca="false">VLOOKUP(A50,'Sem.028'!$C$2:$D$161,2,0)</f>
        <v>82</v>
      </c>
      <c r="CO50" s="0" t="n">
        <f aca="false">SUM('Sem.028'!$E50:$G50)</f>
        <v>0</v>
      </c>
      <c r="CQ50" s="0" t="n">
        <f aca="false">VLOOKUP(A50,'Sem.029'!$C$2:$D$161,2,0)</f>
        <v>82</v>
      </c>
      <c r="CR50" s="0" t="n">
        <f aca="false">SUM('Sem.029'!$E50:$G50)</f>
        <v>0</v>
      </c>
      <c r="CT50" s="0" t="n">
        <f aca="false">VLOOKUP(A50,'Sem.030'!$C$2:$D$161,2,0)</f>
        <v>82</v>
      </c>
      <c r="CU50" s="0" t="n">
        <f aca="false">SUM('Sem.030'!$E50:$G50)</f>
        <v>0</v>
      </c>
      <c r="CW50" s="0" t="n">
        <f aca="false">VLOOKUP(A50,'Sem.031'!$C$2:$D$161,2,0)</f>
        <v>82</v>
      </c>
      <c r="CX50" s="0" t="n">
        <f aca="false">SUM('Sem.031'!$E50:$G50)</f>
        <v>0</v>
      </c>
      <c r="CZ50" s="0" t="n">
        <f aca="false">VLOOKUP(A50,'Sem.032'!$C$2:$D$161,2,0)</f>
        <v>82</v>
      </c>
      <c r="DA50" s="0" t="n">
        <f aca="false">SUM('Sem.032'!$E50:$G50)</f>
        <v>0</v>
      </c>
    </row>
    <row r="51" customFormat="false" ht="13.8" hidden="false" customHeight="false" outlineLevel="0" collapsed="false">
      <c r="A51" s="3" t="s">
        <v>49</v>
      </c>
      <c r="B51" s="1" t="n">
        <f aca="false">COUNTIF(C51:DA51,SUM(TRUNC((ROW()/7)*6),40))</f>
        <v>34</v>
      </c>
      <c r="C51" s="0" t="n">
        <f aca="false">SUM(COUNTIF(F51:I51,300)*10,COUNTIF(L51:DA51,300)*25)</f>
        <v>0</v>
      </c>
      <c r="E51" s="2" t="n">
        <f aca="false">VLOOKUP(A51,'Abat-Neuf Optionnel'!$C$2:$D$161,2,0)</f>
        <v>83</v>
      </c>
      <c r="F51" s="0" t="n">
        <f aca="false">SUM('Abat-Neuf Optionnel'!E51:G51)</f>
        <v>0</v>
      </c>
      <c r="H51" s="2" t="n">
        <f aca="false">VLOOKUP(A51,'Abat-Neuf'!$C$2:$D$161,2,0)</f>
        <v>83</v>
      </c>
      <c r="I51" s="0" t="n">
        <f aca="false">SUM('Abat-Neuf'!E51:G51)</f>
        <v>0</v>
      </c>
      <c r="K51" s="0" t="n">
        <f aca="false">VLOOKUP(A51,'Sem.01'!$C$2:$D$161,2,0)</f>
        <v>83</v>
      </c>
      <c r="L51" s="0" t="n">
        <f aca="false">SUM('Sem.01'!$E51:$G51)</f>
        <v>0</v>
      </c>
      <c r="N51" s="0" t="n">
        <f aca="false">VLOOKUP(A51,'Sem.02'!$C$2:$D$161,2,0)</f>
        <v>83</v>
      </c>
      <c r="O51" s="0" t="n">
        <f aca="false">SUM('Sem.02'!$E51:$G51)</f>
        <v>0</v>
      </c>
      <c r="Q51" s="0" t="n">
        <f aca="false">VLOOKUP(A51,'Sem.03'!$C$2:$D$161,2,0)</f>
        <v>83</v>
      </c>
      <c r="R51" s="0" t="n">
        <f aca="false">SUM('Sem.03'!$E51:$G51)</f>
        <v>0</v>
      </c>
      <c r="T51" s="0" t="n">
        <f aca="false">VLOOKUP(A51,'Sem.04'!$C$2:$D$161,2,0)</f>
        <v>83</v>
      </c>
      <c r="U51" s="0" t="n">
        <f aca="false">SUM('Sem.04'!$E51:$G51)</f>
        <v>0</v>
      </c>
      <c r="W51" s="0" t="n">
        <f aca="false">VLOOKUP(A51,'Sem.05'!$C$2:$D$161,2,0)</f>
        <v>83</v>
      </c>
      <c r="X51" s="0" t="n">
        <f aca="false">SUM('Sem.05'!$E51:$G51)</f>
        <v>0</v>
      </c>
      <c r="Z51" s="0" t="n">
        <f aca="false">VLOOKUP(A51,'Sem.06'!$C$2:$D$161,2,0)</f>
        <v>83</v>
      </c>
      <c r="AA51" s="0" t="n">
        <f aca="false">SUM('Sem.06'!$E51:$G51)</f>
        <v>0</v>
      </c>
      <c r="AC51" s="0" t="n">
        <f aca="false">VLOOKUP(A51,'Sem.07'!$C$2:$D$161,2,0)</f>
        <v>83</v>
      </c>
      <c r="AD51" s="0" t="n">
        <f aca="false">SUM('Sem.07'!$E51:$G51)</f>
        <v>0</v>
      </c>
      <c r="AF51" s="0" t="n">
        <f aca="false">VLOOKUP(A51,'Sem.08'!$C$2:$D$161,2,0)</f>
        <v>83</v>
      </c>
      <c r="AG51" s="0" t="n">
        <f aca="false">SUM('Sem.08'!$E51:$G51)</f>
        <v>0</v>
      </c>
      <c r="AI51" s="0" t="n">
        <f aca="false">VLOOKUP(A51,'Sem.09'!$C$2:$D$161,2,0)</f>
        <v>83</v>
      </c>
      <c r="AJ51" s="0" t="n">
        <f aca="false">SUM('Sem.09'!$E51:$G51)</f>
        <v>0</v>
      </c>
      <c r="AL51" s="0" t="n">
        <f aca="false">VLOOKUP(A51,'Sem.010'!$C$2:$D$161,2,0)</f>
        <v>83</v>
      </c>
      <c r="AM51" s="0" t="n">
        <f aca="false">SUM('Sem.010'!$E51:$G51)</f>
        <v>0</v>
      </c>
      <c r="AO51" s="0" t="n">
        <f aca="false">VLOOKUP(A51,'Sem.011'!$C$2:$D$161,2,0)</f>
        <v>83</v>
      </c>
      <c r="AP51" s="0" t="n">
        <f aca="false">SUM('Sem.011'!$E51:$G51)</f>
        <v>0</v>
      </c>
      <c r="AR51" s="0" t="n">
        <f aca="false">VLOOKUP(A51,'Sem.012'!$C$2:$D$161,2,0)</f>
        <v>83</v>
      </c>
      <c r="AS51" s="0" t="n">
        <f aca="false">SUM('Sem.012'!$E51:$G51)</f>
        <v>0</v>
      </c>
      <c r="AU51" s="0" t="n">
        <f aca="false">VLOOKUP(A51,'Sem.013'!$C$2:$D$161,2,0)</f>
        <v>83</v>
      </c>
      <c r="AV51" s="0" t="n">
        <f aca="false">SUM('Sem.013'!$E51:$G51)</f>
        <v>0</v>
      </c>
      <c r="AX51" s="0" t="n">
        <f aca="false">VLOOKUP(A51,'Sem.014'!$C$2:$D$161,2,0)</f>
        <v>83</v>
      </c>
      <c r="AY51" s="0" t="n">
        <f aca="false">SUM('Sem.014'!$E51:$G51)</f>
        <v>0</v>
      </c>
      <c r="BA51" s="0" t="n">
        <f aca="false">VLOOKUP(A51,'Sem.015'!$C$2:$D$161,2,0)</f>
        <v>83</v>
      </c>
      <c r="BB51" s="0" t="n">
        <f aca="false">SUM('Sem.015'!$E51:$G51)</f>
        <v>0</v>
      </c>
      <c r="BD51" s="0" t="n">
        <f aca="false">VLOOKUP(A51,'Sem.016'!$C$2:$D$161,2,0)</f>
        <v>83</v>
      </c>
      <c r="BE51" s="0" t="n">
        <f aca="false">SUM('Sem.016'!$E51:$G51)</f>
        <v>0</v>
      </c>
      <c r="BG51" s="0" t="n">
        <f aca="false">VLOOKUP(A51,'Sem.017'!$C$2:$D$161,2,0)</f>
        <v>83</v>
      </c>
      <c r="BH51" s="0" t="n">
        <f aca="false">SUM('Sem.017'!$E51:$G51)</f>
        <v>0</v>
      </c>
      <c r="BJ51" s="0" t="n">
        <f aca="false">VLOOKUP(A51,'Sem.018'!$C$2:$D$161,2,0)</f>
        <v>83</v>
      </c>
      <c r="BK51" s="0" t="n">
        <f aca="false">SUM('Sem.018'!$E51:$G51)</f>
        <v>0</v>
      </c>
      <c r="BM51" s="0" t="n">
        <f aca="false">VLOOKUP(A51,'Sem.019'!$C$2:$D$161,2,0)</f>
        <v>83</v>
      </c>
      <c r="BN51" s="0" t="n">
        <f aca="false">SUM('Sem.019'!$E51:$G51)</f>
        <v>0</v>
      </c>
      <c r="BP51" s="0" t="n">
        <f aca="false">VLOOKUP(A51,'Sem.020'!$C$2:$D$161,2,0)</f>
        <v>83</v>
      </c>
      <c r="BQ51" s="0" t="n">
        <f aca="false">SUM('Sem.020'!$E51:$G51)</f>
        <v>0</v>
      </c>
      <c r="BS51" s="0" t="n">
        <f aca="false">VLOOKUP(A51,'Sem.021'!$C$2:$D$161,2,0)</f>
        <v>83</v>
      </c>
      <c r="BT51" s="0" t="n">
        <f aca="false">SUM('Sem.021'!$E51:$G51)</f>
        <v>0</v>
      </c>
      <c r="BV51" s="0" t="n">
        <f aca="false">VLOOKUP(A51,'Sem.022'!$C$2:$D$161,2,0)</f>
        <v>83</v>
      </c>
      <c r="BW51" s="0" t="n">
        <f aca="false">SUM('Sem.022'!$E51:$G51)</f>
        <v>0</v>
      </c>
      <c r="BY51" s="0" t="n">
        <f aca="false">VLOOKUP(A51,'Sem.023'!$C$2:$D$161,2,0)</f>
        <v>83</v>
      </c>
      <c r="BZ51" s="0" t="n">
        <f aca="false">SUM('Sem.023'!$E51:$G51)</f>
        <v>0</v>
      </c>
      <c r="CB51" s="0" t="n">
        <f aca="false">VLOOKUP(A51,'Sem.024'!$C$2:$D$161,2,0)</f>
        <v>83</v>
      </c>
      <c r="CC51" s="0" t="n">
        <f aca="false">SUM('Sem.024'!$E51:$G51)</f>
        <v>0</v>
      </c>
      <c r="CE51" s="0" t="n">
        <f aca="false">VLOOKUP(A51,'Sem.025'!$C$2:$D$161,2,0)</f>
        <v>83</v>
      </c>
      <c r="CF51" s="0" t="n">
        <f aca="false">SUM('Sem.025'!$E51:$G51)</f>
        <v>0</v>
      </c>
      <c r="CH51" s="0" t="n">
        <f aca="false">VLOOKUP(A51,'Sem.026'!$C$2:$D$161,2,0)</f>
        <v>83</v>
      </c>
      <c r="CI51" s="0" t="n">
        <f aca="false">SUM('Sem.026'!$E51:$G51)</f>
        <v>0</v>
      </c>
      <c r="CK51" s="0" t="n">
        <f aca="false">VLOOKUP(A51,'Sem.027'!$C$2:$D$161,2,0)</f>
        <v>83</v>
      </c>
      <c r="CL51" s="0" t="n">
        <f aca="false">SUM('Sem.027'!$E51:$G51)</f>
        <v>0</v>
      </c>
      <c r="CN51" s="0" t="n">
        <f aca="false">VLOOKUP(A51,'Sem.028'!$C$2:$D$161,2,0)</f>
        <v>83</v>
      </c>
      <c r="CO51" s="0" t="n">
        <f aca="false">SUM('Sem.028'!$E51:$G51)</f>
        <v>0</v>
      </c>
      <c r="CQ51" s="0" t="n">
        <f aca="false">VLOOKUP(A51,'Sem.029'!$C$2:$D$161,2,0)</f>
        <v>83</v>
      </c>
      <c r="CR51" s="0" t="n">
        <f aca="false">SUM('Sem.029'!$E51:$G51)</f>
        <v>0</v>
      </c>
      <c r="CT51" s="0" t="n">
        <f aca="false">VLOOKUP(A51,'Sem.030'!$C$2:$D$161,2,0)</f>
        <v>83</v>
      </c>
      <c r="CU51" s="0" t="n">
        <f aca="false">SUM('Sem.030'!$E51:$G51)</f>
        <v>0</v>
      </c>
      <c r="CW51" s="0" t="n">
        <f aca="false">VLOOKUP(A51,'Sem.031'!$C$2:$D$161,2,0)</f>
        <v>83</v>
      </c>
      <c r="CX51" s="0" t="n">
        <f aca="false">SUM('Sem.031'!$E51:$G51)</f>
        <v>0</v>
      </c>
      <c r="CZ51" s="0" t="n">
        <f aca="false">VLOOKUP(A51,'Sem.032'!$C$2:$D$161,2,0)</f>
        <v>83</v>
      </c>
      <c r="DA51" s="0" t="n">
        <f aca="false">SUM('Sem.032'!$E51:$G51)</f>
        <v>0</v>
      </c>
    </row>
    <row r="52" customFormat="false" ht="13.8" hidden="false" customHeight="false" outlineLevel="0" collapsed="false">
      <c r="A52" s="3" t="s">
        <v>50</v>
      </c>
      <c r="B52" s="1" t="n">
        <f aca="false">COUNTIF(C52:DA52,SUM(TRUNC((ROW()/7)*6),40))</f>
        <v>34</v>
      </c>
      <c r="C52" s="0" t="n">
        <f aca="false">SUM(COUNTIF(F52:I52,300)*10,COUNTIF(L52:DA52,300)*25)</f>
        <v>0</v>
      </c>
      <c r="E52" s="2" t="n">
        <f aca="false">VLOOKUP(A52,'Abat-Neuf Optionnel'!$C$2:$D$161,2,0)</f>
        <v>84</v>
      </c>
      <c r="F52" s="0" t="n">
        <f aca="false">SUM('Abat-Neuf Optionnel'!E52:G52)</f>
        <v>0</v>
      </c>
      <c r="H52" s="2" t="n">
        <f aca="false">VLOOKUP(A52,'Abat-Neuf'!$C$2:$D$161,2,0)</f>
        <v>84</v>
      </c>
      <c r="I52" s="0" t="n">
        <f aca="false">SUM('Abat-Neuf'!E52:G52)</f>
        <v>0</v>
      </c>
      <c r="K52" s="0" t="n">
        <f aca="false">VLOOKUP(A52,'Sem.01'!$C$2:$D$161,2,0)</f>
        <v>84</v>
      </c>
      <c r="L52" s="0" t="n">
        <f aca="false">SUM('Sem.01'!$E52:$G52)</f>
        <v>0</v>
      </c>
      <c r="N52" s="0" t="n">
        <f aca="false">VLOOKUP(A52,'Sem.02'!$C$2:$D$161,2,0)</f>
        <v>84</v>
      </c>
      <c r="O52" s="0" t="n">
        <f aca="false">SUM('Sem.02'!$E52:$G52)</f>
        <v>0</v>
      </c>
      <c r="Q52" s="0" t="n">
        <f aca="false">VLOOKUP(A52,'Sem.03'!$C$2:$D$161,2,0)</f>
        <v>84</v>
      </c>
      <c r="R52" s="0" t="n">
        <f aca="false">SUM('Sem.03'!$E52:$G52)</f>
        <v>0</v>
      </c>
      <c r="T52" s="0" t="n">
        <f aca="false">VLOOKUP(A52,'Sem.04'!$C$2:$D$161,2,0)</f>
        <v>84</v>
      </c>
      <c r="U52" s="0" t="n">
        <f aca="false">SUM('Sem.04'!$E52:$G52)</f>
        <v>0</v>
      </c>
      <c r="W52" s="0" t="n">
        <f aca="false">VLOOKUP(A52,'Sem.05'!$C$2:$D$161,2,0)</f>
        <v>84</v>
      </c>
      <c r="X52" s="0" t="n">
        <f aca="false">SUM('Sem.05'!$E52:$G52)</f>
        <v>0</v>
      </c>
      <c r="Z52" s="0" t="n">
        <f aca="false">VLOOKUP(A52,'Sem.06'!$C$2:$D$161,2,0)</f>
        <v>84</v>
      </c>
      <c r="AA52" s="0" t="n">
        <f aca="false">SUM('Sem.06'!$E52:$G52)</f>
        <v>0</v>
      </c>
      <c r="AC52" s="0" t="n">
        <f aca="false">VLOOKUP(A52,'Sem.07'!$C$2:$D$161,2,0)</f>
        <v>84</v>
      </c>
      <c r="AD52" s="0" t="n">
        <f aca="false">SUM('Sem.07'!$E52:$G52)</f>
        <v>0</v>
      </c>
      <c r="AF52" s="0" t="n">
        <f aca="false">VLOOKUP(A52,'Sem.08'!$C$2:$D$161,2,0)</f>
        <v>84</v>
      </c>
      <c r="AG52" s="0" t="n">
        <f aca="false">SUM('Sem.08'!$E52:$G52)</f>
        <v>0</v>
      </c>
      <c r="AI52" s="0" t="n">
        <f aca="false">VLOOKUP(A52,'Sem.09'!$C$2:$D$161,2,0)</f>
        <v>84</v>
      </c>
      <c r="AJ52" s="0" t="n">
        <f aca="false">SUM('Sem.09'!$E52:$G52)</f>
        <v>0</v>
      </c>
      <c r="AL52" s="0" t="n">
        <f aca="false">VLOOKUP(A52,'Sem.010'!$C$2:$D$161,2,0)</f>
        <v>84</v>
      </c>
      <c r="AM52" s="0" t="n">
        <f aca="false">SUM('Sem.010'!$E52:$G52)</f>
        <v>0</v>
      </c>
      <c r="AO52" s="0" t="n">
        <f aca="false">VLOOKUP(A52,'Sem.011'!$C$2:$D$161,2,0)</f>
        <v>84</v>
      </c>
      <c r="AP52" s="0" t="n">
        <f aca="false">SUM('Sem.011'!$E52:$G52)</f>
        <v>0</v>
      </c>
      <c r="AR52" s="0" t="n">
        <f aca="false">VLOOKUP(A52,'Sem.012'!$C$2:$D$161,2,0)</f>
        <v>84</v>
      </c>
      <c r="AS52" s="0" t="n">
        <f aca="false">SUM('Sem.012'!$E52:$G52)</f>
        <v>0</v>
      </c>
      <c r="AU52" s="0" t="n">
        <f aca="false">VLOOKUP(A52,'Sem.013'!$C$2:$D$161,2,0)</f>
        <v>84</v>
      </c>
      <c r="AV52" s="0" t="n">
        <f aca="false">SUM('Sem.013'!$E52:$G52)</f>
        <v>0</v>
      </c>
      <c r="AX52" s="0" t="n">
        <f aca="false">VLOOKUP(A52,'Sem.014'!$C$2:$D$161,2,0)</f>
        <v>84</v>
      </c>
      <c r="AY52" s="0" t="n">
        <f aca="false">SUM('Sem.014'!$E52:$G52)</f>
        <v>0</v>
      </c>
      <c r="BA52" s="0" t="n">
        <f aca="false">VLOOKUP(A52,'Sem.015'!$C$2:$D$161,2,0)</f>
        <v>84</v>
      </c>
      <c r="BB52" s="0" t="n">
        <f aca="false">SUM('Sem.015'!$E52:$G52)</f>
        <v>0</v>
      </c>
      <c r="BD52" s="0" t="n">
        <f aca="false">VLOOKUP(A52,'Sem.016'!$C$2:$D$161,2,0)</f>
        <v>84</v>
      </c>
      <c r="BE52" s="0" t="n">
        <f aca="false">SUM('Sem.016'!$E52:$G52)</f>
        <v>0</v>
      </c>
      <c r="BG52" s="0" t="n">
        <f aca="false">VLOOKUP(A52,'Sem.017'!$C$2:$D$161,2,0)</f>
        <v>84</v>
      </c>
      <c r="BH52" s="0" t="n">
        <f aca="false">SUM('Sem.017'!$E52:$G52)</f>
        <v>0</v>
      </c>
      <c r="BJ52" s="0" t="n">
        <f aca="false">VLOOKUP(A52,'Sem.018'!$C$2:$D$161,2,0)</f>
        <v>84</v>
      </c>
      <c r="BK52" s="0" t="n">
        <f aca="false">SUM('Sem.018'!$E52:$G52)</f>
        <v>0</v>
      </c>
      <c r="BM52" s="0" t="n">
        <f aca="false">VLOOKUP(A52,'Sem.019'!$C$2:$D$161,2,0)</f>
        <v>84</v>
      </c>
      <c r="BN52" s="0" t="n">
        <f aca="false">SUM('Sem.019'!$E52:$G52)</f>
        <v>0</v>
      </c>
      <c r="BP52" s="0" t="n">
        <f aca="false">VLOOKUP(A52,'Sem.020'!$C$2:$D$161,2,0)</f>
        <v>84</v>
      </c>
      <c r="BQ52" s="0" t="n">
        <f aca="false">SUM('Sem.020'!$E52:$G52)</f>
        <v>0</v>
      </c>
      <c r="BS52" s="0" t="n">
        <f aca="false">VLOOKUP(A52,'Sem.021'!$C$2:$D$161,2,0)</f>
        <v>84</v>
      </c>
      <c r="BT52" s="0" t="n">
        <f aca="false">SUM('Sem.021'!$E52:$G52)</f>
        <v>0</v>
      </c>
      <c r="BV52" s="0" t="n">
        <f aca="false">VLOOKUP(A52,'Sem.022'!$C$2:$D$161,2,0)</f>
        <v>84</v>
      </c>
      <c r="BW52" s="0" t="n">
        <f aca="false">SUM('Sem.022'!$E52:$G52)</f>
        <v>0</v>
      </c>
      <c r="BY52" s="0" t="n">
        <f aca="false">VLOOKUP(A52,'Sem.023'!$C$2:$D$161,2,0)</f>
        <v>84</v>
      </c>
      <c r="BZ52" s="0" t="n">
        <f aca="false">SUM('Sem.023'!$E52:$G52)</f>
        <v>0</v>
      </c>
      <c r="CB52" s="0" t="n">
        <f aca="false">VLOOKUP(A52,'Sem.024'!$C$2:$D$161,2,0)</f>
        <v>84</v>
      </c>
      <c r="CC52" s="0" t="n">
        <f aca="false">SUM('Sem.024'!$E52:$G52)</f>
        <v>0</v>
      </c>
      <c r="CE52" s="0" t="n">
        <f aca="false">VLOOKUP(A52,'Sem.025'!$C$2:$D$161,2,0)</f>
        <v>84</v>
      </c>
      <c r="CF52" s="0" t="n">
        <f aca="false">SUM('Sem.025'!$E52:$G52)</f>
        <v>0</v>
      </c>
      <c r="CH52" s="0" t="n">
        <f aca="false">VLOOKUP(A52,'Sem.026'!$C$2:$D$161,2,0)</f>
        <v>84</v>
      </c>
      <c r="CI52" s="0" t="n">
        <f aca="false">SUM('Sem.026'!$E52:$G52)</f>
        <v>0</v>
      </c>
      <c r="CK52" s="0" t="n">
        <f aca="false">VLOOKUP(A52,'Sem.027'!$C$2:$D$161,2,0)</f>
        <v>84</v>
      </c>
      <c r="CL52" s="0" t="n">
        <f aca="false">SUM('Sem.027'!$E52:$G52)</f>
        <v>0</v>
      </c>
      <c r="CN52" s="0" t="n">
        <f aca="false">VLOOKUP(A52,'Sem.028'!$C$2:$D$161,2,0)</f>
        <v>84</v>
      </c>
      <c r="CO52" s="0" t="n">
        <f aca="false">SUM('Sem.028'!$E52:$G52)</f>
        <v>0</v>
      </c>
      <c r="CQ52" s="0" t="n">
        <f aca="false">VLOOKUP(A52,'Sem.029'!$C$2:$D$161,2,0)</f>
        <v>84</v>
      </c>
      <c r="CR52" s="0" t="n">
        <f aca="false">SUM('Sem.029'!$E52:$G52)</f>
        <v>0</v>
      </c>
      <c r="CT52" s="0" t="n">
        <f aca="false">VLOOKUP(A52,'Sem.030'!$C$2:$D$161,2,0)</f>
        <v>84</v>
      </c>
      <c r="CU52" s="0" t="n">
        <f aca="false">SUM('Sem.030'!$E52:$G52)</f>
        <v>0</v>
      </c>
      <c r="CW52" s="0" t="n">
        <f aca="false">VLOOKUP(A52,'Sem.031'!$C$2:$D$161,2,0)</f>
        <v>84</v>
      </c>
      <c r="CX52" s="0" t="n">
        <f aca="false">SUM('Sem.031'!$E52:$G52)</f>
        <v>0</v>
      </c>
      <c r="CZ52" s="0" t="n">
        <f aca="false">VLOOKUP(A52,'Sem.032'!$C$2:$D$161,2,0)</f>
        <v>84</v>
      </c>
      <c r="DA52" s="0" t="n">
        <f aca="false">SUM('Sem.032'!$E52:$G52)</f>
        <v>0</v>
      </c>
    </row>
    <row r="53" customFormat="false" ht="13.8" hidden="false" customHeight="false" outlineLevel="0" collapsed="false">
      <c r="A53" s="3" t="s">
        <v>51</v>
      </c>
      <c r="B53" s="1" t="n">
        <f aca="false">COUNTIF(C53:DA53,SUM(TRUNC((ROW()/7)*6),40))</f>
        <v>34</v>
      </c>
      <c r="C53" s="0" t="n">
        <f aca="false">SUM(COUNTIF(F53:I53,300)*10,COUNTIF(L53:DA53,300)*25)</f>
        <v>0</v>
      </c>
      <c r="E53" s="2" t="n">
        <f aca="false">VLOOKUP(A53,'Abat-Neuf Optionnel'!$C$2:$D$161,2,0)</f>
        <v>85</v>
      </c>
      <c r="F53" s="0" t="n">
        <f aca="false">SUM('Abat-Neuf Optionnel'!E53:G53)</f>
        <v>0</v>
      </c>
      <c r="H53" s="2" t="n">
        <f aca="false">VLOOKUP(A53,'Abat-Neuf'!$C$2:$D$161,2,0)</f>
        <v>85</v>
      </c>
      <c r="I53" s="0" t="n">
        <f aca="false">SUM('Abat-Neuf'!E53:G53)</f>
        <v>0</v>
      </c>
      <c r="K53" s="0" t="n">
        <f aca="false">VLOOKUP(A53,'Sem.01'!$C$2:$D$161,2,0)</f>
        <v>85</v>
      </c>
      <c r="L53" s="0" t="n">
        <f aca="false">SUM('Sem.01'!$E53:$G53)</f>
        <v>0</v>
      </c>
      <c r="N53" s="0" t="n">
        <f aca="false">VLOOKUP(A53,'Sem.02'!$C$2:$D$161,2,0)</f>
        <v>85</v>
      </c>
      <c r="O53" s="0" t="n">
        <f aca="false">SUM('Sem.02'!$E53:$G53)</f>
        <v>0</v>
      </c>
      <c r="Q53" s="0" t="n">
        <f aca="false">VLOOKUP(A53,'Sem.03'!$C$2:$D$161,2,0)</f>
        <v>85</v>
      </c>
      <c r="R53" s="0" t="n">
        <f aca="false">SUM('Sem.03'!$E53:$G53)</f>
        <v>0</v>
      </c>
      <c r="T53" s="0" t="n">
        <f aca="false">VLOOKUP(A53,'Sem.04'!$C$2:$D$161,2,0)</f>
        <v>85</v>
      </c>
      <c r="U53" s="0" t="n">
        <f aca="false">SUM('Sem.04'!$E53:$G53)</f>
        <v>0</v>
      </c>
      <c r="W53" s="0" t="n">
        <f aca="false">VLOOKUP(A53,'Sem.05'!$C$2:$D$161,2,0)</f>
        <v>85</v>
      </c>
      <c r="X53" s="0" t="n">
        <f aca="false">SUM('Sem.05'!$E53:$G53)</f>
        <v>0</v>
      </c>
      <c r="Z53" s="0" t="n">
        <f aca="false">VLOOKUP(A53,'Sem.06'!$C$2:$D$161,2,0)</f>
        <v>85</v>
      </c>
      <c r="AA53" s="0" t="n">
        <f aca="false">SUM('Sem.06'!$E53:$G53)</f>
        <v>0</v>
      </c>
      <c r="AC53" s="0" t="n">
        <f aca="false">VLOOKUP(A53,'Sem.07'!$C$2:$D$161,2,0)</f>
        <v>85</v>
      </c>
      <c r="AD53" s="0" t="n">
        <f aca="false">SUM('Sem.07'!$E53:$G53)</f>
        <v>0</v>
      </c>
      <c r="AF53" s="0" t="n">
        <f aca="false">VLOOKUP(A53,'Sem.08'!$C$2:$D$161,2,0)</f>
        <v>85</v>
      </c>
      <c r="AG53" s="0" t="n">
        <f aca="false">SUM('Sem.08'!$E53:$G53)</f>
        <v>0</v>
      </c>
      <c r="AI53" s="0" t="n">
        <f aca="false">VLOOKUP(A53,'Sem.09'!$C$2:$D$161,2,0)</f>
        <v>85</v>
      </c>
      <c r="AJ53" s="0" t="n">
        <f aca="false">SUM('Sem.09'!$E53:$G53)</f>
        <v>0</v>
      </c>
      <c r="AL53" s="0" t="n">
        <f aca="false">VLOOKUP(A53,'Sem.010'!$C$2:$D$161,2,0)</f>
        <v>85</v>
      </c>
      <c r="AM53" s="0" t="n">
        <f aca="false">SUM('Sem.010'!$E53:$G53)</f>
        <v>0</v>
      </c>
      <c r="AO53" s="0" t="n">
        <f aca="false">VLOOKUP(A53,'Sem.011'!$C$2:$D$161,2,0)</f>
        <v>85</v>
      </c>
      <c r="AP53" s="0" t="n">
        <f aca="false">SUM('Sem.011'!$E53:$G53)</f>
        <v>0</v>
      </c>
      <c r="AR53" s="0" t="n">
        <f aca="false">VLOOKUP(A53,'Sem.012'!$C$2:$D$161,2,0)</f>
        <v>85</v>
      </c>
      <c r="AS53" s="0" t="n">
        <f aca="false">SUM('Sem.012'!$E53:$G53)</f>
        <v>0</v>
      </c>
      <c r="AU53" s="0" t="n">
        <f aca="false">VLOOKUP(A53,'Sem.013'!$C$2:$D$161,2,0)</f>
        <v>85</v>
      </c>
      <c r="AV53" s="0" t="n">
        <f aca="false">SUM('Sem.013'!$E53:$G53)</f>
        <v>0</v>
      </c>
      <c r="AX53" s="0" t="n">
        <f aca="false">VLOOKUP(A53,'Sem.014'!$C$2:$D$161,2,0)</f>
        <v>85</v>
      </c>
      <c r="AY53" s="0" t="n">
        <f aca="false">SUM('Sem.014'!$E53:$G53)</f>
        <v>0</v>
      </c>
      <c r="BA53" s="0" t="n">
        <f aca="false">VLOOKUP(A53,'Sem.015'!$C$2:$D$161,2,0)</f>
        <v>85</v>
      </c>
      <c r="BB53" s="0" t="n">
        <f aca="false">SUM('Sem.015'!$E53:$G53)</f>
        <v>0</v>
      </c>
      <c r="BD53" s="0" t="n">
        <f aca="false">VLOOKUP(A53,'Sem.016'!$C$2:$D$161,2,0)</f>
        <v>85</v>
      </c>
      <c r="BE53" s="0" t="n">
        <f aca="false">SUM('Sem.016'!$E53:$G53)</f>
        <v>0</v>
      </c>
      <c r="BG53" s="0" t="n">
        <f aca="false">VLOOKUP(A53,'Sem.017'!$C$2:$D$161,2,0)</f>
        <v>85</v>
      </c>
      <c r="BH53" s="0" t="n">
        <f aca="false">SUM('Sem.017'!$E53:$G53)</f>
        <v>0</v>
      </c>
      <c r="BJ53" s="0" t="n">
        <f aca="false">VLOOKUP(A53,'Sem.018'!$C$2:$D$161,2,0)</f>
        <v>85</v>
      </c>
      <c r="BK53" s="0" t="n">
        <f aca="false">SUM('Sem.018'!$E53:$G53)</f>
        <v>0</v>
      </c>
      <c r="BM53" s="0" t="n">
        <f aca="false">VLOOKUP(A53,'Sem.019'!$C$2:$D$161,2,0)</f>
        <v>85</v>
      </c>
      <c r="BN53" s="0" t="n">
        <f aca="false">SUM('Sem.019'!$E53:$G53)</f>
        <v>0</v>
      </c>
      <c r="BP53" s="0" t="n">
        <f aca="false">VLOOKUP(A53,'Sem.020'!$C$2:$D$161,2,0)</f>
        <v>85</v>
      </c>
      <c r="BQ53" s="0" t="n">
        <f aca="false">SUM('Sem.020'!$E53:$G53)</f>
        <v>0</v>
      </c>
      <c r="BS53" s="0" t="n">
        <f aca="false">VLOOKUP(A53,'Sem.021'!$C$2:$D$161,2,0)</f>
        <v>85</v>
      </c>
      <c r="BT53" s="0" t="n">
        <f aca="false">SUM('Sem.021'!$E53:$G53)</f>
        <v>0</v>
      </c>
      <c r="BV53" s="0" t="n">
        <f aca="false">VLOOKUP(A53,'Sem.022'!$C$2:$D$161,2,0)</f>
        <v>85</v>
      </c>
      <c r="BW53" s="0" t="n">
        <f aca="false">SUM('Sem.022'!$E53:$G53)</f>
        <v>0</v>
      </c>
      <c r="BY53" s="0" t="n">
        <f aca="false">VLOOKUP(A53,'Sem.023'!$C$2:$D$161,2,0)</f>
        <v>85</v>
      </c>
      <c r="BZ53" s="0" t="n">
        <f aca="false">SUM('Sem.023'!$E53:$G53)</f>
        <v>0</v>
      </c>
      <c r="CB53" s="0" t="n">
        <f aca="false">VLOOKUP(A53,'Sem.024'!$C$2:$D$161,2,0)</f>
        <v>85</v>
      </c>
      <c r="CC53" s="0" t="n">
        <f aca="false">SUM('Sem.024'!$E53:$G53)</f>
        <v>0</v>
      </c>
      <c r="CE53" s="0" t="n">
        <f aca="false">VLOOKUP(A53,'Sem.025'!$C$2:$D$161,2,0)</f>
        <v>85</v>
      </c>
      <c r="CF53" s="0" t="n">
        <f aca="false">SUM('Sem.025'!$E53:$G53)</f>
        <v>0</v>
      </c>
      <c r="CH53" s="0" t="n">
        <f aca="false">VLOOKUP(A53,'Sem.026'!$C$2:$D$161,2,0)</f>
        <v>85</v>
      </c>
      <c r="CI53" s="0" t="n">
        <f aca="false">SUM('Sem.026'!$E53:$G53)</f>
        <v>0</v>
      </c>
      <c r="CK53" s="0" t="n">
        <f aca="false">VLOOKUP(A53,'Sem.027'!$C$2:$D$161,2,0)</f>
        <v>85</v>
      </c>
      <c r="CL53" s="0" t="n">
        <f aca="false">SUM('Sem.027'!$E53:$G53)</f>
        <v>0</v>
      </c>
      <c r="CN53" s="0" t="n">
        <f aca="false">VLOOKUP(A53,'Sem.028'!$C$2:$D$161,2,0)</f>
        <v>85</v>
      </c>
      <c r="CO53" s="0" t="n">
        <f aca="false">SUM('Sem.028'!$E53:$G53)</f>
        <v>0</v>
      </c>
      <c r="CQ53" s="0" t="n">
        <f aca="false">VLOOKUP(A53,'Sem.029'!$C$2:$D$161,2,0)</f>
        <v>85</v>
      </c>
      <c r="CR53" s="0" t="n">
        <f aca="false">SUM('Sem.029'!$E53:$G53)</f>
        <v>0</v>
      </c>
      <c r="CT53" s="0" t="n">
        <f aca="false">VLOOKUP(A53,'Sem.030'!$C$2:$D$161,2,0)</f>
        <v>85</v>
      </c>
      <c r="CU53" s="0" t="n">
        <f aca="false">SUM('Sem.030'!$E53:$G53)</f>
        <v>0</v>
      </c>
      <c r="CW53" s="0" t="n">
        <f aca="false">VLOOKUP(A53,'Sem.031'!$C$2:$D$161,2,0)</f>
        <v>85</v>
      </c>
      <c r="CX53" s="0" t="n">
        <f aca="false">SUM('Sem.031'!$E53:$G53)</f>
        <v>0</v>
      </c>
      <c r="CZ53" s="0" t="n">
        <f aca="false">VLOOKUP(A53,'Sem.032'!$C$2:$D$161,2,0)</f>
        <v>85</v>
      </c>
      <c r="DA53" s="0" t="n">
        <f aca="false">SUM('Sem.032'!$E53:$G53)</f>
        <v>0</v>
      </c>
    </row>
    <row r="54" customFormat="false" ht="13.8" hidden="false" customHeight="false" outlineLevel="0" collapsed="false">
      <c r="A54" s="3" t="s">
        <v>52</v>
      </c>
      <c r="B54" s="1" t="n">
        <f aca="false">COUNTIF(C54:DA54,SUM(TRUNC((ROW()/7)*6),40))</f>
        <v>34</v>
      </c>
      <c r="C54" s="0" t="n">
        <f aca="false">SUM(COUNTIF(F54:I54,300)*10,COUNTIF(L54:DA54,300)*25)</f>
        <v>0</v>
      </c>
      <c r="E54" s="2" t="n">
        <f aca="false">VLOOKUP(A54,'Abat-Neuf Optionnel'!$C$2:$D$161,2,0)</f>
        <v>86</v>
      </c>
      <c r="F54" s="0" t="n">
        <f aca="false">SUM('Abat-Neuf Optionnel'!E54:G54)</f>
        <v>0</v>
      </c>
      <c r="H54" s="2" t="n">
        <f aca="false">VLOOKUP(A54,'Abat-Neuf'!$C$2:$D$161,2,0)</f>
        <v>86</v>
      </c>
      <c r="I54" s="0" t="n">
        <f aca="false">SUM('Abat-Neuf'!E54:G54)</f>
        <v>0</v>
      </c>
      <c r="K54" s="0" t="n">
        <f aca="false">VLOOKUP(A54,'Sem.01'!$C$2:$D$161,2,0)</f>
        <v>86</v>
      </c>
      <c r="L54" s="0" t="n">
        <f aca="false">SUM('Sem.01'!$E54:$G54)</f>
        <v>0</v>
      </c>
      <c r="N54" s="0" t="n">
        <f aca="false">VLOOKUP(A54,'Sem.02'!$C$2:$D$161,2,0)</f>
        <v>86</v>
      </c>
      <c r="O54" s="0" t="n">
        <f aca="false">SUM('Sem.02'!$E54:$G54)</f>
        <v>0</v>
      </c>
      <c r="Q54" s="0" t="n">
        <f aca="false">VLOOKUP(A54,'Sem.03'!$C$2:$D$161,2,0)</f>
        <v>86</v>
      </c>
      <c r="R54" s="0" t="n">
        <f aca="false">SUM('Sem.03'!$E54:$G54)</f>
        <v>0</v>
      </c>
      <c r="T54" s="0" t="n">
        <f aca="false">VLOOKUP(A54,'Sem.04'!$C$2:$D$161,2,0)</f>
        <v>86</v>
      </c>
      <c r="U54" s="0" t="n">
        <f aca="false">SUM('Sem.04'!$E54:$G54)</f>
        <v>0</v>
      </c>
      <c r="W54" s="0" t="n">
        <f aca="false">VLOOKUP(A54,'Sem.05'!$C$2:$D$161,2,0)</f>
        <v>86</v>
      </c>
      <c r="X54" s="0" t="n">
        <f aca="false">SUM('Sem.05'!$E54:$G54)</f>
        <v>0</v>
      </c>
      <c r="Z54" s="0" t="n">
        <f aca="false">VLOOKUP(A54,'Sem.06'!$C$2:$D$161,2,0)</f>
        <v>86</v>
      </c>
      <c r="AA54" s="0" t="n">
        <f aca="false">SUM('Sem.06'!$E54:$G54)</f>
        <v>0</v>
      </c>
      <c r="AC54" s="0" t="n">
        <f aca="false">VLOOKUP(A54,'Sem.07'!$C$2:$D$161,2,0)</f>
        <v>86</v>
      </c>
      <c r="AD54" s="0" t="n">
        <f aca="false">SUM('Sem.07'!$E54:$G54)</f>
        <v>0</v>
      </c>
      <c r="AF54" s="0" t="n">
        <f aca="false">VLOOKUP(A54,'Sem.08'!$C$2:$D$161,2,0)</f>
        <v>86</v>
      </c>
      <c r="AG54" s="0" t="n">
        <f aca="false">SUM('Sem.08'!$E54:$G54)</f>
        <v>0</v>
      </c>
      <c r="AI54" s="0" t="n">
        <f aca="false">VLOOKUP(A54,'Sem.09'!$C$2:$D$161,2,0)</f>
        <v>86</v>
      </c>
      <c r="AJ54" s="0" t="n">
        <f aca="false">SUM('Sem.09'!$E54:$G54)</f>
        <v>0</v>
      </c>
      <c r="AL54" s="0" t="n">
        <f aca="false">VLOOKUP(A54,'Sem.010'!$C$2:$D$161,2,0)</f>
        <v>86</v>
      </c>
      <c r="AM54" s="0" t="n">
        <f aca="false">SUM('Sem.010'!$E54:$G54)</f>
        <v>0</v>
      </c>
      <c r="AO54" s="0" t="n">
        <f aca="false">VLOOKUP(A54,'Sem.011'!$C$2:$D$161,2,0)</f>
        <v>86</v>
      </c>
      <c r="AP54" s="0" t="n">
        <f aca="false">SUM('Sem.011'!$E54:$G54)</f>
        <v>0</v>
      </c>
      <c r="AR54" s="0" t="n">
        <f aca="false">VLOOKUP(A54,'Sem.012'!$C$2:$D$161,2,0)</f>
        <v>86</v>
      </c>
      <c r="AS54" s="0" t="n">
        <f aca="false">SUM('Sem.012'!$E54:$G54)</f>
        <v>0</v>
      </c>
      <c r="AU54" s="0" t="n">
        <f aca="false">VLOOKUP(A54,'Sem.013'!$C$2:$D$161,2,0)</f>
        <v>86</v>
      </c>
      <c r="AV54" s="0" t="n">
        <f aca="false">SUM('Sem.013'!$E54:$G54)</f>
        <v>0</v>
      </c>
      <c r="AX54" s="0" t="n">
        <f aca="false">VLOOKUP(A54,'Sem.014'!$C$2:$D$161,2,0)</f>
        <v>86</v>
      </c>
      <c r="AY54" s="0" t="n">
        <f aca="false">SUM('Sem.014'!$E54:$G54)</f>
        <v>0</v>
      </c>
      <c r="BA54" s="0" t="n">
        <f aca="false">VLOOKUP(A54,'Sem.015'!$C$2:$D$161,2,0)</f>
        <v>86</v>
      </c>
      <c r="BB54" s="0" t="n">
        <f aca="false">SUM('Sem.015'!$E54:$G54)</f>
        <v>0</v>
      </c>
      <c r="BD54" s="0" t="n">
        <f aca="false">VLOOKUP(A54,'Sem.016'!$C$2:$D$161,2,0)</f>
        <v>86</v>
      </c>
      <c r="BE54" s="0" t="n">
        <f aca="false">SUM('Sem.016'!$E54:$G54)</f>
        <v>0</v>
      </c>
      <c r="BG54" s="0" t="n">
        <f aca="false">VLOOKUP(A54,'Sem.017'!$C$2:$D$161,2,0)</f>
        <v>86</v>
      </c>
      <c r="BH54" s="0" t="n">
        <f aca="false">SUM('Sem.017'!$E54:$G54)</f>
        <v>0</v>
      </c>
      <c r="BJ54" s="0" t="n">
        <f aca="false">VLOOKUP(A54,'Sem.018'!$C$2:$D$161,2,0)</f>
        <v>86</v>
      </c>
      <c r="BK54" s="0" t="n">
        <f aca="false">SUM('Sem.018'!$E54:$G54)</f>
        <v>0</v>
      </c>
      <c r="BM54" s="0" t="n">
        <f aca="false">VLOOKUP(A54,'Sem.019'!$C$2:$D$161,2,0)</f>
        <v>86</v>
      </c>
      <c r="BN54" s="0" t="n">
        <f aca="false">SUM('Sem.019'!$E54:$G54)</f>
        <v>0</v>
      </c>
      <c r="BP54" s="0" t="n">
        <f aca="false">VLOOKUP(A54,'Sem.020'!$C$2:$D$161,2,0)</f>
        <v>86</v>
      </c>
      <c r="BQ54" s="0" t="n">
        <f aca="false">SUM('Sem.020'!$E54:$G54)</f>
        <v>0</v>
      </c>
      <c r="BS54" s="0" t="n">
        <f aca="false">VLOOKUP(A54,'Sem.021'!$C$2:$D$161,2,0)</f>
        <v>86</v>
      </c>
      <c r="BT54" s="0" t="n">
        <f aca="false">SUM('Sem.021'!$E54:$G54)</f>
        <v>0</v>
      </c>
      <c r="BV54" s="0" t="n">
        <f aca="false">VLOOKUP(A54,'Sem.022'!$C$2:$D$161,2,0)</f>
        <v>86</v>
      </c>
      <c r="BW54" s="0" t="n">
        <f aca="false">SUM('Sem.022'!$E54:$G54)</f>
        <v>0</v>
      </c>
      <c r="BY54" s="0" t="n">
        <f aca="false">VLOOKUP(A54,'Sem.023'!$C$2:$D$161,2,0)</f>
        <v>86</v>
      </c>
      <c r="BZ54" s="0" t="n">
        <f aca="false">SUM('Sem.023'!$E54:$G54)</f>
        <v>0</v>
      </c>
      <c r="CB54" s="0" t="n">
        <f aca="false">VLOOKUP(A54,'Sem.024'!$C$2:$D$161,2,0)</f>
        <v>86</v>
      </c>
      <c r="CC54" s="0" t="n">
        <f aca="false">SUM('Sem.024'!$E54:$G54)</f>
        <v>0</v>
      </c>
      <c r="CE54" s="0" t="n">
        <f aca="false">VLOOKUP(A54,'Sem.025'!$C$2:$D$161,2,0)</f>
        <v>86</v>
      </c>
      <c r="CF54" s="0" t="n">
        <f aca="false">SUM('Sem.025'!$E54:$G54)</f>
        <v>0</v>
      </c>
      <c r="CH54" s="0" t="n">
        <f aca="false">VLOOKUP(A54,'Sem.026'!$C$2:$D$161,2,0)</f>
        <v>86</v>
      </c>
      <c r="CI54" s="0" t="n">
        <f aca="false">SUM('Sem.026'!$E54:$G54)</f>
        <v>0</v>
      </c>
      <c r="CK54" s="0" t="n">
        <f aca="false">VLOOKUP(A54,'Sem.027'!$C$2:$D$161,2,0)</f>
        <v>86</v>
      </c>
      <c r="CL54" s="0" t="n">
        <f aca="false">SUM('Sem.027'!$E54:$G54)</f>
        <v>0</v>
      </c>
      <c r="CN54" s="0" t="n">
        <f aca="false">VLOOKUP(A54,'Sem.028'!$C$2:$D$161,2,0)</f>
        <v>86</v>
      </c>
      <c r="CO54" s="0" t="n">
        <f aca="false">SUM('Sem.028'!$E54:$G54)</f>
        <v>0</v>
      </c>
      <c r="CQ54" s="0" t="n">
        <f aca="false">VLOOKUP(A54,'Sem.029'!$C$2:$D$161,2,0)</f>
        <v>86</v>
      </c>
      <c r="CR54" s="0" t="n">
        <f aca="false">SUM('Sem.029'!$E54:$G54)</f>
        <v>0</v>
      </c>
      <c r="CT54" s="0" t="n">
        <f aca="false">VLOOKUP(A54,'Sem.030'!$C$2:$D$161,2,0)</f>
        <v>86</v>
      </c>
      <c r="CU54" s="0" t="n">
        <f aca="false">SUM('Sem.030'!$E54:$G54)</f>
        <v>0</v>
      </c>
      <c r="CW54" s="0" t="n">
        <f aca="false">VLOOKUP(A54,'Sem.031'!$C$2:$D$161,2,0)</f>
        <v>86</v>
      </c>
      <c r="CX54" s="0" t="n">
        <f aca="false">SUM('Sem.031'!$E54:$G54)</f>
        <v>0</v>
      </c>
      <c r="CZ54" s="0" t="n">
        <f aca="false">VLOOKUP(A54,'Sem.032'!$C$2:$D$161,2,0)</f>
        <v>86</v>
      </c>
      <c r="DA54" s="0" t="n">
        <f aca="false">SUM('Sem.032'!$E54:$G54)</f>
        <v>0</v>
      </c>
    </row>
    <row r="55" customFormat="false" ht="13.8" hidden="false" customHeight="false" outlineLevel="0" collapsed="false">
      <c r="A55" s="4" t="s">
        <v>53</v>
      </c>
      <c r="B55" s="1"/>
      <c r="E55" s="2"/>
      <c r="H55" s="2"/>
    </row>
    <row r="56" customFormat="false" ht="13.8" hidden="false" customHeight="false" outlineLevel="0" collapsed="false">
      <c r="A56" s="3" t="s">
        <v>54</v>
      </c>
      <c r="B56" s="1" t="n">
        <f aca="false">COUNTIF(C56:DA56,SUM(TRUNC((ROW()/7)*6),44))</f>
        <v>34</v>
      </c>
      <c r="C56" s="0" t="n">
        <f aca="false">SUM(COUNTIF(F56:I56,300)*10,COUNTIF(L56:DA56,300)*25)</f>
        <v>0</v>
      </c>
      <c r="E56" s="2" t="n">
        <f aca="false">VLOOKUP(A56,'Abat-Neuf Optionnel'!$C$2:$D$161,2,0)</f>
        <v>92</v>
      </c>
      <c r="F56" s="0" t="n">
        <f aca="false">SUM('Abat-Neuf Optionnel'!E56:G56)</f>
        <v>0</v>
      </c>
      <c r="H56" s="2" t="n">
        <f aca="false">VLOOKUP(A56,'Abat-Neuf'!$C$2:$D$161,2,0)</f>
        <v>92</v>
      </c>
      <c r="I56" s="0" t="n">
        <f aca="false">SUM('Abat-Neuf'!E56:G56)</f>
        <v>0</v>
      </c>
      <c r="K56" s="0" t="n">
        <f aca="false">VLOOKUP(A56,'Sem.01'!$C$2:$D$161,2,0)</f>
        <v>92</v>
      </c>
      <c r="L56" s="0" t="n">
        <f aca="false">SUM('Sem.01'!$E56:$G56)</f>
        <v>0</v>
      </c>
      <c r="N56" s="0" t="n">
        <f aca="false">VLOOKUP(A56,'Sem.02'!$C$2:$D$161,2,0)</f>
        <v>92</v>
      </c>
      <c r="O56" s="0" t="n">
        <f aca="false">SUM('Sem.02'!$E56:$G56)</f>
        <v>0</v>
      </c>
      <c r="Q56" s="0" t="n">
        <f aca="false">VLOOKUP(A56,'Sem.03'!$C$2:$D$161,2,0)</f>
        <v>92</v>
      </c>
      <c r="R56" s="0" t="n">
        <f aca="false">SUM('Sem.03'!$E56:$G56)</f>
        <v>0</v>
      </c>
      <c r="T56" s="0" t="n">
        <f aca="false">VLOOKUP(A56,'Sem.04'!$C$2:$D$161,2,0)</f>
        <v>92</v>
      </c>
      <c r="U56" s="0" t="n">
        <f aca="false">SUM('Sem.04'!$E56:$G56)</f>
        <v>0</v>
      </c>
      <c r="W56" s="0" t="n">
        <f aca="false">VLOOKUP(A56,'Sem.05'!$C$2:$D$161,2,0)</f>
        <v>92</v>
      </c>
      <c r="X56" s="0" t="n">
        <f aca="false">SUM('Sem.05'!$E56:$G56)</f>
        <v>0</v>
      </c>
      <c r="Z56" s="0" t="n">
        <f aca="false">VLOOKUP(A56,'Sem.06'!$C$2:$D$161,2,0)</f>
        <v>92</v>
      </c>
      <c r="AA56" s="0" t="n">
        <f aca="false">SUM('Sem.06'!$E56:$G56)</f>
        <v>0</v>
      </c>
      <c r="AC56" s="0" t="n">
        <f aca="false">VLOOKUP(A56,'Sem.07'!$C$2:$D$161,2,0)</f>
        <v>92</v>
      </c>
      <c r="AD56" s="0" t="n">
        <f aca="false">SUM('Sem.07'!$E56:$G56)</f>
        <v>0</v>
      </c>
      <c r="AF56" s="0" t="n">
        <f aca="false">VLOOKUP(A56,'Sem.08'!$C$2:$D$161,2,0)</f>
        <v>92</v>
      </c>
      <c r="AG56" s="0" t="n">
        <f aca="false">SUM('Sem.08'!$E56:$G56)</f>
        <v>0</v>
      </c>
      <c r="AI56" s="0" t="n">
        <f aca="false">VLOOKUP(A56,'Sem.09'!$C$2:$D$161,2,0)</f>
        <v>92</v>
      </c>
      <c r="AJ56" s="0" t="n">
        <f aca="false">SUM('Sem.09'!$E56:$G56)</f>
        <v>0</v>
      </c>
      <c r="AL56" s="0" t="n">
        <f aca="false">VLOOKUP(A56,'Sem.010'!$C$2:$D$161,2,0)</f>
        <v>92</v>
      </c>
      <c r="AM56" s="0" t="n">
        <f aca="false">SUM('Sem.010'!$E56:$G56)</f>
        <v>0</v>
      </c>
      <c r="AO56" s="0" t="n">
        <f aca="false">VLOOKUP(A56,'Sem.011'!$C$2:$D$161,2,0)</f>
        <v>92</v>
      </c>
      <c r="AP56" s="0" t="n">
        <f aca="false">SUM('Sem.011'!$E56:$G56)</f>
        <v>0</v>
      </c>
      <c r="AR56" s="0" t="n">
        <f aca="false">VLOOKUP(A56,'Sem.012'!$C$2:$D$161,2,0)</f>
        <v>92</v>
      </c>
      <c r="AS56" s="0" t="n">
        <f aca="false">SUM('Sem.012'!$E56:$G56)</f>
        <v>0</v>
      </c>
      <c r="AU56" s="0" t="n">
        <f aca="false">VLOOKUP(A56,'Sem.013'!$C$2:$D$161,2,0)</f>
        <v>92</v>
      </c>
      <c r="AV56" s="0" t="n">
        <f aca="false">SUM('Sem.013'!$E56:$G56)</f>
        <v>0</v>
      </c>
      <c r="AX56" s="0" t="n">
        <f aca="false">VLOOKUP(A56,'Sem.014'!$C$2:$D$161,2,0)</f>
        <v>92</v>
      </c>
      <c r="AY56" s="0" t="n">
        <f aca="false">SUM('Sem.014'!$E56:$G56)</f>
        <v>0</v>
      </c>
      <c r="BA56" s="0" t="n">
        <f aca="false">VLOOKUP(A56,'Sem.015'!$C$2:$D$161,2,0)</f>
        <v>92</v>
      </c>
      <c r="BB56" s="0" t="n">
        <f aca="false">SUM('Sem.015'!$E56:$G56)</f>
        <v>0</v>
      </c>
      <c r="BD56" s="0" t="n">
        <f aca="false">VLOOKUP(A56,'Sem.016'!$C$2:$D$161,2,0)</f>
        <v>92</v>
      </c>
      <c r="BE56" s="0" t="n">
        <f aca="false">SUM('Sem.016'!$E56:$G56)</f>
        <v>0</v>
      </c>
      <c r="BG56" s="0" t="n">
        <f aca="false">VLOOKUP(A56,'Sem.017'!$C$2:$D$161,2,0)</f>
        <v>92</v>
      </c>
      <c r="BH56" s="0" t="n">
        <f aca="false">SUM('Sem.017'!$E56:$G56)</f>
        <v>0</v>
      </c>
      <c r="BJ56" s="0" t="n">
        <f aca="false">VLOOKUP(A56,'Sem.018'!$C$2:$D$161,2,0)</f>
        <v>92</v>
      </c>
      <c r="BK56" s="0" t="n">
        <f aca="false">SUM('Sem.018'!$E56:$G56)</f>
        <v>0</v>
      </c>
      <c r="BM56" s="0" t="n">
        <f aca="false">VLOOKUP(A56,'Sem.019'!$C$2:$D$161,2,0)</f>
        <v>92</v>
      </c>
      <c r="BN56" s="0" t="n">
        <f aca="false">SUM('Sem.019'!$E56:$G56)</f>
        <v>0</v>
      </c>
      <c r="BP56" s="0" t="n">
        <f aca="false">VLOOKUP(A56,'Sem.020'!$C$2:$D$161,2,0)</f>
        <v>92</v>
      </c>
      <c r="BQ56" s="0" t="n">
        <f aca="false">SUM('Sem.020'!$E56:$G56)</f>
        <v>0</v>
      </c>
      <c r="BS56" s="0" t="n">
        <f aca="false">VLOOKUP(A56,'Sem.021'!$C$2:$D$161,2,0)</f>
        <v>92</v>
      </c>
      <c r="BT56" s="0" t="n">
        <f aca="false">SUM('Sem.021'!$E56:$G56)</f>
        <v>0</v>
      </c>
      <c r="BV56" s="0" t="n">
        <f aca="false">VLOOKUP(A56,'Sem.022'!$C$2:$D$161,2,0)</f>
        <v>92</v>
      </c>
      <c r="BW56" s="0" t="n">
        <f aca="false">SUM('Sem.022'!$E56:$G56)</f>
        <v>0</v>
      </c>
      <c r="BY56" s="0" t="n">
        <f aca="false">VLOOKUP(A56,'Sem.023'!$C$2:$D$161,2,0)</f>
        <v>92</v>
      </c>
      <c r="BZ56" s="0" t="n">
        <f aca="false">SUM('Sem.023'!$E56:$G56)</f>
        <v>0</v>
      </c>
      <c r="CB56" s="0" t="n">
        <f aca="false">VLOOKUP(A56,'Sem.024'!$C$2:$D$161,2,0)</f>
        <v>92</v>
      </c>
      <c r="CC56" s="0" t="n">
        <f aca="false">SUM('Sem.024'!$E56:$G56)</f>
        <v>0</v>
      </c>
      <c r="CE56" s="0" t="n">
        <f aca="false">VLOOKUP(A56,'Sem.025'!$C$2:$D$161,2,0)</f>
        <v>92</v>
      </c>
      <c r="CF56" s="0" t="n">
        <f aca="false">SUM('Sem.025'!$E56:$G56)</f>
        <v>0</v>
      </c>
      <c r="CH56" s="0" t="n">
        <f aca="false">VLOOKUP(A56,'Sem.026'!$C$2:$D$161,2,0)</f>
        <v>92</v>
      </c>
      <c r="CI56" s="0" t="n">
        <f aca="false">SUM('Sem.026'!$E56:$G56)</f>
        <v>0</v>
      </c>
      <c r="CK56" s="0" t="n">
        <f aca="false">VLOOKUP(A56,'Sem.027'!$C$2:$D$161,2,0)</f>
        <v>92</v>
      </c>
      <c r="CL56" s="0" t="n">
        <f aca="false">SUM('Sem.027'!$E56:$G56)</f>
        <v>0</v>
      </c>
      <c r="CN56" s="0" t="n">
        <f aca="false">VLOOKUP(A56,'Sem.028'!$C$2:$D$161,2,0)</f>
        <v>92</v>
      </c>
      <c r="CO56" s="0" t="n">
        <f aca="false">SUM('Sem.028'!$E56:$G56)</f>
        <v>0</v>
      </c>
      <c r="CQ56" s="0" t="n">
        <f aca="false">VLOOKUP(A56,'Sem.029'!$C$2:$D$161,2,0)</f>
        <v>92</v>
      </c>
      <c r="CR56" s="0" t="n">
        <f aca="false">SUM('Sem.029'!$E56:$G56)</f>
        <v>0</v>
      </c>
      <c r="CT56" s="0" t="n">
        <f aca="false">VLOOKUP(A56,'Sem.030'!$C$2:$D$161,2,0)</f>
        <v>92</v>
      </c>
      <c r="CU56" s="0" t="n">
        <f aca="false">SUM('Sem.030'!$E56:$G56)</f>
        <v>0</v>
      </c>
      <c r="CW56" s="0" t="n">
        <f aca="false">VLOOKUP(A56,'Sem.031'!$C$2:$D$161,2,0)</f>
        <v>92</v>
      </c>
      <c r="CX56" s="0" t="n">
        <f aca="false">SUM('Sem.031'!$E56:$G56)</f>
        <v>0</v>
      </c>
      <c r="CZ56" s="0" t="n">
        <f aca="false">VLOOKUP(A56,'Sem.032'!$C$2:$D$161,2,0)</f>
        <v>92</v>
      </c>
      <c r="DA56" s="0" t="n">
        <f aca="false">SUM('Sem.032'!$E56:$G56)</f>
        <v>0</v>
      </c>
    </row>
    <row r="57" customFormat="false" ht="13.8" hidden="false" customHeight="false" outlineLevel="0" collapsed="false">
      <c r="A57" s="3" t="s">
        <v>55</v>
      </c>
      <c r="B57" s="1" t="n">
        <f aca="false">COUNTIF(C57:DA57,SUM(TRUNC((ROW()/7)*6),45))</f>
        <v>34</v>
      </c>
      <c r="C57" s="0" t="n">
        <f aca="false">SUM(COUNTIF(F57:I57,300)*10,COUNTIF(L57:DA57,300)*25)</f>
        <v>0</v>
      </c>
      <c r="E57" s="2" t="n">
        <f aca="false">VLOOKUP(A57,'Abat-Neuf Optionnel'!$C$2:$D$161,2,0)</f>
        <v>93</v>
      </c>
      <c r="F57" s="0" t="n">
        <f aca="false">SUM('Abat-Neuf Optionnel'!E57:G57)</f>
        <v>0</v>
      </c>
      <c r="H57" s="2" t="n">
        <f aca="false">VLOOKUP(A57,'Abat-Neuf'!$C$2:$D$161,2,0)</f>
        <v>93</v>
      </c>
      <c r="I57" s="0" t="n">
        <f aca="false">SUM('Abat-Neuf'!E57:G57)</f>
        <v>0</v>
      </c>
      <c r="K57" s="0" t="n">
        <f aca="false">VLOOKUP(A57,'Sem.01'!$C$2:$D$161,2,0)</f>
        <v>93</v>
      </c>
      <c r="L57" s="0" t="n">
        <f aca="false">SUM('Sem.01'!$E57:$G57)</f>
        <v>0</v>
      </c>
      <c r="N57" s="0" t="n">
        <f aca="false">VLOOKUP(A57,'Sem.02'!$C$2:$D$161,2,0)</f>
        <v>93</v>
      </c>
      <c r="O57" s="0" t="n">
        <f aca="false">SUM('Sem.02'!$E57:$G57)</f>
        <v>0</v>
      </c>
      <c r="Q57" s="0" t="n">
        <f aca="false">VLOOKUP(A57,'Sem.03'!$C$2:$D$161,2,0)</f>
        <v>93</v>
      </c>
      <c r="R57" s="0" t="n">
        <f aca="false">SUM('Sem.03'!$E57:$G57)</f>
        <v>0</v>
      </c>
      <c r="T57" s="0" t="n">
        <f aca="false">VLOOKUP(A57,'Sem.04'!$C$2:$D$161,2,0)</f>
        <v>93</v>
      </c>
      <c r="U57" s="0" t="n">
        <f aca="false">SUM('Sem.04'!$E57:$G57)</f>
        <v>0</v>
      </c>
      <c r="W57" s="0" t="n">
        <f aca="false">VLOOKUP(A57,'Sem.05'!$C$2:$D$161,2,0)</f>
        <v>93</v>
      </c>
      <c r="X57" s="0" t="n">
        <f aca="false">SUM('Sem.05'!$E57:$G57)</f>
        <v>0</v>
      </c>
      <c r="Z57" s="0" t="n">
        <f aca="false">VLOOKUP(A57,'Sem.06'!$C$2:$D$161,2,0)</f>
        <v>93</v>
      </c>
      <c r="AA57" s="0" t="n">
        <f aca="false">SUM('Sem.06'!$E57:$G57)</f>
        <v>0</v>
      </c>
      <c r="AC57" s="0" t="n">
        <f aca="false">VLOOKUP(A57,'Sem.07'!$C$2:$D$161,2,0)</f>
        <v>93</v>
      </c>
      <c r="AD57" s="0" t="n">
        <f aca="false">SUM('Sem.07'!$E57:$G57)</f>
        <v>0</v>
      </c>
      <c r="AF57" s="0" t="n">
        <f aca="false">VLOOKUP(A57,'Sem.08'!$C$2:$D$161,2,0)</f>
        <v>93</v>
      </c>
      <c r="AG57" s="0" t="n">
        <f aca="false">SUM('Sem.08'!$E57:$G57)</f>
        <v>0</v>
      </c>
      <c r="AI57" s="0" t="n">
        <f aca="false">VLOOKUP(A57,'Sem.09'!$C$2:$D$161,2,0)</f>
        <v>93</v>
      </c>
      <c r="AJ57" s="0" t="n">
        <f aca="false">SUM('Sem.09'!$E57:$G57)</f>
        <v>0</v>
      </c>
      <c r="AL57" s="0" t="n">
        <f aca="false">VLOOKUP(A57,'Sem.010'!$C$2:$D$161,2,0)</f>
        <v>93</v>
      </c>
      <c r="AM57" s="0" t="n">
        <f aca="false">SUM('Sem.010'!$E57:$G57)</f>
        <v>0</v>
      </c>
      <c r="AO57" s="0" t="n">
        <f aca="false">VLOOKUP(A57,'Sem.011'!$C$2:$D$161,2,0)</f>
        <v>93</v>
      </c>
      <c r="AP57" s="0" t="n">
        <f aca="false">SUM('Sem.011'!$E57:$G57)</f>
        <v>0</v>
      </c>
      <c r="AR57" s="0" t="n">
        <f aca="false">VLOOKUP(A57,'Sem.012'!$C$2:$D$161,2,0)</f>
        <v>93</v>
      </c>
      <c r="AS57" s="0" t="n">
        <f aca="false">SUM('Sem.012'!$E57:$G57)</f>
        <v>0</v>
      </c>
      <c r="AU57" s="0" t="n">
        <f aca="false">VLOOKUP(A57,'Sem.013'!$C$2:$D$161,2,0)</f>
        <v>93</v>
      </c>
      <c r="AV57" s="0" t="n">
        <f aca="false">SUM('Sem.013'!$E57:$G57)</f>
        <v>0</v>
      </c>
      <c r="AX57" s="0" t="n">
        <f aca="false">VLOOKUP(A57,'Sem.014'!$C$2:$D$161,2,0)</f>
        <v>93</v>
      </c>
      <c r="AY57" s="0" t="n">
        <f aca="false">SUM('Sem.014'!$E57:$G57)</f>
        <v>0</v>
      </c>
      <c r="BA57" s="0" t="n">
        <f aca="false">VLOOKUP(A57,'Sem.015'!$C$2:$D$161,2,0)</f>
        <v>93</v>
      </c>
      <c r="BB57" s="0" t="n">
        <f aca="false">SUM('Sem.015'!$E57:$G57)</f>
        <v>0</v>
      </c>
      <c r="BD57" s="0" t="n">
        <f aca="false">VLOOKUP(A57,'Sem.016'!$C$2:$D$161,2,0)</f>
        <v>93</v>
      </c>
      <c r="BE57" s="0" t="n">
        <f aca="false">SUM('Sem.016'!$E57:$G57)</f>
        <v>0</v>
      </c>
      <c r="BG57" s="0" t="n">
        <f aca="false">VLOOKUP(A57,'Sem.017'!$C$2:$D$161,2,0)</f>
        <v>93</v>
      </c>
      <c r="BH57" s="0" t="n">
        <f aca="false">SUM('Sem.017'!$E57:$G57)</f>
        <v>0</v>
      </c>
      <c r="BJ57" s="0" t="n">
        <f aca="false">VLOOKUP(A57,'Sem.018'!$C$2:$D$161,2,0)</f>
        <v>93</v>
      </c>
      <c r="BK57" s="0" t="n">
        <f aca="false">SUM('Sem.018'!$E57:$G57)</f>
        <v>0</v>
      </c>
      <c r="BM57" s="0" t="n">
        <f aca="false">VLOOKUP(A57,'Sem.019'!$C$2:$D$161,2,0)</f>
        <v>93</v>
      </c>
      <c r="BN57" s="0" t="n">
        <f aca="false">SUM('Sem.019'!$E57:$G57)</f>
        <v>0</v>
      </c>
      <c r="BP57" s="0" t="n">
        <f aca="false">VLOOKUP(A57,'Sem.020'!$C$2:$D$161,2,0)</f>
        <v>93</v>
      </c>
      <c r="BQ57" s="0" t="n">
        <f aca="false">SUM('Sem.020'!$E57:$G57)</f>
        <v>0</v>
      </c>
      <c r="BS57" s="0" t="n">
        <f aca="false">VLOOKUP(A57,'Sem.021'!$C$2:$D$161,2,0)</f>
        <v>93</v>
      </c>
      <c r="BT57" s="0" t="n">
        <f aca="false">SUM('Sem.021'!$E57:$G57)</f>
        <v>0</v>
      </c>
      <c r="BV57" s="0" t="n">
        <f aca="false">VLOOKUP(A57,'Sem.022'!$C$2:$D$161,2,0)</f>
        <v>93</v>
      </c>
      <c r="BW57" s="0" t="n">
        <f aca="false">SUM('Sem.022'!$E57:$G57)</f>
        <v>0</v>
      </c>
      <c r="BY57" s="0" t="n">
        <f aca="false">VLOOKUP(A57,'Sem.023'!$C$2:$D$161,2,0)</f>
        <v>93</v>
      </c>
      <c r="BZ57" s="0" t="n">
        <f aca="false">SUM('Sem.023'!$E57:$G57)</f>
        <v>0</v>
      </c>
      <c r="CB57" s="0" t="n">
        <f aca="false">VLOOKUP(A57,'Sem.024'!$C$2:$D$161,2,0)</f>
        <v>93</v>
      </c>
      <c r="CC57" s="0" t="n">
        <f aca="false">SUM('Sem.024'!$E57:$G57)</f>
        <v>0</v>
      </c>
      <c r="CE57" s="0" t="n">
        <f aca="false">VLOOKUP(A57,'Sem.025'!$C$2:$D$161,2,0)</f>
        <v>93</v>
      </c>
      <c r="CF57" s="0" t="n">
        <f aca="false">SUM('Sem.025'!$E57:$G57)</f>
        <v>0</v>
      </c>
      <c r="CH57" s="0" t="n">
        <f aca="false">VLOOKUP(A57,'Sem.026'!$C$2:$D$161,2,0)</f>
        <v>93</v>
      </c>
      <c r="CI57" s="0" t="n">
        <f aca="false">SUM('Sem.026'!$E57:$G57)</f>
        <v>0</v>
      </c>
      <c r="CK57" s="0" t="n">
        <f aca="false">VLOOKUP(A57,'Sem.027'!$C$2:$D$161,2,0)</f>
        <v>93</v>
      </c>
      <c r="CL57" s="0" t="n">
        <f aca="false">SUM('Sem.027'!$E57:$G57)</f>
        <v>0</v>
      </c>
      <c r="CN57" s="0" t="n">
        <f aca="false">VLOOKUP(A57,'Sem.028'!$C$2:$D$161,2,0)</f>
        <v>93</v>
      </c>
      <c r="CO57" s="0" t="n">
        <f aca="false">SUM('Sem.028'!$E57:$G57)</f>
        <v>0</v>
      </c>
      <c r="CQ57" s="0" t="n">
        <f aca="false">VLOOKUP(A57,'Sem.029'!$C$2:$D$161,2,0)</f>
        <v>93</v>
      </c>
      <c r="CR57" s="0" t="n">
        <f aca="false">SUM('Sem.029'!$E57:$G57)</f>
        <v>0</v>
      </c>
      <c r="CT57" s="0" t="n">
        <f aca="false">VLOOKUP(A57,'Sem.030'!$C$2:$D$161,2,0)</f>
        <v>93</v>
      </c>
      <c r="CU57" s="0" t="n">
        <f aca="false">SUM('Sem.030'!$E57:$G57)</f>
        <v>0</v>
      </c>
      <c r="CW57" s="0" t="n">
        <f aca="false">VLOOKUP(A57,'Sem.031'!$C$2:$D$161,2,0)</f>
        <v>93</v>
      </c>
      <c r="CX57" s="0" t="n">
        <f aca="false">SUM('Sem.031'!$E57:$G57)</f>
        <v>0</v>
      </c>
      <c r="CZ57" s="0" t="n">
        <f aca="false">VLOOKUP(A57,'Sem.032'!$C$2:$D$161,2,0)</f>
        <v>93</v>
      </c>
      <c r="DA57" s="0" t="n">
        <f aca="false">SUM('Sem.032'!$E57:$G57)</f>
        <v>0</v>
      </c>
    </row>
    <row r="58" customFormat="false" ht="13.8" hidden="false" customHeight="false" outlineLevel="0" collapsed="false">
      <c r="A58" s="3" t="s">
        <v>56</v>
      </c>
      <c r="B58" s="1" t="n">
        <f aca="false">COUNTIF(C58:DA58,SUM(TRUNC((ROW()/7)*6),45))</f>
        <v>34</v>
      </c>
      <c r="C58" s="0" t="n">
        <f aca="false">SUM(COUNTIF(F58:I58,300)*10,COUNTIF(L58:DA58,300)*25)</f>
        <v>0</v>
      </c>
      <c r="E58" s="2" t="n">
        <f aca="false">VLOOKUP(A58,'Abat-Neuf Optionnel'!$C$2:$D$161,2,0)</f>
        <v>94</v>
      </c>
      <c r="F58" s="0" t="n">
        <f aca="false">SUM('Abat-Neuf Optionnel'!E58:G58)</f>
        <v>0</v>
      </c>
      <c r="H58" s="2" t="n">
        <f aca="false">VLOOKUP(A58,'Abat-Neuf'!$C$2:$D$161,2,0)</f>
        <v>94</v>
      </c>
      <c r="I58" s="0" t="n">
        <f aca="false">SUM('Abat-Neuf'!E58:G58)</f>
        <v>0</v>
      </c>
      <c r="K58" s="0" t="n">
        <f aca="false">VLOOKUP(A58,'Sem.01'!$C$2:$D$161,2,0)</f>
        <v>94</v>
      </c>
      <c r="L58" s="0" t="n">
        <f aca="false">SUM('Sem.01'!$E58:$G58)</f>
        <v>0</v>
      </c>
      <c r="N58" s="0" t="n">
        <f aca="false">VLOOKUP(A58,'Sem.02'!$C$2:$D$161,2,0)</f>
        <v>94</v>
      </c>
      <c r="O58" s="0" t="n">
        <f aca="false">SUM('Sem.02'!$E58:$G58)</f>
        <v>0</v>
      </c>
      <c r="Q58" s="0" t="n">
        <f aca="false">VLOOKUP(A58,'Sem.03'!$C$2:$D$161,2,0)</f>
        <v>94</v>
      </c>
      <c r="R58" s="0" t="n">
        <f aca="false">SUM('Sem.03'!$E58:$G58)</f>
        <v>0</v>
      </c>
      <c r="T58" s="0" t="n">
        <f aca="false">VLOOKUP(A58,'Sem.04'!$C$2:$D$161,2,0)</f>
        <v>94</v>
      </c>
      <c r="U58" s="0" t="n">
        <f aca="false">SUM('Sem.04'!$E58:$G58)</f>
        <v>0</v>
      </c>
      <c r="W58" s="0" t="n">
        <f aca="false">VLOOKUP(A58,'Sem.05'!$C$2:$D$161,2,0)</f>
        <v>94</v>
      </c>
      <c r="X58" s="0" t="n">
        <f aca="false">SUM('Sem.05'!$E58:$G58)</f>
        <v>0</v>
      </c>
      <c r="Z58" s="0" t="n">
        <f aca="false">VLOOKUP(A58,'Sem.06'!$C$2:$D$161,2,0)</f>
        <v>94</v>
      </c>
      <c r="AA58" s="0" t="n">
        <f aca="false">SUM('Sem.06'!$E58:$G58)</f>
        <v>0</v>
      </c>
      <c r="AC58" s="0" t="n">
        <f aca="false">VLOOKUP(A58,'Sem.07'!$C$2:$D$161,2,0)</f>
        <v>94</v>
      </c>
      <c r="AD58" s="0" t="n">
        <f aca="false">SUM('Sem.07'!$E58:$G58)</f>
        <v>0</v>
      </c>
      <c r="AF58" s="0" t="n">
        <f aca="false">VLOOKUP(A58,'Sem.08'!$C$2:$D$161,2,0)</f>
        <v>94</v>
      </c>
      <c r="AG58" s="0" t="n">
        <f aca="false">SUM('Sem.08'!$E58:$G58)</f>
        <v>0</v>
      </c>
      <c r="AI58" s="0" t="n">
        <f aca="false">VLOOKUP(A58,'Sem.09'!$C$2:$D$161,2,0)</f>
        <v>94</v>
      </c>
      <c r="AJ58" s="0" t="n">
        <f aca="false">SUM('Sem.09'!$E58:$G58)</f>
        <v>0</v>
      </c>
      <c r="AL58" s="0" t="n">
        <f aca="false">VLOOKUP(A58,'Sem.010'!$C$2:$D$161,2,0)</f>
        <v>94</v>
      </c>
      <c r="AM58" s="0" t="n">
        <f aca="false">SUM('Sem.010'!$E58:$G58)</f>
        <v>0</v>
      </c>
      <c r="AO58" s="0" t="n">
        <f aca="false">VLOOKUP(A58,'Sem.011'!$C$2:$D$161,2,0)</f>
        <v>94</v>
      </c>
      <c r="AP58" s="0" t="n">
        <f aca="false">SUM('Sem.011'!$E58:$G58)</f>
        <v>0</v>
      </c>
      <c r="AR58" s="0" t="n">
        <f aca="false">VLOOKUP(A58,'Sem.012'!$C$2:$D$161,2,0)</f>
        <v>94</v>
      </c>
      <c r="AS58" s="0" t="n">
        <f aca="false">SUM('Sem.012'!$E58:$G58)</f>
        <v>0</v>
      </c>
      <c r="AU58" s="0" t="n">
        <f aca="false">VLOOKUP(A58,'Sem.013'!$C$2:$D$161,2,0)</f>
        <v>94</v>
      </c>
      <c r="AV58" s="0" t="n">
        <f aca="false">SUM('Sem.013'!$E58:$G58)</f>
        <v>0</v>
      </c>
      <c r="AX58" s="0" t="n">
        <f aca="false">VLOOKUP(A58,'Sem.014'!$C$2:$D$161,2,0)</f>
        <v>94</v>
      </c>
      <c r="AY58" s="0" t="n">
        <f aca="false">SUM('Sem.014'!$E58:$G58)</f>
        <v>0</v>
      </c>
      <c r="BA58" s="0" t="n">
        <f aca="false">VLOOKUP(A58,'Sem.015'!$C$2:$D$161,2,0)</f>
        <v>94</v>
      </c>
      <c r="BB58" s="0" t="n">
        <f aca="false">SUM('Sem.015'!$E58:$G58)</f>
        <v>0</v>
      </c>
      <c r="BD58" s="0" t="n">
        <f aca="false">VLOOKUP(A58,'Sem.016'!$C$2:$D$161,2,0)</f>
        <v>94</v>
      </c>
      <c r="BE58" s="0" t="n">
        <f aca="false">SUM('Sem.016'!$E58:$G58)</f>
        <v>0</v>
      </c>
      <c r="BG58" s="0" t="n">
        <f aca="false">VLOOKUP(A58,'Sem.017'!$C$2:$D$161,2,0)</f>
        <v>94</v>
      </c>
      <c r="BH58" s="0" t="n">
        <f aca="false">SUM('Sem.017'!$E58:$G58)</f>
        <v>0</v>
      </c>
      <c r="BJ58" s="0" t="n">
        <f aca="false">VLOOKUP(A58,'Sem.018'!$C$2:$D$161,2,0)</f>
        <v>94</v>
      </c>
      <c r="BK58" s="0" t="n">
        <f aca="false">SUM('Sem.018'!$E58:$G58)</f>
        <v>0</v>
      </c>
      <c r="BM58" s="0" t="n">
        <f aca="false">VLOOKUP(A58,'Sem.019'!$C$2:$D$161,2,0)</f>
        <v>94</v>
      </c>
      <c r="BN58" s="0" t="n">
        <f aca="false">SUM('Sem.019'!$E58:$G58)</f>
        <v>0</v>
      </c>
      <c r="BP58" s="0" t="n">
        <f aca="false">VLOOKUP(A58,'Sem.020'!$C$2:$D$161,2,0)</f>
        <v>94</v>
      </c>
      <c r="BQ58" s="0" t="n">
        <f aca="false">SUM('Sem.020'!$E58:$G58)</f>
        <v>0</v>
      </c>
      <c r="BS58" s="0" t="n">
        <f aca="false">VLOOKUP(A58,'Sem.021'!$C$2:$D$161,2,0)</f>
        <v>94</v>
      </c>
      <c r="BT58" s="0" t="n">
        <f aca="false">SUM('Sem.021'!$E58:$G58)</f>
        <v>0</v>
      </c>
      <c r="BV58" s="0" t="n">
        <f aca="false">VLOOKUP(A58,'Sem.022'!$C$2:$D$161,2,0)</f>
        <v>94</v>
      </c>
      <c r="BW58" s="0" t="n">
        <f aca="false">SUM('Sem.022'!$E58:$G58)</f>
        <v>0</v>
      </c>
      <c r="BY58" s="0" t="n">
        <f aca="false">VLOOKUP(A58,'Sem.023'!$C$2:$D$161,2,0)</f>
        <v>94</v>
      </c>
      <c r="BZ58" s="0" t="n">
        <f aca="false">SUM('Sem.023'!$E58:$G58)</f>
        <v>0</v>
      </c>
      <c r="CB58" s="0" t="n">
        <f aca="false">VLOOKUP(A58,'Sem.024'!$C$2:$D$161,2,0)</f>
        <v>94</v>
      </c>
      <c r="CC58" s="0" t="n">
        <f aca="false">SUM('Sem.024'!$E58:$G58)</f>
        <v>0</v>
      </c>
      <c r="CE58" s="0" t="n">
        <f aca="false">VLOOKUP(A58,'Sem.025'!$C$2:$D$161,2,0)</f>
        <v>94</v>
      </c>
      <c r="CF58" s="0" t="n">
        <f aca="false">SUM('Sem.025'!$E58:$G58)</f>
        <v>0</v>
      </c>
      <c r="CH58" s="0" t="n">
        <f aca="false">VLOOKUP(A58,'Sem.026'!$C$2:$D$161,2,0)</f>
        <v>94</v>
      </c>
      <c r="CI58" s="0" t="n">
        <f aca="false">SUM('Sem.026'!$E58:$G58)</f>
        <v>0</v>
      </c>
      <c r="CK58" s="0" t="n">
        <f aca="false">VLOOKUP(A58,'Sem.027'!$C$2:$D$161,2,0)</f>
        <v>94</v>
      </c>
      <c r="CL58" s="0" t="n">
        <f aca="false">SUM('Sem.027'!$E58:$G58)</f>
        <v>0</v>
      </c>
      <c r="CN58" s="0" t="n">
        <f aca="false">VLOOKUP(A58,'Sem.028'!$C$2:$D$161,2,0)</f>
        <v>94</v>
      </c>
      <c r="CO58" s="0" t="n">
        <f aca="false">SUM('Sem.028'!$E58:$G58)</f>
        <v>0</v>
      </c>
      <c r="CQ58" s="0" t="n">
        <f aca="false">VLOOKUP(A58,'Sem.029'!$C$2:$D$161,2,0)</f>
        <v>94</v>
      </c>
      <c r="CR58" s="0" t="n">
        <f aca="false">SUM('Sem.029'!$E58:$G58)</f>
        <v>0</v>
      </c>
      <c r="CT58" s="0" t="n">
        <f aca="false">VLOOKUP(A58,'Sem.030'!$C$2:$D$161,2,0)</f>
        <v>94</v>
      </c>
      <c r="CU58" s="0" t="n">
        <f aca="false">SUM('Sem.030'!$E58:$G58)</f>
        <v>0</v>
      </c>
      <c r="CW58" s="0" t="n">
        <f aca="false">VLOOKUP(A58,'Sem.031'!$C$2:$D$161,2,0)</f>
        <v>94</v>
      </c>
      <c r="CX58" s="0" t="n">
        <f aca="false">SUM('Sem.031'!$E58:$G58)</f>
        <v>0</v>
      </c>
      <c r="CZ58" s="0" t="n">
        <f aca="false">VLOOKUP(A58,'Sem.032'!$C$2:$D$161,2,0)</f>
        <v>94</v>
      </c>
      <c r="DA58" s="0" t="n">
        <f aca="false">SUM('Sem.032'!$E58:$G58)</f>
        <v>0</v>
      </c>
    </row>
    <row r="59" customFormat="false" ht="13.8" hidden="false" customHeight="false" outlineLevel="0" collapsed="false">
      <c r="A59" s="3" t="s">
        <v>57</v>
      </c>
      <c r="B59" s="1" t="n">
        <f aca="false">COUNTIF(C59:DA59,SUM(TRUNC((ROW()/7)*6),45))</f>
        <v>34</v>
      </c>
      <c r="C59" s="0" t="n">
        <f aca="false">SUM(COUNTIF(F59:I59,300)*10,COUNTIF(L59:DA59,300)*25)</f>
        <v>0</v>
      </c>
      <c r="E59" s="2" t="n">
        <f aca="false">VLOOKUP(A59,'Abat-Neuf Optionnel'!$C$2:$D$161,2,0)</f>
        <v>95</v>
      </c>
      <c r="F59" s="0" t="n">
        <f aca="false">SUM('Abat-Neuf Optionnel'!E59:G59)</f>
        <v>0</v>
      </c>
      <c r="H59" s="2" t="n">
        <f aca="false">VLOOKUP(A59,'Abat-Neuf'!$C$2:$D$161,2,0)</f>
        <v>95</v>
      </c>
      <c r="I59" s="0" t="n">
        <f aca="false">SUM('Abat-Neuf'!E59:G59)</f>
        <v>0</v>
      </c>
      <c r="K59" s="0" t="n">
        <f aca="false">VLOOKUP(A59,'Sem.01'!$C$2:$D$161,2,0)</f>
        <v>95</v>
      </c>
      <c r="L59" s="0" t="n">
        <f aca="false">SUM('Sem.01'!$E59:$G59)</f>
        <v>0</v>
      </c>
      <c r="N59" s="0" t="n">
        <f aca="false">VLOOKUP(A59,'Sem.02'!$C$2:$D$161,2,0)</f>
        <v>95</v>
      </c>
      <c r="O59" s="0" t="n">
        <f aca="false">SUM('Sem.02'!$E59:$G59)</f>
        <v>0</v>
      </c>
      <c r="Q59" s="0" t="n">
        <f aca="false">VLOOKUP(A59,'Sem.03'!$C$2:$D$161,2,0)</f>
        <v>95</v>
      </c>
      <c r="R59" s="0" t="n">
        <f aca="false">SUM('Sem.03'!$E59:$G59)</f>
        <v>0</v>
      </c>
      <c r="T59" s="0" t="n">
        <f aca="false">VLOOKUP(A59,'Sem.04'!$C$2:$D$161,2,0)</f>
        <v>95</v>
      </c>
      <c r="U59" s="0" t="n">
        <f aca="false">SUM('Sem.04'!$E59:$G59)</f>
        <v>0</v>
      </c>
      <c r="W59" s="0" t="n">
        <f aca="false">VLOOKUP(A59,'Sem.05'!$C$2:$D$161,2,0)</f>
        <v>95</v>
      </c>
      <c r="X59" s="0" t="n">
        <f aca="false">SUM('Sem.05'!$E59:$G59)</f>
        <v>0</v>
      </c>
      <c r="Z59" s="0" t="n">
        <f aca="false">VLOOKUP(A59,'Sem.06'!$C$2:$D$161,2,0)</f>
        <v>95</v>
      </c>
      <c r="AA59" s="0" t="n">
        <f aca="false">SUM('Sem.06'!$E59:$G59)</f>
        <v>0</v>
      </c>
      <c r="AC59" s="0" t="n">
        <f aca="false">VLOOKUP(A59,'Sem.07'!$C$2:$D$161,2,0)</f>
        <v>95</v>
      </c>
      <c r="AD59" s="0" t="n">
        <f aca="false">SUM('Sem.07'!$E59:$G59)</f>
        <v>0</v>
      </c>
      <c r="AF59" s="0" t="n">
        <f aca="false">VLOOKUP(A59,'Sem.08'!$C$2:$D$161,2,0)</f>
        <v>95</v>
      </c>
      <c r="AG59" s="0" t="n">
        <f aca="false">SUM('Sem.08'!$E59:$G59)</f>
        <v>0</v>
      </c>
      <c r="AI59" s="0" t="n">
        <f aca="false">VLOOKUP(A59,'Sem.09'!$C$2:$D$161,2,0)</f>
        <v>95</v>
      </c>
      <c r="AJ59" s="0" t="n">
        <f aca="false">SUM('Sem.09'!$E59:$G59)</f>
        <v>0</v>
      </c>
      <c r="AL59" s="0" t="n">
        <f aca="false">VLOOKUP(A59,'Sem.010'!$C$2:$D$161,2,0)</f>
        <v>95</v>
      </c>
      <c r="AM59" s="0" t="n">
        <f aca="false">SUM('Sem.010'!$E59:$G59)</f>
        <v>0</v>
      </c>
      <c r="AO59" s="0" t="n">
        <f aca="false">VLOOKUP(A59,'Sem.011'!$C$2:$D$161,2,0)</f>
        <v>95</v>
      </c>
      <c r="AP59" s="0" t="n">
        <f aca="false">SUM('Sem.011'!$E59:$G59)</f>
        <v>0</v>
      </c>
      <c r="AR59" s="0" t="n">
        <f aca="false">VLOOKUP(A59,'Sem.012'!$C$2:$D$161,2,0)</f>
        <v>95</v>
      </c>
      <c r="AS59" s="0" t="n">
        <f aca="false">SUM('Sem.012'!$E59:$G59)</f>
        <v>0</v>
      </c>
      <c r="AU59" s="0" t="n">
        <f aca="false">VLOOKUP(A59,'Sem.013'!$C$2:$D$161,2,0)</f>
        <v>95</v>
      </c>
      <c r="AV59" s="0" t="n">
        <f aca="false">SUM('Sem.013'!$E59:$G59)</f>
        <v>0</v>
      </c>
      <c r="AX59" s="0" t="n">
        <f aca="false">VLOOKUP(A59,'Sem.014'!$C$2:$D$161,2,0)</f>
        <v>95</v>
      </c>
      <c r="AY59" s="0" t="n">
        <f aca="false">SUM('Sem.014'!$E59:$G59)</f>
        <v>0</v>
      </c>
      <c r="BA59" s="0" t="n">
        <f aca="false">VLOOKUP(A59,'Sem.015'!$C$2:$D$161,2,0)</f>
        <v>95</v>
      </c>
      <c r="BB59" s="0" t="n">
        <f aca="false">SUM('Sem.015'!$E59:$G59)</f>
        <v>0</v>
      </c>
      <c r="BD59" s="0" t="n">
        <f aca="false">VLOOKUP(A59,'Sem.016'!$C$2:$D$161,2,0)</f>
        <v>95</v>
      </c>
      <c r="BE59" s="0" t="n">
        <f aca="false">SUM('Sem.016'!$E59:$G59)</f>
        <v>0</v>
      </c>
      <c r="BG59" s="0" t="n">
        <f aca="false">VLOOKUP(A59,'Sem.017'!$C$2:$D$161,2,0)</f>
        <v>95</v>
      </c>
      <c r="BH59" s="0" t="n">
        <f aca="false">SUM('Sem.017'!$E59:$G59)</f>
        <v>0</v>
      </c>
      <c r="BJ59" s="0" t="n">
        <f aca="false">VLOOKUP(A59,'Sem.018'!$C$2:$D$161,2,0)</f>
        <v>95</v>
      </c>
      <c r="BK59" s="0" t="n">
        <f aca="false">SUM('Sem.018'!$E59:$G59)</f>
        <v>0</v>
      </c>
      <c r="BM59" s="0" t="n">
        <f aca="false">VLOOKUP(A59,'Sem.019'!$C$2:$D$161,2,0)</f>
        <v>95</v>
      </c>
      <c r="BN59" s="0" t="n">
        <f aca="false">SUM('Sem.019'!$E59:$G59)</f>
        <v>0</v>
      </c>
      <c r="BP59" s="0" t="n">
        <f aca="false">VLOOKUP(A59,'Sem.020'!$C$2:$D$161,2,0)</f>
        <v>95</v>
      </c>
      <c r="BQ59" s="0" t="n">
        <f aca="false">SUM('Sem.020'!$E59:$G59)</f>
        <v>0</v>
      </c>
      <c r="BS59" s="0" t="n">
        <f aca="false">VLOOKUP(A59,'Sem.021'!$C$2:$D$161,2,0)</f>
        <v>95</v>
      </c>
      <c r="BT59" s="0" t="n">
        <f aca="false">SUM('Sem.021'!$E59:$G59)</f>
        <v>0</v>
      </c>
      <c r="BV59" s="0" t="n">
        <f aca="false">VLOOKUP(A59,'Sem.022'!$C$2:$D$161,2,0)</f>
        <v>95</v>
      </c>
      <c r="BW59" s="0" t="n">
        <f aca="false">SUM('Sem.022'!$E59:$G59)</f>
        <v>0</v>
      </c>
      <c r="BY59" s="0" t="n">
        <f aca="false">VLOOKUP(A59,'Sem.023'!$C$2:$D$161,2,0)</f>
        <v>95</v>
      </c>
      <c r="BZ59" s="0" t="n">
        <f aca="false">SUM('Sem.023'!$E59:$G59)</f>
        <v>0</v>
      </c>
      <c r="CB59" s="0" t="n">
        <f aca="false">VLOOKUP(A59,'Sem.024'!$C$2:$D$161,2,0)</f>
        <v>95</v>
      </c>
      <c r="CC59" s="0" t="n">
        <f aca="false">SUM('Sem.024'!$E59:$G59)</f>
        <v>0</v>
      </c>
      <c r="CE59" s="0" t="n">
        <f aca="false">VLOOKUP(A59,'Sem.025'!$C$2:$D$161,2,0)</f>
        <v>95</v>
      </c>
      <c r="CF59" s="0" t="n">
        <f aca="false">SUM('Sem.025'!$E59:$G59)</f>
        <v>0</v>
      </c>
      <c r="CH59" s="0" t="n">
        <f aca="false">VLOOKUP(A59,'Sem.026'!$C$2:$D$161,2,0)</f>
        <v>95</v>
      </c>
      <c r="CI59" s="0" t="n">
        <f aca="false">SUM('Sem.026'!$E59:$G59)</f>
        <v>0</v>
      </c>
      <c r="CK59" s="0" t="n">
        <f aca="false">VLOOKUP(A59,'Sem.027'!$C$2:$D$161,2,0)</f>
        <v>95</v>
      </c>
      <c r="CL59" s="0" t="n">
        <f aca="false">SUM('Sem.027'!$E59:$G59)</f>
        <v>0</v>
      </c>
      <c r="CN59" s="0" t="n">
        <f aca="false">VLOOKUP(A59,'Sem.028'!$C$2:$D$161,2,0)</f>
        <v>95</v>
      </c>
      <c r="CO59" s="0" t="n">
        <f aca="false">SUM('Sem.028'!$E59:$G59)</f>
        <v>0</v>
      </c>
      <c r="CQ59" s="0" t="n">
        <f aca="false">VLOOKUP(A59,'Sem.029'!$C$2:$D$161,2,0)</f>
        <v>95</v>
      </c>
      <c r="CR59" s="0" t="n">
        <f aca="false">SUM('Sem.029'!$E59:$G59)</f>
        <v>0</v>
      </c>
      <c r="CT59" s="0" t="n">
        <f aca="false">VLOOKUP(A59,'Sem.030'!$C$2:$D$161,2,0)</f>
        <v>95</v>
      </c>
      <c r="CU59" s="0" t="n">
        <f aca="false">SUM('Sem.030'!$E59:$G59)</f>
        <v>0</v>
      </c>
      <c r="CW59" s="0" t="n">
        <f aca="false">VLOOKUP(A59,'Sem.031'!$C$2:$D$161,2,0)</f>
        <v>95</v>
      </c>
      <c r="CX59" s="0" t="n">
        <f aca="false">SUM('Sem.031'!$E59:$G59)</f>
        <v>0</v>
      </c>
      <c r="CZ59" s="0" t="n">
        <f aca="false">VLOOKUP(A59,'Sem.032'!$C$2:$D$161,2,0)</f>
        <v>95</v>
      </c>
      <c r="DA59" s="0" t="n">
        <f aca="false">SUM('Sem.032'!$E59:$G59)</f>
        <v>0</v>
      </c>
    </row>
    <row r="60" customFormat="false" ht="13.8" hidden="false" customHeight="false" outlineLevel="0" collapsed="false">
      <c r="A60" s="3" t="s">
        <v>58</v>
      </c>
      <c r="B60" s="1" t="n">
        <f aca="false">COUNTIF(C60:DA60,SUM(TRUNC((ROW()/7)*6),45))</f>
        <v>34</v>
      </c>
      <c r="C60" s="0" t="n">
        <f aca="false">SUM(COUNTIF(F60:I60,300)*10,COUNTIF(L60:DA60,300)*25)</f>
        <v>0</v>
      </c>
      <c r="E60" s="2" t="n">
        <f aca="false">VLOOKUP(A60,'Abat-Neuf Optionnel'!$C$2:$D$161,2,0)</f>
        <v>96</v>
      </c>
      <c r="F60" s="0" t="n">
        <f aca="false">SUM('Abat-Neuf Optionnel'!E60:G60)</f>
        <v>0</v>
      </c>
      <c r="H60" s="2" t="n">
        <f aca="false">VLOOKUP(A60,'Abat-Neuf'!$C$2:$D$161,2,0)</f>
        <v>96</v>
      </c>
      <c r="I60" s="0" t="n">
        <f aca="false">SUM('Abat-Neuf'!E60:G60)</f>
        <v>0</v>
      </c>
      <c r="K60" s="0" t="n">
        <f aca="false">VLOOKUP(A60,'Sem.01'!$C$2:$D$161,2,0)</f>
        <v>96</v>
      </c>
      <c r="L60" s="0" t="n">
        <f aca="false">SUM('Sem.01'!$E60:$G60)</f>
        <v>0</v>
      </c>
      <c r="N60" s="0" t="n">
        <f aca="false">VLOOKUP(A60,'Sem.02'!$C$2:$D$161,2,0)</f>
        <v>96</v>
      </c>
      <c r="O60" s="0" t="n">
        <f aca="false">SUM('Sem.02'!$E60:$G60)</f>
        <v>0</v>
      </c>
      <c r="Q60" s="0" t="n">
        <f aca="false">VLOOKUP(A60,'Sem.03'!$C$2:$D$161,2,0)</f>
        <v>96</v>
      </c>
      <c r="R60" s="0" t="n">
        <f aca="false">SUM('Sem.03'!$E60:$G60)</f>
        <v>0</v>
      </c>
      <c r="T60" s="0" t="n">
        <f aca="false">VLOOKUP(A60,'Sem.04'!$C$2:$D$161,2,0)</f>
        <v>96</v>
      </c>
      <c r="U60" s="0" t="n">
        <f aca="false">SUM('Sem.04'!$E60:$G60)</f>
        <v>0</v>
      </c>
      <c r="W60" s="0" t="n">
        <f aca="false">VLOOKUP(A60,'Sem.05'!$C$2:$D$161,2,0)</f>
        <v>96</v>
      </c>
      <c r="X60" s="0" t="n">
        <f aca="false">SUM('Sem.05'!$E60:$G60)</f>
        <v>0</v>
      </c>
      <c r="Z60" s="0" t="n">
        <f aca="false">VLOOKUP(A60,'Sem.06'!$C$2:$D$161,2,0)</f>
        <v>96</v>
      </c>
      <c r="AA60" s="0" t="n">
        <f aca="false">SUM('Sem.06'!$E60:$G60)</f>
        <v>0</v>
      </c>
      <c r="AC60" s="0" t="n">
        <f aca="false">VLOOKUP(A60,'Sem.07'!$C$2:$D$161,2,0)</f>
        <v>96</v>
      </c>
      <c r="AD60" s="0" t="n">
        <f aca="false">SUM('Sem.07'!$E60:$G60)</f>
        <v>0</v>
      </c>
      <c r="AF60" s="0" t="n">
        <f aca="false">VLOOKUP(A60,'Sem.08'!$C$2:$D$161,2,0)</f>
        <v>96</v>
      </c>
      <c r="AG60" s="0" t="n">
        <f aca="false">SUM('Sem.08'!$E60:$G60)</f>
        <v>0</v>
      </c>
      <c r="AI60" s="0" t="n">
        <f aca="false">VLOOKUP(A60,'Sem.09'!$C$2:$D$161,2,0)</f>
        <v>96</v>
      </c>
      <c r="AJ60" s="0" t="n">
        <f aca="false">SUM('Sem.09'!$E60:$G60)</f>
        <v>0</v>
      </c>
      <c r="AL60" s="0" t="n">
        <f aca="false">VLOOKUP(A60,'Sem.010'!$C$2:$D$161,2,0)</f>
        <v>96</v>
      </c>
      <c r="AM60" s="0" t="n">
        <f aca="false">SUM('Sem.010'!$E60:$G60)</f>
        <v>0</v>
      </c>
      <c r="AO60" s="0" t="n">
        <f aca="false">VLOOKUP(A60,'Sem.011'!$C$2:$D$161,2,0)</f>
        <v>96</v>
      </c>
      <c r="AP60" s="0" t="n">
        <f aca="false">SUM('Sem.011'!$E60:$G60)</f>
        <v>0</v>
      </c>
      <c r="AR60" s="0" t="n">
        <f aca="false">VLOOKUP(A60,'Sem.012'!$C$2:$D$161,2,0)</f>
        <v>96</v>
      </c>
      <c r="AS60" s="0" t="n">
        <f aca="false">SUM('Sem.012'!$E60:$G60)</f>
        <v>0</v>
      </c>
      <c r="AU60" s="0" t="n">
        <f aca="false">VLOOKUP(A60,'Sem.013'!$C$2:$D$161,2,0)</f>
        <v>96</v>
      </c>
      <c r="AV60" s="0" t="n">
        <f aca="false">SUM('Sem.013'!$E60:$G60)</f>
        <v>0</v>
      </c>
      <c r="AX60" s="0" t="n">
        <f aca="false">VLOOKUP(A60,'Sem.014'!$C$2:$D$161,2,0)</f>
        <v>96</v>
      </c>
      <c r="AY60" s="0" t="n">
        <f aca="false">SUM('Sem.014'!$E60:$G60)</f>
        <v>0</v>
      </c>
      <c r="BA60" s="0" t="n">
        <f aca="false">VLOOKUP(A60,'Sem.015'!$C$2:$D$161,2,0)</f>
        <v>96</v>
      </c>
      <c r="BB60" s="0" t="n">
        <f aca="false">SUM('Sem.015'!$E60:$G60)</f>
        <v>0</v>
      </c>
      <c r="BD60" s="0" t="n">
        <f aca="false">VLOOKUP(A60,'Sem.016'!$C$2:$D$161,2,0)</f>
        <v>96</v>
      </c>
      <c r="BE60" s="0" t="n">
        <f aca="false">SUM('Sem.016'!$E60:$G60)</f>
        <v>0</v>
      </c>
      <c r="BG60" s="0" t="n">
        <f aca="false">VLOOKUP(A60,'Sem.017'!$C$2:$D$161,2,0)</f>
        <v>96</v>
      </c>
      <c r="BH60" s="0" t="n">
        <f aca="false">SUM('Sem.017'!$E60:$G60)</f>
        <v>0</v>
      </c>
      <c r="BJ60" s="0" t="n">
        <f aca="false">VLOOKUP(A60,'Sem.018'!$C$2:$D$161,2,0)</f>
        <v>96</v>
      </c>
      <c r="BK60" s="0" t="n">
        <f aca="false">SUM('Sem.018'!$E60:$G60)</f>
        <v>0</v>
      </c>
      <c r="BM60" s="0" t="n">
        <f aca="false">VLOOKUP(A60,'Sem.019'!$C$2:$D$161,2,0)</f>
        <v>96</v>
      </c>
      <c r="BN60" s="0" t="n">
        <f aca="false">SUM('Sem.019'!$E60:$G60)</f>
        <v>0</v>
      </c>
      <c r="BP60" s="0" t="n">
        <f aca="false">VLOOKUP(A60,'Sem.020'!$C$2:$D$161,2,0)</f>
        <v>96</v>
      </c>
      <c r="BQ60" s="0" t="n">
        <f aca="false">SUM('Sem.020'!$E60:$G60)</f>
        <v>0</v>
      </c>
      <c r="BS60" s="0" t="n">
        <f aca="false">VLOOKUP(A60,'Sem.021'!$C$2:$D$161,2,0)</f>
        <v>96</v>
      </c>
      <c r="BT60" s="0" t="n">
        <f aca="false">SUM('Sem.021'!$E60:$G60)</f>
        <v>0</v>
      </c>
      <c r="BV60" s="0" t="n">
        <f aca="false">VLOOKUP(A60,'Sem.022'!$C$2:$D$161,2,0)</f>
        <v>96</v>
      </c>
      <c r="BW60" s="0" t="n">
        <f aca="false">SUM('Sem.022'!$E60:$G60)</f>
        <v>0</v>
      </c>
      <c r="BY60" s="0" t="n">
        <f aca="false">VLOOKUP(A60,'Sem.023'!$C$2:$D$161,2,0)</f>
        <v>96</v>
      </c>
      <c r="BZ60" s="0" t="n">
        <f aca="false">SUM('Sem.023'!$E60:$G60)</f>
        <v>0</v>
      </c>
      <c r="CB60" s="0" t="n">
        <f aca="false">VLOOKUP(A60,'Sem.024'!$C$2:$D$161,2,0)</f>
        <v>96</v>
      </c>
      <c r="CC60" s="0" t="n">
        <f aca="false">SUM('Sem.024'!$E60:$G60)</f>
        <v>0</v>
      </c>
      <c r="CE60" s="0" t="n">
        <f aca="false">VLOOKUP(A60,'Sem.025'!$C$2:$D$161,2,0)</f>
        <v>96</v>
      </c>
      <c r="CF60" s="0" t="n">
        <f aca="false">SUM('Sem.025'!$E60:$G60)</f>
        <v>0</v>
      </c>
      <c r="CH60" s="0" t="n">
        <f aca="false">VLOOKUP(A60,'Sem.026'!$C$2:$D$161,2,0)</f>
        <v>96</v>
      </c>
      <c r="CI60" s="0" t="n">
        <f aca="false">SUM('Sem.026'!$E60:$G60)</f>
        <v>0</v>
      </c>
      <c r="CK60" s="0" t="n">
        <f aca="false">VLOOKUP(A60,'Sem.027'!$C$2:$D$161,2,0)</f>
        <v>96</v>
      </c>
      <c r="CL60" s="0" t="n">
        <f aca="false">SUM('Sem.027'!$E60:$G60)</f>
        <v>0</v>
      </c>
      <c r="CN60" s="0" t="n">
        <f aca="false">VLOOKUP(A60,'Sem.028'!$C$2:$D$161,2,0)</f>
        <v>96</v>
      </c>
      <c r="CO60" s="0" t="n">
        <f aca="false">SUM('Sem.028'!$E60:$G60)</f>
        <v>0</v>
      </c>
      <c r="CQ60" s="0" t="n">
        <f aca="false">VLOOKUP(A60,'Sem.029'!$C$2:$D$161,2,0)</f>
        <v>96</v>
      </c>
      <c r="CR60" s="0" t="n">
        <f aca="false">SUM('Sem.029'!$E60:$G60)</f>
        <v>0</v>
      </c>
      <c r="CT60" s="0" t="n">
        <f aca="false">VLOOKUP(A60,'Sem.030'!$C$2:$D$161,2,0)</f>
        <v>96</v>
      </c>
      <c r="CU60" s="0" t="n">
        <f aca="false">SUM('Sem.030'!$E60:$G60)</f>
        <v>0</v>
      </c>
      <c r="CW60" s="0" t="n">
        <f aca="false">VLOOKUP(A60,'Sem.031'!$C$2:$D$161,2,0)</f>
        <v>96</v>
      </c>
      <c r="CX60" s="0" t="n">
        <f aca="false">SUM('Sem.031'!$E60:$G60)</f>
        <v>0</v>
      </c>
      <c r="CZ60" s="0" t="n">
        <f aca="false">VLOOKUP(A60,'Sem.032'!$C$2:$D$161,2,0)</f>
        <v>96</v>
      </c>
      <c r="DA60" s="0" t="n">
        <f aca="false">SUM('Sem.032'!$E60:$G60)</f>
        <v>0</v>
      </c>
    </row>
    <row r="61" customFormat="false" ht="13.8" hidden="false" customHeight="false" outlineLevel="0" collapsed="false">
      <c r="A61" s="4" t="s">
        <v>59</v>
      </c>
      <c r="B61" s="1"/>
      <c r="E61" s="2"/>
      <c r="H61" s="2"/>
    </row>
    <row r="62" customFormat="false" ht="13.8" hidden="false" customHeight="false" outlineLevel="0" collapsed="false">
      <c r="A62" s="3" t="s">
        <v>60</v>
      </c>
      <c r="B62" s="1" t="n">
        <f aca="false">COUNTIF(C62:DA62,SUM(TRUNC((ROW()/7)*6),49))</f>
        <v>34</v>
      </c>
      <c r="C62" s="0" t="n">
        <f aca="false">SUM(COUNTIF(F62:I62,300)*10,COUNTIF(L62:DA62,300)*25)</f>
        <v>0</v>
      </c>
      <c r="E62" s="2" t="n">
        <f aca="false">VLOOKUP(A62,'Abat-Neuf Optionnel'!$C$2:$D$161,2,0)</f>
        <v>102</v>
      </c>
      <c r="F62" s="0" t="n">
        <f aca="false">SUM('Abat-Neuf Optionnel'!E62:G62)</f>
        <v>0</v>
      </c>
      <c r="H62" s="2" t="n">
        <f aca="false">VLOOKUP(A62,'Abat-Neuf'!$C$2:$D$161,2,0)</f>
        <v>102</v>
      </c>
      <c r="I62" s="0" t="n">
        <f aca="false">SUM('Abat-Neuf'!E62:G62)</f>
        <v>0</v>
      </c>
      <c r="K62" s="0" t="n">
        <f aca="false">VLOOKUP(A62,'Sem.01'!$C$2:$D$161,2,0)</f>
        <v>102</v>
      </c>
      <c r="L62" s="0" t="n">
        <f aca="false">SUM('Sem.01'!$E62:$G62)</f>
        <v>0</v>
      </c>
      <c r="N62" s="0" t="n">
        <f aca="false">VLOOKUP(A62,'Sem.02'!$C$2:$D$161,2,0)</f>
        <v>102</v>
      </c>
      <c r="O62" s="0" t="n">
        <f aca="false">SUM('Sem.02'!$E62:$G62)</f>
        <v>0</v>
      </c>
      <c r="Q62" s="0" t="n">
        <f aca="false">VLOOKUP(A62,'Sem.03'!$C$2:$D$161,2,0)</f>
        <v>102</v>
      </c>
      <c r="R62" s="0" t="n">
        <f aca="false">SUM('Sem.03'!$E62:$G62)</f>
        <v>0</v>
      </c>
      <c r="T62" s="0" t="n">
        <f aca="false">VLOOKUP(A62,'Sem.04'!$C$2:$D$161,2,0)</f>
        <v>102</v>
      </c>
      <c r="U62" s="0" t="n">
        <f aca="false">SUM('Sem.04'!$E62:$G62)</f>
        <v>0</v>
      </c>
      <c r="W62" s="0" t="n">
        <f aca="false">VLOOKUP(A62,'Sem.05'!$C$2:$D$161,2,0)</f>
        <v>102</v>
      </c>
      <c r="X62" s="0" t="n">
        <f aca="false">SUM('Sem.05'!$E62:$G62)</f>
        <v>0</v>
      </c>
      <c r="Z62" s="0" t="n">
        <f aca="false">VLOOKUP(A62,'Sem.06'!$C$2:$D$161,2,0)</f>
        <v>102</v>
      </c>
      <c r="AA62" s="0" t="n">
        <f aca="false">SUM('Sem.06'!$E62:$G62)</f>
        <v>0</v>
      </c>
      <c r="AC62" s="0" t="n">
        <f aca="false">VLOOKUP(A62,'Sem.07'!$C$2:$D$161,2,0)</f>
        <v>102</v>
      </c>
      <c r="AD62" s="0" t="n">
        <f aca="false">SUM('Sem.07'!$E62:$G62)</f>
        <v>0</v>
      </c>
      <c r="AF62" s="0" t="n">
        <f aca="false">VLOOKUP(A62,'Sem.08'!$C$2:$D$161,2,0)</f>
        <v>102</v>
      </c>
      <c r="AG62" s="0" t="n">
        <f aca="false">SUM('Sem.08'!$E62:$G62)</f>
        <v>0</v>
      </c>
      <c r="AI62" s="0" t="n">
        <f aca="false">VLOOKUP(A62,'Sem.09'!$C$2:$D$161,2,0)</f>
        <v>102</v>
      </c>
      <c r="AJ62" s="0" t="n">
        <f aca="false">SUM('Sem.09'!$E62:$G62)</f>
        <v>0</v>
      </c>
      <c r="AL62" s="0" t="n">
        <f aca="false">VLOOKUP(A62,'Sem.010'!$C$2:$D$161,2,0)</f>
        <v>102</v>
      </c>
      <c r="AM62" s="0" t="n">
        <f aca="false">SUM('Sem.010'!$E62:$G62)</f>
        <v>0</v>
      </c>
      <c r="AO62" s="0" t="n">
        <f aca="false">VLOOKUP(A62,'Sem.011'!$C$2:$D$161,2,0)</f>
        <v>102</v>
      </c>
      <c r="AP62" s="0" t="n">
        <f aca="false">SUM('Sem.011'!$E62:$G62)</f>
        <v>0</v>
      </c>
      <c r="AR62" s="0" t="n">
        <f aca="false">VLOOKUP(A62,'Sem.012'!$C$2:$D$161,2,0)</f>
        <v>102</v>
      </c>
      <c r="AS62" s="0" t="n">
        <f aca="false">SUM('Sem.012'!$E62:$G62)</f>
        <v>0</v>
      </c>
      <c r="AU62" s="0" t="n">
        <f aca="false">VLOOKUP(A62,'Sem.013'!$C$2:$D$161,2,0)</f>
        <v>102</v>
      </c>
      <c r="AV62" s="0" t="n">
        <f aca="false">SUM('Sem.013'!$E62:$G62)</f>
        <v>0</v>
      </c>
      <c r="AX62" s="0" t="n">
        <f aca="false">VLOOKUP(A62,'Sem.014'!$C$2:$D$161,2,0)</f>
        <v>102</v>
      </c>
      <c r="AY62" s="0" t="n">
        <f aca="false">SUM('Sem.014'!$E62:$G62)</f>
        <v>0</v>
      </c>
      <c r="BA62" s="0" t="n">
        <f aca="false">VLOOKUP(A62,'Sem.015'!$C$2:$D$161,2,0)</f>
        <v>102</v>
      </c>
      <c r="BB62" s="0" t="n">
        <f aca="false">SUM('Sem.015'!$E62:$G62)</f>
        <v>0</v>
      </c>
      <c r="BD62" s="0" t="n">
        <f aca="false">VLOOKUP(A62,'Sem.016'!$C$2:$D$161,2,0)</f>
        <v>102</v>
      </c>
      <c r="BE62" s="0" t="n">
        <f aca="false">SUM('Sem.016'!$E62:$G62)</f>
        <v>0</v>
      </c>
      <c r="BG62" s="0" t="n">
        <f aca="false">VLOOKUP(A62,'Sem.017'!$C$2:$D$161,2,0)</f>
        <v>102</v>
      </c>
      <c r="BH62" s="0" t="n">
        <f aca="false">SUM('Sem.017'!$E62:$G62)</f>
        <v>0</v>
      </c>
      <c r="BJ62" s="0" t="n">
        <f aca="false">VLOOKUP(A62,'Sem.018'!$C$2:$D$161,2,0)</f>
        <v>102</v>
      </c>
      <c r="BK62" s="0" t="n">
        <f aca="false">SUM('Sem.018'!$E62:$G62)</f>
        <v>0</v>
      </c>
      <c r="BM62" s="0" t="n">
        <f aca="false">VLOOKUP(A62,'Sem.019'!$C$2:$D$161,2,0)</f>
        <v>102</v>
      </c>
      <c r="BN62" s="0" t="n">
        <f aca="false">SUM('Sem.019'!$E62:$G62)</f>
        <v>0</v>
      </c>
      <c r="BP62" s="0" t="n">
        <f aca="false">VLOOKUP(A62,'Sem.020'!$C$2:$D$161,2,0)</f>
        <v>102</v>
      </c>
      <c r="BQ62" s="0" t="n">
        <f aca="false">SUM('Sem.020'!$E62:$G62)</f>
        <v>0</v>
      </c>
      <c r="BS62" s="0" t="n">
        <f aca="false">VLOOKUP(A62,'Sem.021'!$C$2:$D$161,2,0)</f>
        <v>102</v>
      </c>
      <c r="BT62" s="0" t="n">
        <f aca="false">SUM('Sem.021'!$E62:$G62)</f>
        <v>0</v>
      </c>
      <c r="BV62" s="0" t="n">
        <f aca="false">VLOOKUP(A62,'Sem.022'!$C$2:$D$161,2,0)</f>
        <v>102</v>
      </c>
      <c r="BW62" s="0" t="n">
        <f aca="false">SUM('Sem.022'!$E62:$G62)</f>
        <v>0</v>
      </c>
      <c r="BY62" s="0" t="n">
        <f aca="false">VLOOKUP(A62,'Sem.023'!$C$2:$D$161,2,0)</f>
        <v>102</v>
      </c>
      <c r="BZ62" s="0" t="n">
        <f aca="false">SUM('Sem.023'!$E62:$G62)</f>
        <v>0</v>
      </c>
      <c r="CB62" s="0" t="n">
        <f aca="false">VLOOKUP(A62,'Sem.024'!$C$2:$D$161,2,0)</f>
        <v>102</v>
      </c>
      <c r="CC62" s="0" t="n">
        <f aca="false">SUM('Sem.024'!$E62:$G62)</f>
        <v>0</v>
      </c>
      <c r="CE62" s="0" t="n">
        <f aca="false">VLOOKUP(A62,'Sem.025'!$C$2:$D$161,2,0)</f>
        <v>102</v>
      </c>
      <c r="CF62" s="0" t="n">
        <f aca="false">SUM('Sem.025'!$E62:$G62)</f>
        <v>0</v>
      </c>
      <c r="CH62" s="0" t="n">
        <f aca="false">VLOOKUP(A62,'Sem.026'!$C$2:$D$161,2,0)</f>
        <v>102</v>
      </c>
      <c r="CI62" s="0" t="n">
        <f aca="false">SUM('Sem.026'!$E62:$G62)</f>
        <v>0</v>
      </c>
      <c r="CK62" s="0" t="n">
        <f aca="false">VLOOKUP(A62,'Sem.027'!$C$2:$D$161,2,0)</f>
        <v>102</v>
      </c>
      <c r="CL62" s="0" t="n">
        <f aca="false">SUM('Sem.027'!$E62:$G62)</f>
        <v>0</v>
      </c>
      <c r="CN62" s="0" t="n">
        <f aca="false">VLOOKUP(A62,'Sem.028'!$C$2:$D$161,2,0)</f>
        <v>102</v>
      </c>
      <c r="CO62" s="0" t="n">
        <f aca="false">SUM('Sem.028'!$E62:$G62)</f>
        <v>0</v>
      </c>
      <c r="CQ62" s="0" t="n">
        <f aca="false">VLOOKUP(A62,'Sem.029'!$C$2:$D$161,2,0)</f>
        <v>102</v>
      </c>
      <c r="CR62" s="0" t="n">
        <f aca="false">SUM('Sem.029'!$E62:$G62)</f>
        <v>0</v>
      </c>
      <c r="CT62" s="0" t="n">
        <f aca="false">VLOOKUP(A62,'Sem.030'!$C$2:$D$161,2,0)</f>
        <v>102</v>
      </c>
      <c r="CU62" s="0" t="n">
        <f aca="false">SUM('Sem.030'!$E62:$G62)</f>
        <v>0</v>
      </c>
      <c r="CW62" s="0" t="n">
        <f aca="false">VLOOKUP(A62,'Sem.031'!$C$2:$D$161,2,0)</f>
        <v>102</v>
      </c>
      <c r="CX62" s="0" t="n">
        <f aca="false">SUM('Sem.031'!$E62:$G62)</f>
        <v>0</v>
      </c>
      <c r="CZ62" s="0" t="n">
        <f aca="false">VLOOKUP(A62,'Sem.032'!$C$2:$D$161,2,0)</f>
        <v>102</v>
      </c>
      <c r="DA62" s="0" t="n">
        <f aca="false">SUM('Sem.032'!$E62:$G62)</f>
        <v>0</v>
      </c>
    </row>
    <row r="63" customFormat="false" ht="13.8" hidden="false" customHeight="false" outlineLevel="0" collapsed="false">
      <c r="A63" s="3" t="s">
        <v>61</v>
      </c>
      <c r="B63" s="1" t="n">
        <f aca="false">COUNTIF(C63:DA63,SUM(TRUNC((ROW()/7)*6),49))</f>
        <v>34</v>
      </c>
      <c r="C63" s="0" t="n">
        <f aca="false">SUM(COUNTIF(F63:I63,300)*10,COUNTIF(L63:DA63,300)*25)</f>
        <v>0</v>
      </c>
      <c r="E63" s="2" t="n">
        <f aca="false">VLOOKUP(A63,'Abat-Neuf Optionnel'!$C$2:$D$161,2,0)</f>
        <v>103</v>
      </c>
      <c r="F63" s="0" t="n">
        <f aca="false">SUM('Abat-Neuf Optionnel'!E63:G63)</f>
        <v>0</v>
      </c>
      <c r="H63" s="2" t="n">
        <f aca="false">VLOOKUP(A63,'Abat-Neuf'!$C$2:$D$161,2,0)</f>
        <v>103</v>
      </c>
      <c r="I63" s="0" t="n">
        <f aca="false">SUM('Abat-Neuf'!E63:G63)</f>
        <v>0</v>
      </c>
      <c r="K63" s="0" t="n">
        <f aca="false">VLOOKUP(A63,'Sem.01'!$C$2:$D$161,2,0)</f>
        <v>103</v>
      </c>
      <c r="L63" s="0" t="n">
        <f aca="false">SUM('Sem.01'!$E63:$G63)</f>
        <v>0</v>
      </c>
      <c r="N63" s="0" t="n">
        <f aca="false">VLOOKUP(A63,'Sem.02'!$C$2:$D$161,2,0)</f>
        <v>103</v>
      </c>
      <c r="O63" s="0" t="n">
        <f aca="false">SUM('Sem.02'!$E63:$G63)</f>
        <v>0</v>
      </c>
      <c r="Q63" s="0" t="n">
        <f aca="false">VLOOKUP(A63,'Sem.03'!$C$2:$D$161,2,0)</f>
        <v>103</v>
      </c>
      <c r="R63" s="0" t="n">
        <f aca="false">SUM('Sem.03'!$E63:$G63)</f>
        <v>0</v>
      </c>
      <c r="T63" s="0" t="n">
        <f aca="false">VLOOKUP(A63,'Sem.04'!$C$2:$D$161,2,0)</f>
        <v>103</v>
      </c>
      <c r="U63" s="0" t="n">
        <f aca="false">SUM('Sem.04'!$E63:$G63)</f>
        <v>0</v>
      </c>
      <c r="W63" s="0" t="n">
        <f aca="false">VLOOKUP(A63,'Sem.05'!$C$2:$D$161,2,0)</f>
        <v>103</v>
      </c>
      <c r="X63" s="0" t="n">
        <f aca="false">SUM('Sem.05'!$E63:$G63)</f>
        <v>0</v>
      </c>
      <c r="Z63" s="0" t="n">
        <f aca="false">VLOOKUP(A63,'Sem.06'!$C$2:$D$161,2,0)</f>
        <v>103</v>
      </c>
      <c r="AA63" s="0" t="n">
        <f aca="false">SUM('Sem.06'!$E63:$G63)</f>
        <v>0</v>
      </c>
      <c r="AC63" s="0" t="n">
        <f aca="false">VLOOKUP(A63,'Sem.07'!$C$2:$D$161,2,0)</f>
        <v>103</v>
      </c>
      <c r="AD63" s="0" t="n">
        <f aca="false">SUM('Sem.07'!$E63:$G63)</f>
        <v>0</v>
      </c>
      <c r="AF63" s="0" t="n">
        <f aca="false">VLOOKUP(A63,'Sem.08'!$C$2:$D$161,2,0)</f>
        <v>103</v>
      </c>
      <c r="AG63" s="0" t="n">
        <f aca="false">SUM('Sem.08'!$E63:$G63)</f>
        <v>0</v>
      </c>
      <c r="AI63" s="0" t="n">
        <f aca="false">VLOOKUP(A63,'Sem.09'!$C$2:$D$161,2,0)</f>
        <v>103</v>
      </c>
      <c r="AJ63" s="0" t="n">
        <f aca="false">SUM('Sem.09'!$E63:$G63)</f>
        <v>0</v>
      </c>
      <c r="AL63" s="0" t="n">
        <f aca="false">VLOOKUP(A63,'Sem.010'!$C$2:$D$161,2,0)</f>
        <v>103</v>
      </c>
      <c r="AM63" s="0" t="n">
        <f aca="false">SUM('Sem.010'!$E63:$G63)</f>
        <v>0</v>
      </c>
      <c r="AO63" s="0" t="n">
        <f aca="false">VLOOKUP(A63,'Sem.011'!$C$2:$D$161,2,0)</f>
        <v>103</v>
      </c>
      <c r="AP63" s="0" t="n">
        <f aca="false">SUM('Sem.011'!$E63:$G63)</f>
        <v>0</v>
      </c>
      <c r="AR63" s="0" t="n">
        <f aca="false">VLOOKUP(A63,'Sem.012'!$C$2:$D$161,2,0)</f>
        <v>103</v>
      </c>
      <c r="AS63" s="0" t="n">
        <f aca="false">SUM('Sem.012'!$E63:$G63)</f>
        <v>0</v>
      </c>
      <c r="AU63" s="0" t="n">
        <f aca="false">VLOOKUP(A63,'Sem.013'!$C$2:$D$161,2,0)</f>
        <v>103</v>
      </c>
      <c r="AV63" s="0" t="n">
        <f aca="false">SUM('Sem.013'!$E63:$G63)</f>
        <v>0</v>
      </c>
      <c r="AX63" s="0" t="n">
        <f aca="false">VLOOKUP(A63,'Sem.014'!$C$2:$D$161,2,0)</f>
        <v>103</v>
      </c>
      <c r="AY63" s="0" t="n">
        <f aca="false">SUM('Sem.014'!$E63:$G63)</f>
        <v>0</v>
      </c>
      <c r="BA63" s="0" t="n">
        <f aca="false">VLOOKUP(A63,'Sem.015'!$C$2:$D$161,2,0)</f>
        <v>103</v>
      </c>
      <c r="BB63" s="0" t="n">
        <f aca="false">SUM('Sem.015'!$E63:$G63)</f>
        <v>0</v>
      </c>
      <c r="BD63" s="0" t="n">
        <f aca="false">VLOOKUP(A63,'Sem.016'!$C$2:$D$161,2,0)</f>
        <v>103</v>
      </c>
      <c r="BE63" s="0" t="n">
        <f aca="false">SUM('Sem.016'!$E63:$G63)</f>
        <v>0</v>
      </c>
      <c r="BG63" s="0" t="n">
        <f aca="false">VLOOKUP(A63,'Sem.017'!$C$2:$D$161,2,0)</f>
        <v>103</v>
      </c>
      <c r="BH63" s="0" t="n">
        <f aca="false">SUM('Sem.017'!$E63:$G63)</f>
        <v>0</v>
      </c>
      <c r="BJ63" s="0" t="n">
        <f aca="false">VLOOKUP(A63,'Sem.018'!$C$2:$D$161,2,0)</f>
        <v>103</v>
      </c>
      <c r="BK63" s="0" t="n">
        <f aca="false">SUM('Sem.018'!$E63:$G63)</f>
        <v>0</v>
      </c>
      <c r="BM63" s="0" t="n">
        <f aca="false">VLOOKUP(A63,'Sem.019'!$C$2:$D$161,2,0)</f>
        <v>103</v>
      </c>
      <c r="BN63" s="0" t="n">
        <f aca="false">SUM('Sem.019'!$E63:$G63)</f>
        <v>0</v>
      </c>
      <c r="BP63" s="0" t="n">
        <f aca="false">VLOOKUP(A63,'Sem.020'!$C$2:$D$161,2,0)</f>
        <v>103</v>
      </c>
      <c r="BQ63" s="0" t="n">
        <f aca="false">SUM('Sem.020'!$E63:$G63)</f>
        <v>0</v>
      </c>
      <c r="BS63" s="0" t="n">
        <f aca="false">VLOOKUP(A63,'Sem.021'!$C$2:$D$161,2,0)</f>
        <v>103</v>
      </c>
      <c r="BT63" s="0" t="n">
        <f aca="false">SUM('Sem.021'!$E63:$G63)</f>
        <v>0</v>
      </c>
      <c r="BV63" s="0" t="n">
        <f aca="false">VLOOKUP(A63,'Sem.022'!$C$2:$D$161,2,0)</f>
        <v>103</v>
      </c>
      <c r="BW63" s="0" t="n">
        <f aca="false">SUM('Sem.022'!$E63:$G63)</f>
        <v>0</v>
      </c>
      <c r="BY63" s="0" t="n">
        <f aca="false">VLOOKUP(A63,'Sem.023'!$C$2:$D$161,2,0)</f>
        <v>103</v>
      </c>
      <c r="BZ63" s="0" t="n">
        <f aca="false">SUM('Sem.023'!$E63:$G63)</f>
        <v>0</v>
      </c>
      <c r="CB63" s="0" t="n">
        <f aca="false">VLOOKUP(A63,'Sem.024'!$C$2:$D$161,2,0)</f>
        <v>103</v>
      </c>
      <c r="CC63" s="0" t="n">
        <f aca="false">SUM('Sem.024'!$E63:$G63)</f>
        <v>0</v>
      </c>
      <c r="CE63" s="0" t="n">
        <f aca="false">VLOOKUP(A63,'Sem.025'!$C$2:$D$161,2,0)</f>
        <v>103</v>
      </c>
      <c r="CF63" s="0" t="n">
        <f aca="false">SUM('Sem.025'!$E63:$G63)</f>
        <v>0</v>
      </c>
      <c r="CH63" s="0" t="n">
        <f aca="false">VLOOKUP(A63,'Sem.026'!$C$2:$D$161,2,0)</f>
        <v>103</v>
      </c>
      <c r="CI63" s="0" t="n">
        <f aca="false">SUM('Sem.026'!$E63:$G63)</f>
        <v>0</v>
      </c>
      <c r="CK63" s="0" t="n">
        <f aca="false">VLOOKUP(A63,'Sem.027'!$C$2:$D$161,2,0)</f>
        <v>103</v>
      </c>
      <c r="CL63" s="0" t="n">
        <f aca="false">SUM('Sem.027'!$E63:$G63)</f>
        <v>0</v>
      </c>
      <c r="CN63" s="0" t="n">
        <f aca="false">VLOOKUP(A63,'Sem.028'!$C$2:$D$161,2,0)</f>
        <v>103</v>
      </c>
      <c r="CO63" s="0" t="n">
        <f aca="false">SUM('Sem.028'!$E63:$G63)</f>
        <v>0</v>
      </c>
      <c r="CQ63" s="0" t="n">
        <f aca="false">VLOOKUP(A63,'Sem.029'!$C$2:$D$161,2,0)</f>
        <v>103</v>
      </c>
      <c r="CR63" s="0" t="n">
        <f aca="false">SUM('Sem.029'!$E63:$G63)</f>
        <v>0</v>
      </c>
      <c r="CT63" s="0" t="n">
        <f aca="false">VLOOKUP(A63,'Sem.030'!$C$2:$D$161,2,0)</f>
        <v>103</v>
      </c>
      <c r="CU63" s="0" t="n">
        <f aca="false">SUM('Sem.030'!$E63:$G63)</f>
        <v>0</v>
      </c>
      <c r="CW63" s="0" t="n">
        <f aca="false">VLOOKUP(A63,'Sem.031'!$C$2:$D$161,2,0)</f>
        <v>103</v>
      </c>
      <c r="CX63" s="0" t="n">
        <f aca="false">SUM('Sem.031'!$E63:$G63)</f>
        <v>0</v>
      </c>
      <c r="CZ63" s="0" t="n">
        <f aca="false">VLOOKUP(A63,'Sem.032'!$C$2:$D$161,2,0)</f>
        <v>103</v>
      </c>
      <c r="DA63" s="0" t="n">
        <f aca="false">SUM('Sem.032'!$E63:$G63)</f>
        <v>0</v>
      </c>
    </row>
    <row r="64" customFormat="false" ht="13.8" hidden="false" customHeight="false" outlineLevel="0" collapsed="false">
      <c r="A64" s="3" t="s">
        <v>62</v>
      </c>
      <c r="B64" s="1" t="n">
        <f aca="false">COUNTIF(C64:DA64,SUM(TRUNC((ROW()/7)*6),50))</f>
        <v>34</v>
      </c>
      <c r="C64" s="0" t="n">
        <f aca="false">SUM(COUNTIF(F64:I64,300)*10,COUNTIF(L64:DA64,300)*25)</f>
        <v>0</v>
      </c>
      <c r="E64" s="2" t="n">
        <f aca="false">VLOOKUP(A64,'Abat-Neuf Optionnel'!$C$2:$D$161,2,0)</f>
        <v>104</v>
      </c>
      <c r="F64" s="0" t="n">
        <f aca="false">SUM('Abat-Neuf Optionnel'!E64:G64)</f>
        <v>0</v>
      </c>
      <c r="H64" s="2" t="n">
        <f aca="false">VLOOKUP(A64,'Abat-Neuf'!$C$2:$D$161,2,0)</f>
        <v>104</v>
      </c>
      <c r="I64" s="0" t="n">
        <f aca="false">SUM('Abat-Neuf'!E64:G64)</f>
        <v>0</v>
      </c>
      <c r="K64" s="0" t="n">
        <f aca="false">VLOOKUP(A64,'Sem.01'!$C$2:$D$161,2,0)</f>
        <v>104</v>
      </c>
      <c r="L64" s="0" t="n">
        <f aca="false">SUM('Sem.01'!$E64:$G64)</f>
        <v>0</v>
      </c>
      <c r="N64" s="0" t="n">
        <f aca="false">VLOOKUP(A64,'Sem.02'!$C$2:$D$161,2,0)</f>
        <v>104</v>
      </c>
      <c r="O64" s="0" t="n">
        <f aca="false">SUM('Sem.02'!$E64:$G64)</f>
        <v>0</v>
      </c>
      <c r="Q64" s="0" t="n">
        <f aca="false">VLOOKUP(A64,'Sem.03'!$C$2:$D$161,2,0)</f>
        <v>104</v>
      </c>
      <c r="R64" s="0" t="n">
        <f aca="false">SUM('Sem.03'!$E64:$G64)</f>
        <v>0</v>
      </c>
      <c r="T64" s="0" t="n">
        <f aca="false">VLOOKUP(A64,'Sem.04'!$C$2:$D$161,2,0)</f>
        <v>104</v>
      </c>
      <c r="U64" s="0" t="n">
        <f aca="false">SUM('Sem.04'!$E64:$G64)</f>
        <v>0</v>
      </c>
      <c r="W64" s="0" t="n">
        <f aca="false">VLOOKUP(A64,'Sem.05'!$C$2:$D$161,2,0)</f>
        <v>104</v>
      </c>
      <c r="X64" s="0" t="n">
        <f aca="false">SUM('Sem.05'!$E64:$G64)</f>
        <v>0</v>
      </c>
      <c r="Z64" s="0" t="n">
        <f aca="false">VLOOKUP(A64,'Sem.06'!$C$2:$D$161,2,0)</f>
        <v>104</v>
      </c>
      <c r="AA64" s="0" t="n">
        <f aca="false">SUM('Sem.06'!$E64:$G64)</f>
        <v>0</v>
      </c>
      <c r="AC64" s="0" t="n">
        <f aca="false">VLOOKUP(A64,'Sem.07'!$C$2:$D$161,2,0)</f>
        <v>104</v>
      </c>
      <c r="AD64" s="0" t="n">
        <f aca="false">SUM('Sem.07'!$E64:$G64)</f>
        <v>0</v>
      </c>
      <c r="AF64" s="0" t="n">
        <f aca="false">VLOOKUP(A64,'Sem.08'!$C$2:$D$161,2,0)</f>
        <v>104</v>
      </c>
      <c r="AG64" s="0" t="n">
        <f aca="false">SUM('Sem.08'!$E64:$G64)</f>
        <v>0</v>
      </c>
      <c r="AI64" s="0" t="n">
        <f aca="false">VLOOKUP(A64,'Sem.09'!$C$2:$D$161,2,0)</f>
        <v>104</v>
      </c>
      <c r="AJ64" s="0" t="n">
        <f aca="false">SUM('Sem.09'!$E64:$G64)</f>
        <v>0</v>
      </c>
      <c r="AL64" s="0" t="n">
        <f aca="false">VLOOKUP(A64,'Sem.010'!$C$2:$D$161,2,0)</f>
        <v>104</v>
      </c>
      <c r="AM64" s="0" t="n">
        <f aca="false">SUM('Sem.010'!$E64:$G64)</f>
        <v>0</v>
      </c>
      <c r="AO64" s="0" t="n">
        <f aca="false">VLOOKUP(A64,'Sem.011'!$C$2:$D$161,2,0)</f>
        <v>104</v>
      </c>
      <c r="AP64" s="0" t="n">
        <f aca="false">SUM('Sem.011'!$E64:$G64)</f>
        <v>0</v>
      </c>
      <c r="AR64" s="0" t="n">
        <f aca="false">VLOOKUP(A64,'Sem.012'!$C$2:$D$161,2,0)</f>
        <v>104</v>
      </c>
      <c r="AS64" s="0" t="n">
        <f aca="false">SUM('Sem.012'!$E64:$G64)</f>
        <v>0</v>
      </c>
      <c r="AU64" s="0" t="n">
        <f aca="false">VLOOKUP(A64,'Sem.013'!$C$2:$D$161,2,0)</f>
        <v>104</v>
      </c>
      <c r="AV64" s="0" t="n">
        <f aca="false">SUM('Sem.013'!$E64:$G64)</f>
        <v>0</v>
      </c>
      <c r="AX64" s="0" t="n">
        <f aca="false">VLOOKUP(A64,'Sem.014'!$C$2:$D$161,2,0)</f>
        <v>104</v>
      </c>
      <c r="AY64" s="0" t="n">
        <f aca="false">SUM('Sem.014'!$E64:$G64)</f>
        <v>0</v>
      </c>
      <c r="BA64" s="0" t="n">
        <f aca="false">VLOOKUP(A64,'Sem.015'!$C$2:$D$161,2,0)</f>
        <v>104</v>
      </c>
      <c r="BB64" s="0" t="n">
        <f aca="false">SUM('Sem.015'!$E64:$G64)</f>
        <v>0</v>
      </c>
      <c r="BD64" s="0" t="n">
        <f aca="false">VLOOKUP(A64,'Sem.016'!$C$2:$D$161,2,0)</f>
        <v>104</v>
      </c>
      <c r="BE64" s="0" t="n">
        <f aca="false">SUM('Sem.016'!$E64:$G64)</f>
        <v>0</v>
      </c>
      <c r="BG64" s="0" t="n">
        <f aca="false">VLOOKUP(A64,'Sem.017'!$C$2:$D$161,2,0)</f>
        <v>104</v>
      </c>
      <c r="BH64" s="0" t="n">
        <f aca="false">SUM('Sem.017'!$E64:$G64)</f>
        <v>0</v>
      </c>
      <c r="BJ64" s="0" t="n">
        <f aca="false">VLOOKUP(A64,'Sem.018'!$C$2:$D$161,2,0)</f>
        <v>104</v>
      </c>
      <c r="BK64" s="0" t="n">
        <f aca="false">SUM('Sem.018'!$E64:$G64)</f>
        <v>0</v>
      </c>
      <c r="BM64" s="0" t="n">
        <f aca="false">VLOOKUP(A64,'Sem.019'!$C$2:$D$161,2,0)</f>
        <v>104</v>
      </c>
      <c r="BN64" s="0" t="n">
        <f aca="false">SUM('Sem.019'!$E64:$G64)</f>
        <v>0</v>
      </c>
      <c r="BP64" s="0" t="n">
        <f aca="false">VLOOKUP(A64,'Sem.020'!$C$2:$D$161,2,0)</f>
        <v>104</v>
      </c>
      <c r="BQ64" s="0" t="n">
        <f aca="false">SUM('Sem.020'!$E64:$G64)</f>
        <v>0</v>
      </c>
      <c r="BS64" s="0" t="n">
        <f aca="false">VLOOKUP(A64,'Sem.021'!$C$2:$D$161,2,0)</f>
        <v>104</v>
      </c>
      <c r="BT64" s="0" t="n">
        <f aca="false">SUM('Sem.021'!$E64:$G64)</f>
        <v>0</v>
      </c>
      <c r="BV64" s="0" t="n">
        <f aca="false">VLOOKUP(A64,'Sem.022'!$C$2:$D$161,2,0)</f>
        <v>104</v>
      </c>
      <c r="BW64" s="0" t="n">
        <f aca="false">SUM('Sem.022'!$E64:$G64)</f>
        <v>0</v>
      </c>
      <c r="BY64" s="0" t="n">
        <f aca="false">VLOOKUP(A64,'Sem.023'!$C$2:$D$161,2,0)</f>
        <v>104</v>
      </c>
      <c r="BZ64" s="0" t="n">
        <f aca="false">SUM('Sem.023'!$E64:$G64)</f>
        <v>0</v>
      </c>
      <c r="CB64" s="0" t="n">
        <f aca="false">VLOOKUP(A64,'Sem.024'!$C$2:$D$161,2,0)</f>
        <v>104</v>
      </c>
      <c r="CC64" s="0" t="n">
        <f aca="false">SUM('Sem.024'!$E64:$G64)</f>
        <v>0</v>
      </c>
      <c r="CE64" s="0" t="n">
        <f aca="false">VLOOKUP(A64,'Sem.025'!$C$2:$D$161,2,0)</f>
        <v>104</v>
      </c>
      <c r="CF64" s="0" t="n">
        <f aca="false">SUM('Sem.025'!$E64:$G64)</f>
        <v>0</v>
      </c>
      <c r="CH64" s="0" t="n">
        <f aca="false">VLOOKUP(A64,'Sem.026'!$C$2:$D$161,2,0)</f>
        <v>104</v>
      </c>
      <c r="CI64" s="0" t="n">
        <f aca="false">SUM('Sem.026'!$E64:$G64)</f>
        <v>0</v>
      </c>
      <c r="CK64" s="0" t="n">
        <f aca="false">VLOOKUP(A64,'Sem.027'!$C$2:$D$161,2,0)</f>
        <v>104</v>
      </c>
      <c r="CL64" s="0" t="n">
        <f aca="false">SUM('Sem.027'!$E64:$G64)</f>
        <v>0</v>
      </c>
      <c r="CN64" s="0" t="n">
        <f aca="false">VLOOKUP(A64,'Sem.028'!$C$2:$D$161,2,0)</f>
        <v>104</v>
      </c>
      <c r="CO64" s="0" t="n">
        <f aca="false">SUM('Sem.028'!$E64:$G64)</f>
        <v>0</v>
      </c>
      <c r="CQ64" s="0" t="n">
        <f aca="false">VLOOKUP(A64,'Sem.029'!$C$2:$D$161,2,0)</f>
        <v>104</v>
      </c>
      <c r="CR64" s="0" t="n">
        <f aca="false">SUM('Sem.029'!$E64:$G64)</f>
        <v>0</v>
      </c>
      <c r="CT64" s="0" t="n">
        <f aca="false">VLOOKUP(A64,'Sem.030'!$C$2:$D$161,2,0)</f>
        <v>104</v>
      </c>
      <c r="CU64" s="0" t="n">
        <f aca="false">SUM('Sem.030'!$E64:$G64)</f>
        <v>0</v>
      </c>
      <c r="CW64" s="0" t="n">
        <f aca="false">VLOOKUP(A64,'Sem.031'!$C$2:$D$161,2,0)</f>
        <v>104</v>
      </c>
      <c r="CX64" s="0" t="n">
        <f aca="false">SUM('Sem.031'!$E64:$G64)</f>
        <v>0</v>
      </c>
      <c r="CZ64" s="0" t="n">
        <f aca="false">VLOOKUP(A64,'Sem.032'!$C$2:$D$161,2,0)</f>
        <v>104</v>
      </c>
      <c r="DA64" s="0" t="n">
        <f aca="false">SUM('Sem.032'!$E64:$G64)</f>
        <v>0</v>
      </c>
    </row>
    <row r="65" customFormat="false" ht="13.8" hidden="false" customHeight="false" outlineLevel="0" collapsed="false">
      <c r="A65" s="3" t="s">
        <v>63</v>
      </c>
      <c r="B65" s="1" t="n">
        <f aca="false">COUNTIF(C65:DA65,SUM(TRUNC((ROW()/7)*6),50))</f>
        <v>34</v>
      </c>
      <c r="C65" s="0" t="n">
        <f aca="false">SUM(COUNTIF(F65:I65,300)*10,COUNTIF(L65:DA65,300)*25)</f>
        <v>0</v>
      </c>
      <c r="E65" s="2" t="n">
        <f aca="false">VLOOKUP(A65,'Abat-Neuf Optionnel'!$C$2:$D$161,2,0)</f>
        <v>105</v>
      </c>
      <c r="F65" s="0" t="n">
        <f aca="false">SUM('Abat-Neuf Optionnel'!E65:G65)</f>
        <v>0</v>
      </c>
      <c r="H65" s="2" t="n">
        <f aca="false">VLOOKUP(A65,'Abat-Neuf'!$C$2:$D$161,2,0)</f>
        <v>105</v>
      </c>
      <c r="I65" s="0" t="n">
        <f aca="false">SUM('Abat-Neuf'!E65:G65)</f>
        <v>0</v>
      </c>
      <c r="K65" s="0" t="n">
        <f aca="false">VLOOKUP(A65,'Sem.01'!$C$2:$D$161,2,0)</f>
        <v>105</v>
      </c>
      <c r="L65" s="0" t="n">
        <f aca="false">SUM('Sem.01'!$E65:$G65)</f>
        <v>0</v>
      </c>
      <c r="N65" s="0" t="n">
        <f aca="false">VLOOKUP(A65,'Sem.02'!$C$2:$D$161,2,0)</f>
        <v>105</v>
      </c>
      <c r="O65" s="0" t="n">
        <f aca="false">SUM('Sem.02'!$E65:$G65)</f>
        <v>0</v>
      </c>
      <c r="Q65" s="0" t="n">
        <f aca="false">VLOOKUP(A65,'Sem.03'!$C$2:$D$161,2,0)</f>
        <v>105</v>
      </c>
      <c r="R65" s="0" t="n">
        <f aca="false">SUM('Sem.03'!$E65:$G65)</f>
        <v>0</v>
      </c>
      <c r="T65" s="0" t="n">
        <f aca="false">VLOOKUP(A65,'Sem.04'!$C$2:$D$161,2,0)</f>
        <v>105</v>
      </c>
      <c r="U65" s="0" t="n">
        <f aca="false">SUM('Sem.04'!$E65:$G65)</f>
        <v>0</v>
      </c>
      <c r="W65" s="0" t="n">
        <f aca="false">VLOOKUP(A65,'Sem.05'!$C$2:$D$161,2,0)</f>
        <v>105</v>
      </c>
      <c r="X65" s="0" t="n">
        <f aca="false">SUM('Sem.05'!$E65:$G65)</f>
        <v>0</v>
      </c>
      <c r="Z65" s="0" t="n">
        <f aca="false">VLOOKUP(A65,'Sem.06'!$C$2:$D$161,2,0)</f>
        <v>105</v>
      </c>
      <c r="AA65" s="0" t="n">
        <f aca="false">SUM('Sem.06'!$E65:$G65)</f>
        <v>0</v>
      </c>
      <c r="AC65" s="0" t="n">
        <f aca="false">VLOOKUP(A65,'Sem.07'!$C$2:$D$161,2,0)</f>
        <v>105</v>
      </c>
      <c r="AD65" s="0" t="n">
        <f aca="false">SUM('Sem.07'!$E65:$G65)</f>
        <v>0</v>
      </c>
      <c r="AF65" s="0" t="n">
        <f aca="false">VLOOKUP(A65,'Sem.08'!$C$2:$D$161,2,0)</f>
        <v>105</v>
      </c>
      <c r="AG65" s="0" t="n">
        <f aca="false">SUM('Sem.08'!$E65:$G65)</f>
        <v>0</v>
      </c>
      <c r="AI65" s="0" t="n">
        <f aca="false">VLOOKUP(A65,'Sem.09'!$C$2:$D$161,2,0)</f>
        <v>105</v>
      </c>
      <c r="AJ65" s="0" t="n">
        <f aca="false">SUM('Sem.09'!$E65:$G65)</f>
        <v>0</v>
      </c>
      <c r="AL65" s="0" t="n">
        <f aca="false">VLOOKUP(A65,'Sem.010'!$C$2:$D$161,2,0)</f>
        <v>105</v>
      </c>
      <c r="AM65" s="0" t="n">
        <f aca="false">SUM('Sem.010'!$E65:$G65)</f>
        <v>0</v>
      </c>
      <c r="AO65" s="0" t="n">
        <f aca="false">VLOOKUP(A65,'Sem.011'!$C$2:$D$161,2,0)</f>
        <v>105</v>
      </c>
      <c r="AP65" s="0" t="n">
        <f aca="false">SUM('Sem.011'!$E65:$G65)</f>
        <v>0</v>
      </c>
      <c r="AR65" s="0" t="n">
        <f aca="false">VLOOKUP(A65,'Sem.012'!$C$2:$D$161,2,0)</f>
        <v>105</v>
      </c>
      <c r="AS65" s="0" t="n">
        <f aca="false">SUM('Sem.012'!$E65:$G65)</f>
        <v>0</v>
      </c>
      <c r="AU65" s="0" t="n">
        <f aca="false">VLOOKUP(A65,'Sem.013'!$C$2:$D$161,2,0)</f>
        <v>105</v>
      </c>
      <c r="AV65" s="0" t="n">
        <f aca="false">SUM('Sem.013'!$E65:$G65)</f>
        <v>0</v>
      </c>
      <c r="AX65" s="0" t="n">
        <f aca="false">VLOOKUP(A65,'Sem.014'!$C$2:$D$161,2,0)</f>
        <v>105</v>
      </c>
      <c r="AY65" s="0" t="n">
        <f aca="false">SUM('Sem.014'!$E65:$G65)</f>
        <v>0</v>
      </c>
      <c r="BA65" s="0" t="n">
        <f aca="false">VLOOKUP(A65,'Sem.015'!$C$2:$D$161,2,0)</f>
        <v>105</v>
      </c>
      <c r="BB65" s="0" t="n">
        <f aca="false">SUM('Sem.015'!$E65:$G65)</f>
        <v>0</v>
      </c>
      <c r="BD65" s="0" t="n">
        <f aca="false">VLOOKUP(A65,'Sem.016'!$C$2:$D$161,2,0)</f>
        <v>105</v>
      </c>
      <c r="BE65" s="0" t="n">
        <f aca="false">SUM('Sem.016'!$E65:$G65)</f>
        <v>0</v>
      </c>
      <c r="BG65" s="0" t="n">
        <f aca="false">VLOOKUP(A65,'Sem.017'!$C$2:$D$161,2,0)</f>
        <v>105</v>
      </c>
      <c r="BH65" s="0" t="n">
        <f aca="false">SUM('Sem.017'!$E65:$G65)</f>
        <v>0</v>
      </c>
      <c r="BJ65" s="0" t="n">
        <f aca="false">VLOOKUP(A65,'Sem.018'!$C$2:$D$161,2,0)</f>
        <v>105</v>
      </c>
      <c r="BK65" s="0" t="n">
        <f aca="false">SUM('Sem.018'!$E65:$G65)</f>
        <v>0</v>
      </c>
      <c r="BM65" s="0" t="n">
        <f aca="false">VLOOKUP(A65,'Sem.019'!$C$2:$D$161,2,0)</f>
        <v>105</v>
      </c>
      <c r="BN65" s="0" t="n">
        <f aca="false">SUM('Sem.019'!$E65:$G65)</f>
        <v>0</v>
      </c>
      <c r="BP65" s="0" t="n">
        <f aca="false">VLOOKUP(A65,'Sem.020'!$C$2:$D$161,2,0)</f>
        <v>105</v>
      </c>
      <c r="BQ65" s="0" t="n">
        <f aca="false">SUM('Sem.020'!$E65:$G65)</f>
        <v>0</v>
      </c>
      <c r="BS65" s="0" t="n">
        <f aca="false">VLOOKUP(A65,'Sem.021'!$C$2:$D$161,2,0)</f>
        <v>105</v>
      </c>
      <c r="BT65" s="0" t="n">
        <f aca="false">SUM('Sem.021'!$E65:$G65)</f>
        <v>0</v>
      </c>
      <c r="BV65" s="0" t="n">
        <f aca="false">VLOOKUP(A65,'Sem.022'!$C$2:$D$161,2,0)</f>
        <v>105</v>
      </c>
      <c r="BW65" s="0" t="n">
        <f aca="false">SUM('Sem.022'!$E65:$G65)</f>
        <v>0</v>
      </c>
      <c r="BY65" s="0" t="n">
        <f aca="false">VLOOKUP(A65,'Sem.023'!$C$2:$D$161,2,0)</f>
        <v>105</v>
      </c>
      <c r="BZ65" s="0" t="n">
        <f aca="false">SUM('Sem.023'!$E65:$G65)</f>
        <v>0</v>
      </c>
      <c r="CB65" s="0" t="n">
        <f aca="false">VLOOKUP(A65,'Sem.024'!$C$2:$D$161,2,0)</f>
        <v>105</v>
      </c>
      <c r="CC65" s="0" t="n">
        <f aca="false">SUM('Sem.024'!$E65:$G65)</f>
        <v>0</v>
      </c>
      <c r="CE65" s="0" t="n">
        <f aca="false">VLOOKUP(A65,'Sem.025'!$C$2:$D$161,2,0)</f>
        <v>105</v>
      </c>
      <c r="CF65" s="0" t="n">
        <f aca="false">SUM('Sem.025'!$E65:$G65)</f>
        <v>0</v>
      </c>
      <c r="CH65" s="0" t="n">
        <f aca="false">VLOOKUP(A65,'Sem.026'!$C$2:$D$161,2,0)</f>
        <v>105</v>
      </c>
      <c r="CI65" s="0" t="n">
        <f aca="false">SUM('Sem.026'!$E65:$G65)</f>
        <v>0</v>
      </c>
      <c r="CK65" s="0" t="n">
        <f aca="false">VLOOKUP(A65,'Sem.027'!$C$2:$D$161,2,0)</f>
        <v>105</v>
      </c>
      <c r="CL65" s="0" t="n">
        <f aca="false">SUM('Sem.027'!$E65:$G65)</f>
        <v>0</v>
      </c>
      <c r="CN65" s="0" t="n">
        <f aca="false">VLOOKUP(A65,'Sem.028'!$C$2:$D$161,2,0)</f>
        <v>105</v>
      </c>
      <c r="CO65" s="0" t="n">
        <f aca="false">SUM('Sem.028'!$E65:$G65)</f>
        <v>0</v>
      </c>
      <c r="CQ65" s="0" t="n">
        <f aca="false">VLOOKUP(A65,'Sem.029'!$C$2:$D$161,2,0)</f>
        <v>105</v>
      </c>
      <c r="CR65" s="0" t="n">
        <f aca="false">SUM('Sem.029'!$E65:$G65)</f>
        <v>0</v>
      </c>
      <c r="CT65" s="0" t="n">
        <f aca="false">VLOOKUP(A65,'Sem.030'!$C$2:$D$161,2,0)</f>
        <v>105</v>
      </c>
      <c r="CU65" s="0" t="n">
        <f aca="false">SUM('Sem.030'!$E65:$G65)</f>
        <v>0</v>
      </c>
      <c r="CW65" s="0" t="n">
        <f aca="false">VLOOKUP(A65,'Sem.031'!$C$2:$D$161,2,0)</f>
        <v>105</v>
      </c>
      <c r="CX65" s="0" t="n">
        <f aca="false">SUM('Sem.031'!$E65:$G65)</f>
        <v>0</v>
      </c>
      <c r="CZ65" s="0" t="n">
        <f aca="false">VLOOKUP(A65,'Sem.032'!$C$2:$D$161,2,0)</f>
        <v>105</v>
      </c>
      <c r="DA65" s="0" t="n">
        <f aca="false">SUM('Sem.032'!$E65:$G65)</f>
        <v>0</v>
      </c>
    </row>
    <row r="66" customFormat="false" ht="13.8" hidden="false" customHeight="false" outlineLevel="0" collapsed="false">
      <c r="A66" s="3" t="s">
        <v>64</v>
      </c>
      <c r="B66" s="1" t="n">
        <f aca="false">COUNTIF(C66:DA66,SUM(TRUNC((ROW()/7)*6),50))</f>
        <v>34</v>
      </c>
      <c r="C66" s="0" t="n">
        <f aca="false">SUM(COUNTIF(F66:I66,300)*10,COUNTIF(L66:DA66,300)*25)</f>
        <v>0</v>
      </c>
      <c r="E66" s="2" t="n">
        <f aca="false">VLOOKUP(A66,'Abat-Neuf Optionnel'!$C$2:$D$161,2,0)</f>
        <v>106</v>
      </c>
      <c r="F66" s="0" t="n">
        <f aca="false">SUM('Abat-Neuf Optionnel'!E66:G66)</f>
        <v>0</v>
      </c>
      <c r="H66" s="2" t="n">
        <f aca="false">VLOOKUP(A66,'Abat-Neuf'!$C$2:$D$161,2,0)</f>
        <v>106</v>
      </c>
      <c r="I66" s="0" t="n">
        <f aca="false">SUM('Abat-Neuf'!E66:G66)</f>
        <v>0</v>
      </c>
      <c r="K66" s="0" t="n">
        <f aca="false">VLOOKUP(A66,'Sem.01'!$C$2:$D$161,2,0)</f>
        <v>106</v>
      </c>
      <c r="L66" s="0" t="n">
        <f aca="false">SUM('Sem.01'!$E66:$G66)</f>
        <v>0</v>
      </c>
      <c r="N66" s="0" t="n">
        <f aca="false">VLOOKUP(A66,'Sem.02'!$C$2:$D$161,2,0)</f>
        <v>106</v>
      </c>
      <c r="O66" s="0" t="n">
        <f aca="false">SUM('Sem.02'!$E66:$G66)</f>
        <v>0</v>
      </c>
      <c r="Q66" s="0" t="n">
        <f aca="false">VLOOKUP(A66,'Sem.03'!$C$2:$D$161,2,0)</f>
        <v>106</v>
      </c>
      <c r="R66" s="0" t="n">
        <f aca="false">SUM('Sem.03'!$E66:$G66)</f>
        <v>0</v>
      </c>
      <c r="T66" s="0" t="n">
        <f aca="false">VLOOKUP(A66,'Sem.04'!$C$2:$D$161,2,0)</f>
        <v>106</v>
      </c>
      <c r="U66" s="0" t="n">
        <f aca="false">SUM('Sem.04'!$E66:$G66)</f>
        <v>0</v>
      </c>
      <c r="W66" s="0" t="n">
        <f aca="false">VLOOKUP(A66,'Sem.05'!$C$2:$D$161,2,0)</f>
        <v>106</v>
      </c>
      <c r="X66" s="0" t="n">
        <f aca="false">SUM('Sem.05'!$E66:$G66)</f>
        <v>0</v>
      </c>
      <c r="Z66" s="0" t="n">
        <f aca="false">VLOOKUP(A66,'Sem.06'!$C$2:$D$161,2,0)</f>
        <v>106</v>
      </c>
      <c r="AA66" s="0" t="n">
        <f aca="false">SUM('Sem.06'!$E66:$G66)</f>
        <v>0</v>
      </c>
      <c r="AC66" s="0" t="n">
        <f aca="false">VLOOKUP(A66,'Sem.07'!$C$2:$D$161,2,0)</f>
        <v>106</v>
      </c>
      <c r="AD66" s="0" t="n">
        <f aca="false">SUM('Sem.07'!$E66:$G66)</f>
        <v>0</v>
      </c>
      <c r="AF66" s="0" t="n">
        <f aca="false">VLOOKUP(A66,'Sem.08'!$C$2:$D$161,2,0)</f>
        <v>106</v>
      </c>
      <c r="AG66" s="0" t="n">
        <f aca="false">SUM('Sem.08'!$E66:$G66)</f>
        <v>0</v>
      </c>
      <c r="AI66" s="0" t="n">
        <f aca="false">VLOOKUP(A66,'Sem.09'!$C$2:$D$161,2,0)</f>
        <v>106</v>
      </c>
      <c r="AJ66" s="0" t="n">
        <f aca="false">SUM('Sem.09'!$E66:$G66)</f>
        <v>0</v>
      </c>
      <c r="AL66" s="0" t="n">
        <f aca="false">VLOOKUP(A66,'Sem.010'!$C$2:$D$161,2,0)</f>
        <v>106</v>
      </c>
      <c r="AM66" s="0" t="n">
        <f aca="false">SUM('Sem.010'!$E66:$G66)</f>
        <v>0</v>
      </c>
      <c r="AO66" s="0" t="n">
        <f aca="false">VLOOKUP(A66,'Sem.011'!$C$2:$D$161,2,0)</f>
        <v>106</v>
      </c>
      <c r="AP66" s="0" t="n">
        <f aca="false">SUM('Sem.011'!$E66:$G66)</f>
        <v>0</v>
      </c>
      <c r="AR66" s="0" t="n">
        <f aca="false">VLOOKUP(A66,'Sem.012'!$C$2:$D$161,2,0)</f>
        <v>106</v>
      </c>
      <c r="AS66" s="0" t="n">
        <f aca="false">SUM('Sem.012'!$E66:$G66)</f>
        <v>0</v>
      </c>
      <c r="AU66" s="0" t="n">
        <f aca="false">VLOOKUP(A66,'Sem.013'!$C$2:$D$161,2,0)</f>
        <v>106</v>
      </c>
      <c r="AV66" s="0" t="n">
        <f aca="false">SUM('Sem.013'!$E66:$G66)</f>
        <v>0</v>
      </c>
      <c r="AX66" s="0" t="n">
        <f aca="false">VLOOKUP(A66,'Sem.014'!$C$2:$D$161,2,0)</f>
        <v>106</v>
      </c>
      <c r="AY66" s="0" t="n">
        <f aca="false">SUM('Sem.014'!$E66:$G66)</f>
        <v>0</v>
      </c>
      <c r="BA66" s="0" t="n">
        <f aca="false">VLOOKUP(A66,'Sem.015'!$C$2:$D$161,2,0)</f>
        <v>106</v>
      </c>
      <c r="BB66" s="0" t="n">
        <f aca="false">SUM('Sem.015'!$E66:$G66)</f>
        <v>0</v>
      </c>
      <c r="BD66" s="0" t="n">
        <f aca="false">VLOOKUP(A66,'Sem.016'!$C$2:$D$161,2,0)</f>
        <v>106</v>
      </c>
      <c r="BE66" s="0" t="n">
        <f aca="false">SUM('Sem.016'!$E66:$G66)</f>
        <v>0</v>
      </c>
      <c r="BG66" s="0" t="n">
        <f aca="false">VLOOKUP(A66,'Sem.017'!$C$2:$D$161,2,0)</f>
        <v>106</v>
      </c>
      <c r="BH66" s="0" t="n">
        <f aca="false">SUM('Sem.017'!$E66:$G66)</f>
        <v>0</v>
      </c>
      <c r="BJ66" s="0" t="n">
        <f aca="false">VLOOKUP(A66,'Sem.018'!$C$2:$D$161,2,0)</f>
        <v>106</v>
      </c>
      <c r="BK66" s="0" t="n">
        <f aca="false">SUM('Sem.018'!$E66:$G66)</f>
        <v>0</v>
      </c>
      <c r="BM66" s="0" t="n">
        <f aca="false">VLOOKUP(A66,'Sem.019'!$C$2:$D$161,2,0)</f>
        <v>106</v>
      </c>
      <c r="BN66" s="0" t="n">
        <f aca="false">SUM('Sem.019'!$E66:$G66)</f>
        <v>0</v>
      </c>
      <c r="BP66" s="0" t="n">
        <f aca="false">VLOOKUP(A66,'Sem.020'!$C$2:$D$161,2,0)</f>
        <v>106</v>
      </c>
      <c r="BQ66" s="0" t="n">
        <f aca="false">SUM('Sem.020'!$E66:$G66)</f>
        <v>0</v>
      </c>
      <c r="BS66" s="0" t="n">
        <f aca="false">VLOOKUP(A66,'Sem.021'!$C$2:$D$161,2,0)</f>
        <v>106</v>
      </c>
      <c r="BT66" s="0" t="n">
        <f aca="false">SUM('Sem.021'!$E66:$G66)</f>
        <v>0</v>
      </c>
      <c r="BV66" s="0" t="n">
        <f aca="false">VLOOKUP(A66,'Sem.022'!$C$2:$D$161,2,0)</f>
        <v>106</v>
      </c>
      <c r="BW66" s="0" t="n">
        <f aca="false">SUM('Sem.022'!$E66:$G66)</f>
        <v>0</v>
      </c>
      <c r="BY66" s="0" t="n">
        <f aca="false">VLOOKUP(A66,'Sem.023'!$C$2:$D$161,2,0)</f>
        <v>106</v>
      </c>
      <c r="BZ66" s="0" t="n">
        <f aca="false">SUM('Sem.023'!$E66:$G66)</f>
        <v>0</v>
      </c>
      <c r="CB66" s="0" t="n">
        <f aca="false">VLOOKUP(A66,'Sem.024'!$C$2:$D$161,2,0)</f>
        <v>106</v>
      </c>
      <c r="CC66" s="0" t="n">
        <f aca="false">SUM('Sem.024'!$E66:$G66)</f>
        <v>0</v>
      </c>
      <c r="CE66" s="0" t="n">
        <f aca="false">VLOOKUP(A66,'Sem.025'!$C$2:$D$161,2,0)</f>
        <v>106</v>
      </c>
      <c r="CF66" s="0" t="n">
        <f aca="false">SUM('Sem.025'!$E66:$G66)</f>
        <v>0</v>
      </c>
      <c r="CH66" s="0" t="n">
        <f aca="false">VLOOKUP(A66,'Sem.026'!$C$2:$D$161,2,0)</f>
        <v>106</v>
      </c>
      <c r="CI66" s="0" t="n">
        <f aca="false">SUM('Sem.026'!$E66:$G66)</f>
        <v>0</v>
      </c>
      <c r="CK66" s="0" t="n">
        <f aca="false">VLOOKUP(A66,'Sem.027'!$C$2:$D$161,2,0)</f>
        <v>106</v>
      </c>
      <c r="CL66" s="0" t="n">
        <f aca="false">SUM('Sem.027'!$E66:$G66)</f>
        <v>0</v>
      </c>
      <c r="CN66" s="0" t="n">
        <f aca="false">VLOOKUP(A66,'Sem.028'!$C$2:$D$161,2,0)</f>
        <v>106</v>
      </c>
      <c r="CO66" s="0" t="n">
        <f aca="false">SUM('Sem.028'!$E66:$G66)</f>
        <v>0</v>
      </c>
      <c r="CQ66" s="0" t="n">
        <f aca="false">VLOOKUP(A66,'Sem.029'!$C$2:$D$161,2,0)</f>
        <v>106</v>
      </c>
      <c r="CR66" s="0" t="n">
        <f aca="false">SUM('Sem.029'!$E66:$G66)</f>
        <v>0</v>
      </c>
      <c r="CT66" s="0" t="n">
        <f aca="false">VLOOKUP(A66,'Sem.030'!$C$2:$D$161,2,0)</f>
        <v>106</v>
      </c>
      <c r="CU66" s="0" t="n">
        <f aca="false">SUM('Sem.030'!$E66:$G66)</f>
        <v>0</v>
      </c>
      <c r="CW66" s="0" t="n">
        <f aca="false">VLOOKUP(A66,'Sem.031'!$C$2:$D$161,2,0)</f>
        <v>106</v>
      </c>
      <c r="CX66" s="0" t="n">
        <f aca="false">SUM('Sem.031'!$E66:$G66)</f>
        <v>0</v>
      </c>
      <c r="CZ66" s="0" t="n">
        <f aca="false">VLOOKUP(A66,'Sem.032'!$C$2:$D$161,2,0)</f>
        <v>106</v>
      </c>
      <c r="DA66" s="0" t="n">
        <f aca="false">SUM('Sem.032'!$E66:$G66)</f>
        <v>0</v>
      </c>
    </row>
    <row r="67" customFormat="false" ht="13.8" hidden="false" customHeight="false" outlineLevel="0" collapsed="false">
      <c r="A67" s="4" t="s">
        <v>65</v>
      </c>
      <c r="B67" s="1"/>
      <c r="E67" s="2"/>
      <c r="H67" s="2"/>
    </row>
    <row r="68" customFormat="false" ht="13.8" hidden="false" customHeight="false" outlineLevel="0" collapsed="false">
      <c r="A68" s="3" t="s">
        <v>66</v>
      </c>
      <c r="B68" s="1" t="n">
        <f aca="false">COUNTIF(C68:DA68,SUM(TRUNC((ROW()/7)*6),54))</f>
        <v>34</v>
      </c>
      <c r="C68" s="0" t="n">
        <f aca="false">SUM(COUNTIF(F68:I68,300)*10,COUNTIF(L68:DA68,300)*25)</f>
        <v>0</v>
      </c>
      <c r="E68" s="2" t="n">
        <f aca="false">VLOOKUP(A68,'Abat-Neuf Optionnel'!$C$2:$D$161,2,0)</f>
        <v>112</v>
      </c>
      <c r="F68" s="0" t="n">
        <f aca="false">SUM('Abat-Neuf Optionnel'!E68:G68)</f>
        <v>0</v>
      </c>
      <c r="H68" s="2" t="n">
        <f aca="false">VLOOKUP(A68,'Abat-Neuf'!$C$2:$D$161,2,0)</f>
        <v>112</v>
      </c>
      <c r="I68" s="0" t="n">
        <f aca="false">SUM('Abat-Neuf'!E68:G68)</f>
        <v>0</v>
      </c>
      <c r="K68" s="0" t="n">
        <f aca="false">VLOOKUP(A68,'Sem.01'!$C$2:$D$161,2,0)</f>
        <v>112</v>
      </c>
      <c r="L68" s="0" t="n">
        <f aca="false">SUM('Sem.01'!$E68:$G68)</f>
        <v>0</v>
      </c>
      <c r="N68" s="0" t="n">
        <f aca="false">VLOOKUP(A68,'Sem.02'!$C$2:$D$161,2,0)</f>
        <v>112</v>
      </c>
      <c r="O68" s="0" t="n">
        <f aca="false">SUM('Sem.02'!$E68:$G68)</f>
        <v>0</v>
      </c>
      <c r="Q68" s="0" t="n">
        <f aca="false">VLOOKUP(A68,'Sem.03'!$C$2:$D$161,2,0)</f>
        <v>112</v>
      </c>
      <c r="R68" s="0" t="n">
        <f aca="false">SUM('Sem.03'!$E68:$G68)</f>
        <v>0</v>
      </c>
      <c r="T68" s="0" t="n">
        <f aca="false">VLOOKUP(A68,'Sem.04'!$C$2:$D$161,2,0)</f>
        <v>112</v>
      </c>
      <c r="U68" s="0" t="n">
        <f aca="false">SUM('Sem.04'!$E68:$G68)</f>
        <v>0</v>
      </c>
      <c r="W68" s="0" t="n">
        <f aca="false">VLOOKUP(A68,'Sem.05'!$C$2:$D$161,2,0)</f>
        <v>112</v>
      </c>
      <c r="X68" s="0" t="n">
        <f aca="false">SUM('Sem.05'!$E68:$G68)</f>
        <v>0</v>
      </c>
      <c r="Z68" s="0" t="n">
        <f aca="false">VLOOKUP(A68,'Sem.06'!$C$2:$D$161,2,0)</f>
        <v>112</v>
      </c>
      <c r="AA68" s="0" t="n">
        <f aca="false">SUM('Sem.06'!$E68:$G68)</f>
        <v>0</v>
      </c>
      <c r="AC68" s="0" t="n">
        <f aca="false">VLOOKUP(A68,'Sem.07'!$C$2:$D$161,2,0)</f>
        <v>112</v>
      </c>
      <c r="AD68" s="0" t="n">
        <f aca="false">SUM('Sem.07'!$E68:$G68)</f>
        <v>0</v>
      </c>
      <c r="AF68" s="0" t="n">
        <f aca="false">VLOOKUP(A68,'Sem.08'!$C$2:$D$161,2,0)</f>
        <v>112</v>
      </c>
      <c r="AG68" s="0" t="n">
        <f aca="false">SUM('Sem.08'!$E68:$G68)</f>
        <v>0</v>
      </c>
      <c r="AI68" s="0" t="n">
        <f aca="false">VLOOKUP(A68,'Sem.09'!$C$2:$D$161,2,0)</f>
        <v>112</v>
      </c>
      <c r="AJ68" s="0" t="n">
        <f aca="false">SUM('Sem.09'!$E68:$G68)</f>
        <v>0</v>
      </c>
      <c r="AL68" s="0" t="n">
        <f aca="false">VLOOKUP(A68,'Sem.010'!$C$2:$D$161,2,0)</f>
        <v>112</v>
      </c>
      <c r="AM68" s="0" t="n">
        <f aca="false">SUM('Sem.010'!$E68:$G68)</f>
        <v>0</v>
      </c>
      <c r="AO68" s="0" t="n">
        <f aca="false">VLOOKUP(A68,'Sem.011'!$C$2:$D$161,2,0)</f>
        <v>112</v>
      </c>
      <c r="AP68" s="0" t="n">
        <f aca="false">SUM('Sem.011'!$E68:$G68)</f>
        <v>0</v>
      </c>
      <c r="AR68" s="0" t="n">
        <f aca="false">VLOOKUP(A68,'Sem.012'!$C$2:$D$161,2,0)</f>
        <v>112</v>
      </c>
      <c r="AS68" s="0" t="n">
        <f aca="false">SUM('Sem.012'!$E68:$G68)</f>
        <v>0</v>
      </c>
      <c r="AU68" s="0" t="n">
        <f aca="false">VLOOKUP(A68,'Sem.013'!$C$2:$D$161,2,0)</f>
        <v>112</v>
      </c>
      <c r="AV68" s="0" t="n">
        <f aca="false">SUM('Sem.013'!$E68:$G68)</f>
        <v>0</v>
      </c>
      <c r="AX68" s="0" t="n">
        <f aca="false">VLOOKUP(A68,'Sem.014'!$C$2:$D$161,2,0)</f>
        <v>112</v>
      </c>
      <c r="AY68" s="0" t="n">
        <f aca="false">SUM('Sem.014'!$E68:$G68)</f>
        <v>0</v>
      </c>
      <c r="BA68" s="0" t="n">
        <f aca="false">VLOOKUP(A68,'Sem.015'!$C$2:$D$161,2,0)</f>
        <v>112</v>
      </c>
      <c r="BB68" s="0" t="n">
        <f aca="false">SUM('Sem.015'!$E68:$G68)</f>
        <v>0</v>
      </c>
      <c r="BD68" s="0" t="n">
        <f aca="false">VLOOKUP(A68,'Sem.016'!$C$2:$D$161,2,0)</f>
        <v>112</v>
      </c>
      <c r="BE68" s="0" t="n">
        <f aca="false">SUM('Sem.016'!$E68:$G68)</f>
        <v>0</v>
      </c>
      <c r="BG68" s="0" t="n">
        <f aca="false">VLOOKUP(A68,'Sem.017'!$C$2:$D$161,2,0)</f>
        <v>112</v>
      </c>
      <c r="BH68" s="0" t="n">
        <f aca="false">SUM('Sem.017'!$E68:$G68)</f>
        <v>0</v>
      </c>
      <c r="BJ68" s="0" t="n">
        <f aca="false">VLOOKUP(A68,'Sem.018'!$C$2:$D$161,2,0)</f>
        <v>112</v>
      </c>
      <c r="BK68" s="0" t="n">
        <f aca="false">SUM('Sem.018'!$E68:$G68)</f>
        <v>0</v>
      </c>
      <c r="BM68" s="0" t="n">
        <f aca="false">VLOOKUP(A68,'Sem.019'!$C$2:$D$161,2,0)</f>
        <v>112</v>
      </c>
      <c r="BN68" s="0" t="n">
        <f aca="false">SUM('Sem.019'!$E68:$G68)</f>
        <v>0</v>
      </c>
      <c r="BP68" s="0" t="n">
        <f aca="false">VLOOKUP(A68,'Sem.020'!$C$2:$D$161,2,0)</f>
        <v>112</v>
      </c>
      <c r="BQ68" s="0" t="n">
        <f aca="false">SUM('Sem.020'!$E68:$G68)</f>
        <v>0</v>
      </c>
      <c r="BS68" s="0" t="n">
        <f aca="false">VLOOKUP(A68,'Sem.021'!$C$2:$D$161,2,0)</f>
        <v>112</v>
      </c>
      <c r="BT68" s="0" t="n">
        <f aca="false">SUM('Sem.021'!$E68:$G68)</f>
        <v>0</v>
      </c>
      <c r="BV68" s="0" t="n">
        <f aca="false">VLOOKUP(A68,'Sem.022'!$C$2:$D$161,2,0)</f>
        <v>112</v>
      </c>
      <c r="BW68" s="0" t="n">
        <f aca="false">SUM('Sem.022'!$E68:$G68)</f>
        <v>0</v>
      </c>
      <c r="BY68" s="0" t="n">
        <f aca="false">VLOOKUP(A68,'Sem.023'!$C$2:$D$161,2,0)</f>
        <v>112</v>
      </c>
      <c r="BZ68" s="0" t="n">
        <f aca="false">SUM('Sem.023'!$E68:$G68)</f>
        <v>0</v>
      </c>
      <c r="CB68" s="0" t="n">
        <f aca="false">VLOOKUP(A68,'Sem.024'!$C$2:$D$161,2,0)</f>
        <v>112</v>
      </c>
      <c r="CC68" s="0" t="n">
        <f aca="false">SUM('Sem.024'!$E68:$G68)</f>
        <v>0</v>
      </c>
      <c r="CE68" s="0" t="n">
        <f aca="false">VLOOKUP(A68,'Sem.025'!$C$2:$D$161,2,0)</f>
        <v>112</v>
      </c>
      <c r="CF68" s="0" t="n">
        <f aca="false">SUM('Sem.025'!$E68:$G68)</f>
        <v>0</v>
      </c>
      <c r="CH68" s="0" t="n">
        <f aca="false">VLOOKUP(A68,'Sem.026'!$C$2:$D$161,2,0)</f>
        <v>112</v>
      </c>
      <c r="CI68" s="0" t="n">
        <f aca="false">SUM('Sem.026'!$E68:$G68)</f>
        <v>0</v>
      </c>
      <c r="CK68" s="0" t="n">
        <f aca="false">VLOOKUP(A68,'Sem.027'!$C$2:$D$161,2,0)</f>
        <v>112</v>
      </c>
      <c r="CL68" s="0" t="n">
        <f aca="false">SUM('Sem.027'!$E68:$G68)</f>
        <v>0</v>
      </c>
      <c r="CN68" s="0" t="n">
        <f aca="false">VLOOKUP(A68,'Sem.028'!$C$2:$D$161,2,0)</f>
        <v>112</v>
      </c>
      <c r="CO68" s="0" t="n">
        <f aca="false">SUM('Sem.028'!$E68:$G68)</f>
        <v>0</v>
      </c>
      <c r="CQ68" s="0" t="n">
        <f aca="false">VLOOKUP(A68,'Sem.029'!$C$2:$D$161,2,0)</f>
        <v>112</v>
      </c>
      <c r="CR68" s="0" t="n">
        <f aca="false">SUM('Sem.029'!$E68:$G68)</f>
        <v>0</v>
      </c>
      <c r="CT68" s="0" t="n">
        <f aca="false">VLOOKUP(A68,'Sem.030'!$C$2:$D$161,2,0)</f>
        <v>112</v>
      </c>
      <c r="CU68" s="0" t="n">
        <f aca="false">SUM('Sem.030'!$E68:$G68)</f>
        <v>0</v>
      </c>
      <c r="CW68" s="0" t="n">
        <f aca="false">VLOOKUP(A68,'Sem.031'!$C$2:$D$161,2,0)</f>
        <v>112</v>
      </c>
      <c r="CX68" s="0" t="n">
        <f aca="false">SUM('Sem.031'!$E68:$G68)</f>
        <v>0</v>
      </c>
      <c r="CZ68" s="0" t="n">
        <f aca="false">VLOOKUP(A68,'Sem.032'!$C$2:$D$161,2,0)</f>
        <v>112</v>
      </c>
      <c r="DA68" s="0" t="n">
        <f aca="false">SUM('Sem.032'!$E68:$G68)</f>
        <v>0</v>
      </c>
    </row>
    <row r="69" customFormat="false" ht="13.8" hidden="false" customHeight="false" outlineLevel="0" collapsed="false">
      <c r="A69" s="3" t="s">
        <v>67</v>
      </c>
      <c r="B69" s="1" t="n">
        <f aca="false">COUNTIF(C69:DA69,SUM(TRUNC((ROW()/7)*6),54))</f>
        <v>34</v>
      </c>
      <c r="C69" s="0" t="n">
        <f aca="false">SUM(COUNTIF(F69:I69,300)*10,COUNTIF(L69:DA69,300)*25)</f>
        <v>0</v>
      </c>
      <c r="E69" s="2" t="n">
        <f aca="false">VLOOKUP(A69,'Abat-Neuf Optionnel'!$C$2:$D$161,2,0)</f>
        <v>113</v>
      </c>
      <c r="F69" s="0" t="n">
        <f aca="false">SUM('Abat-Neuf Optionnel'!E69:G69)</f>
        <v>0</v>
      </c>
      <c r="H69" s="2" t="n">
        <f aca="false">VLOOKUP(A69,'Abat-Neuf'!$C$2:$D$161,2,0)</f>
        <v>113</v>
      </c>
      <c r="I69" s="0" t="n">
        <f aca="false">SUM('Abat-Neuf'!E69:G69)</f>
        <v>0</v>
      </c>
      <c r="K69" s="0" t="n">
        <f aca="false">VLOOKUP(A69,'Sem.01'!$C$2:$D$161,2,0)</f>
        <v>113</v>
      </c>
      <c r="L69" s="0" t="n">
        <f aca="false">SUM('Sem.01'!$E69:$G69)</f>
        <v>0</v>
      </c>
      <c r="N69" s="0" t="n">
        <f aca="false">VLOOKUP(A69,'Sem.02'!$C$2:$D$161,2,0)</f>
        <v>113</v>
      </c>
      <c r="O69" s="0" t="n">
        <f aca="false">SUM('Sem.02'!$E69:$G69)</f>
        <v>0</v>
      </c>
      <c r="Q69" s="0" t="n">
        <f aca="false">VLOOKUP(A69,'Sem.03'!$C$2:$D$161,2,0)</f>
        <v>113</v>
      </c>
      <c r="R69" s="0" t="n">
        <f aca="false">SUM('Sem.03'!$E69:$G69)</f>
        <v>0</v>
      </c>
      <c r="T69" s="0" t="n">
        <f aca="false">VLOOKUP(A69,'Sem.04'!$C$2:$D$161,2,0)</f>
        <v>113</v>
      </c>
      <c r="U69" s="0" t="n">
        <f aca="false">SUM('Sem.04'!$E69:$G69)</f>
        <v>0</v>
      </c>
      <c r="W69" s="0" t="n">
        <f aca="false">VLOOKUP(A69,'Sem.05'!$C$2:$D$161,2,0)</f>
        <v>113</v>
      </c>
      <c r="X69" s="0" t="n">
        <f aca="false">SUM('Sem.05'!$E69:$G69)</f>
        <v>0</v>
      </c>
      <c r="Z69" s="0" t="n">
        <f aca="false">VLOOKUP(A69,'Sem.06'!$C$2:$D$161,2,0)</f>
        <v>113</v>
      </c>
      <c r="AA69" s="0" t="n">
        <f aca="false">SUM('Sem.06'!$E69:$G69)</f>
        <v>0</v>
      </c>
      <c r="AC69" s="0" t="n">
        <f aca="false">VLOOKUP(A69,'Sem.07'!$C$2:$D$161,2,0)</f>
        <v>113</v>
      </c>
      <c r="AD69" s="0" t="n">
        <f aca="false">SUM('Sem.07'!$E69:$G69)</f>
        <v>0</v>
      </c>
      <c r="AF69" s="0" t="n">
        <f aca="false">VLOOKUP(A69,'Sem.08'!$C$2:$D$161,2,0)</f>
        <v>113</v>
      </c>
      <c r="AG69" s="0" t="n">
        <f aca="false">SUM('Sem.08'!$E69:$G69)</f>
        <v>0</v>
      </c>
      <c r="AI69" s="0" t="n">
        <f aca="false">VLOOKUP(A69,'Sem.09'!$C$2:$D$161,2,0)</f>
        <v>113</v>
      </c>
      <c r="AJ69" s="0" t="n">
        <f aca="false">SUM('Sem.09'!$E69:$G69)</f>
        <v>0</v>
      </c>
      <c r="AL69" s="0" t="n">
        <f aca="false">VLOOKUP(A69,'Sem.010'!$C$2:$D$161,2,0)</f>
        <v>113</v>
      </c>
      <c r="AM69" s="0" t="n">
        <f aca="false">SUM('Sem.010'!$E69:$G69)</f>
        <v>0</v>
      </c>
      <c r="AO69" s="0" t="n">
        <f aca="false">VLOOKUP(A69,'Sem.011'!$C$2:$D$161,2,0)</f>
        <v>113</v>
      </c>
      <c r="AP69" s="0" t="n">
        <f aca="false">SUM('Sem.011'!$E69:$G69)</f>
        <v>0</v>
      </c>
      <c r="AR69" s="0" t="n">
        <f aca="false">VLOOKUP(A69,'Sem.012'!$C$2:$D$161,2,0)</f>
        <v>113</v>
      </c>
      <c r="AS69" s="0" t="n">
        <f aca="false">SUM('Sem.012'!$E69:$G69)</f>
        <v>0</v>
      </c>
      <c r="AU69" s="0" t="n">
        <f aca="false">VLOOKUP(A69,'Sem.013'!$C$2:$D$161,2,0)</f>
        <v>113</v>
      </c>
      <c r="AV69" s="0" t="n">
        <f aca="false">SUM('Sem.013'!$E69:$G69)</f>
        <v>0</v>
      </c>
      <c r="AX69" s="0" t="n">
        <f aca="false">VLOOKUP(A69,'Sem.014'!$C$2:$D$161,2,0)</f>
        <v>113</v>
      </c>
      <c r="AY69" s="0" t="n">
        <f aca="false">SUM('Sem.014'!$E69:$G69)</f>
        <v>0</v>
      </c>
      <c r="BA69" s="0" t="n">
        <f aca="false">VLOOKUP(A69,'Sem.015'!$C$2:$D$161,2,0)</f>
        <v>113</v>
      </c>
      <c r="BB69" s="0" t="n">
        <f aca="false">SUM('Sem.015'!$E69:$G69)</f>
        <v>0</v>
      </c>
      <c r="BD69" s="0" t="n">
        <f aca="false">VLOOKUP(A69,'Sem.016'!$C$2:$D$161,2,0)</f>
        <v>113</v>
      </c>
      <c r="BE69" s="0" t="n">
        <f aca="false">SUM('Sem.016'!$E69:$G69)</f>
        <v>0</v>
      </c>
      <c r="BG69" s="0" t="n">
        <f aca="false">VLOOKUP(A69,'Sem.017'!$C$2:$D$161,2,0)</f>
        <v>113</v>
      </c>
      <c r="BH69" s="0" t="n">
        <f aca="false">SUM('Sem.017'!$E69:$G69)</f>
        <v>0</v>
      </c>
      <c r="BJ69" s="0" t="n">
        <f aca="false">VLOOKUP(A69,'Sem.018'!$C$2:$D$161,2,0)</f>
        <v>113</v>
      </c>
      <c r="BK69" s="0" t="n">
        <f aca="false">SUM('Sem.018'!$E69:$G69)</f>
        <v>0</v>
      </c>
      <c r="BM69" s="0" t="n">
        <f aca="false">VLOOKUP(A69,'Sem.019'!$C$2:$D$161,2,0)</f>
        <v>113</v>
      </c>
      <c r="BN69" s="0" t="n">
        <f aca="false">SUM('Sem.019'!$E69:$G69)</f>
        <v>0</v>
      </c>
      <c r="BP69" s="0" t="n">
        <f aca="false">VLOOKUP(A69,'Sem.020'!$C$2:$D$161,2,0)</f>
        <v>113</v>
      </c>
      <c r="BQ69" s="0" t="n">
        <f aca="false">SUM('Sem.020'!$E69:$G69)</f>
        <v>0</v>
      </c>
      <c r="BS69" s="0" t="n">
        <f aca="false">VLOOKUP(A69,'Sem.021'!$C$2:$D$161,2,0)</f>
        <v>113</v>
      </c>
      <c r="BT69" s="0" t="n">
        <f aca="false">SUM('Sem.021'!$E69:$G69)</f>
        <v>0</v>
      </c>
      <c r="BV69" s="0" t="n">
        <f aca="false">VLOOKUP(A69,'Sem.022'!$C$2:$D$161,2,0)</f>
        <v>113</v>
      </c>
      <c r="BW69" s="0" t="n">
        <f aca="false">SUM('Sem.022'!$E69:$G69)</f>
        <v>0</v>
      </c>
      <c r="BY69" s="0" t="n">
        <f aca="false">VLOOKUP(A69,'Sem.023'!$C$2:$D$161,2,0)</f>
        <v>113</v>
      </c>
      <c r="BZ69" s="0" t="n">
        <f aca="false">SUM('Sem.023'!$E69:$G69)</f>
        <v>0</v>
      </c>
      <c r="CB69" s="0" t="n">
        <f aca="false">VLOOKUP(A69,'Sem.024'!$C$2:$D$161,2,0)</f>
        <v>113</v>
      </c>
      <c r="CC69" s="0" t="n">
        <f aca="false">SUM('Sem.024'!$E69:$G69)</f>
        <v>0</v>
      </c>
      <c r="CE69" s="0" t="n">
        <f aca="false">VLOOKUP(A69,'Sem.025'!$C$2:$D$161,2,0)</f>
        <v>113</v>
      </c>
      <c r="CF69" s="0" t="n">
        <f aca="false">SUM('Sem.025'!$E69:$G69)</f>
        <v>0</v>
      </c>
      <c r="CH69" s="0" t="n">
        <f aca="false">VLOOKUP(A69,'Sem.026'!$C$2:$D$161,2,0)</f>
        <v>113</v>
      </c>
      <c r="CI69" s="0" t="n">
        <f aca="false">SUM('Sem.026'!$E69:$G69)</f>
        <v>0</v>
      </c>
      <c r="CK69" s="0" t="n">
        <f aca="false">VLOOKUP(A69,'Sem.027'!$C$2:$D$161,2,0)</f>
        <v>113</v>
      </c>
      <c r="CL69" s="0" t="n">
        <f aca="false">SUM('Sem.027'!$E69:$G69)</f>
        <v>0</v>
      </c>
      <c r="CN69" s="0" t="n">
        <f aca="false">VLOOKUP(A69,'Sem.028'!$C$2:$D$161,2,0)</f>
        <v>113</v>
      </c>
      <c r="CO69" s="0" t="n">
        <f aca="false">SUM('Sem.028'!$E69:$G69)</f>
        <v>0</v>
      </c>
      <c r="CQ69" s="0" t="n">
        <f aca="false">VLOOKUP(A69,'Sem.029'!$C$2:$D$161,2,0)</f>
        <v>113</v>
      </c>
      <c r="CR69" s="0" t="n">
        <f aca="false">SUM('Sem.029'!$E69:$G69)</f>
        <v>0</v>
      </c>
      <c r="CT69" s="0" t="n">
        <f aca="false">VLOOKUP(A69,'Sem.030'!$C$2:$D$161,2,0)</f>
        <v>113</v>
      </c>
      <c r="CU69" s="0" t="n">
        <f aca="false">SUM('Sem.030'!$E69:$G69)</f>
        <v>0</v>
      </c>
      <c r="CW69" s="0" t="n">
        <f aca="false">VLOOKUP(A69,'Sem.031'!$C$2:$D$161,2,0)</f>
        <v>113</v>
      </c>
      <c r="CX69" s="0" t="n">
        <f aca="false">SUM('Sem.031'!$E69:$G69)</f>
        <v>0</v>
      </c>
      <c r="CZ69" s="0" t="n">
        <f aca="false">VLOOKUP(A69,'Sem.032'!$C$2:$D$161,2,0)</f>
        <v>113</v>
      </c>
      <c r="DA69" s="0" t="n">
        <f aca="false">SUM('Sem.032'!$E69:$G69)</f>
        <v>0</v>
      </c>
    </row>
    <row r="70" customFormat="false" ht="13.8" hidden="false" customHeight="false" outlineLevel="0" collapsed="false">
      <c r="A70" s="3" t="s">
        <v>68</v>
      </c>
      <c r="B70" s="1" t="n">
        <f aca="false">COUNTIF(C70:DA70,SUM(TRUNC((ROW()/7)*6),54))</f>
        <v>34</v>
      </c>
      <c r="C70" s="0" t="n">
        <f aca="false">SUM(COUNTIF(F70:I70,300)*10,COUNTIF(L70:DA70,300)*25)</f>
        <v>0</v>
      </c>
      <c r="E70" s="2" t="n">
        <f aca="false">VLOOKUP(A70,'Abat-Neuf Optionnel'!$C$2:$D$161,2,0)</f>
        <v>114</v>
      </c>
      <c r="F70" s="0" t="n">
        <f aca="false">SUM('Abat-Neuf Optionnel'!E70:G70)</f>
        <v>0</v>
      </c>
      <c r="H70" s="2" t="n">
        <f aca="false">VLOOKUP(A70,'Abat-Neuf'!$C$2:$D$161,2,0)</f>
        <v>114</v>
      </c>
      <c r="I70" s="0" t="n">
        <f aca="false">SUM('Abat-Neuf'!E70:G70)</f>
        <v>0</v>
      </c>
      <c r="K70" s="0" t="n">
        <f aca="false">VLOOKUP(A70,'Sem.01'!$C$2:$D$161,2,0)</f>
        <v>114</v>
      </c>
      <c r="L70" s="0" t="n">
        <f aca="false">SUM('Sem.01'!$E70:$G70)</f>
        <v>0</v>
      </c>
      <c r="N70" s="0" t="n">
        <f aca="false">VLOOKUP(A70,'Sem.02'!$C$2:$D$161,2,0)</f>
        <v>114</v>
      </c>
      <c r="O70" s="0" t="n">
        <f aca="false">SUM('Sem.02'!$E70:$G70)</f>
        <v>0</v>
      </c>
      <c r="Q70" s="0" t="n">
        <f aca="false">VLOOKUP(A70,'Sem.03'!$C$2:$D$161,2,0)</f>
        <v>114</v>
      </c>
      <c r="R70" s="0" t="n">
        <f aca="false">SUM('Sem.03'!$E70:$G70)</f>
        <v>0</v>
      </c>
      <c r="T70" s="0" t="n">
        <f aca="false">VLOOKUP(A70,'Sem.04'!$C$2:$D$161,2,0)</f>
        <v>114</v>
      </c>
      <c r="U70" s="0" t="n">
        <f aca="false">SUM('Sem.04'!$E70:$G70)</f>
        <v>0</v>
      </c>
      <c r="W70" s="0" t="n">
        <f aca="false">VLOOKUP(A70,'Sem.05'!$C$2:$D$161,2,0)</f>
        <v>114</v>
      </c>
      <c r="X70" s="0" t="n">
        <f aca="false">SUM('Sem.05'!$E70:$G70)</f>
        <v>0</v>
      </c>
      <c r="Z70" s="0" t="n">
        <f aca="false">VLOOKUP(A70,'Sem.06'!$C$2:$D$161,2,0)</f>
        <v>114</v>
      </c>
      <c r="AA70" s="0" t="n">
        <f aca="false">SUM('Sem.06'!$E70:$G70)</f>
        <v>0</v>
      </c>
      <c r="AC70" s="0" t="n">
        <f aca="false">VLOOKUP(A70,'Sem.07'!$C$2:$D$161,2,0)</f>
        <v>114</v>
      </c>
      <c r="AD70" s="0" t="n">
        <f aca="false">SUM('Sem.07'!$E70:$G70)</f>
        <v>0</v>
      </c>
      <c r="AF70" s="0" t="n">
        <f aca="false">VLOOKUP(A70,'Sem.08'!$C$2:$D$161,2,0)</f>
        <v>114</v>
      </c>
      <c r="AG70" s="0" t="n">
        <f aca="false">SUM('Sem.08'!$E70:$G70)</f>
        <v>0</v>
      </c>
      <c r="AI70" s="0" t="n">
        <f aca="false">VLOOKUP(A70,'Sem.09'!$C$2:$D$161,2,0)</f>
        <v>114</v>
      </c>
      <c r="AJ70" s="0" t="n">
        <f aca="false">SUM('Sem.09'!$E70:$G70)</f>
        <v>0</v>
      </c>
      <c r="AL70" s="0" t="n">
        <f aca="false">VLOOKUP(A70,'Sem.010'!$C$2:$D$161,2,0)</f>
        <v>114</v>
      </c>
      <c r="AM70" s="0" t="n">
        <f aca="false">SUM('Sem.010'!$E70:$G70)</f>
        <v>0</v>
      </c>
      <c r="AO70" s="0" t="n">
        <f aca="false">VLOOKUP(A70,'Sem.011'!$C$2:$D$161,2,0)</f>
        <v>114</v>
      </c>
      <c r="AP70" s="0" t="n">
        <f aca="false">SUM('Sem.011'!$E70:$G70)</f>
        <v>0</v>
      </c>
      <c r="AR70" s="0" t="n">
        <f aca="false">VLOOKUP(A70,'Sem.012'!$C$2:$D$161,2,0)</f>
        <v>114</v>
      </c>
      <c r="AS70" s="0" t="n">
        <f aca="false">SUM('Sem.012'!$E70:$G70)</f>
        <v>0</v>
      </c>
      <c r="AU70" s="0" t="n">
        <f aca="false">VLOOKUP(A70,'Sem.013'!$C$2:$D$161,2,0)</f>
        <v>114</v>
      </c>
      <c r="AV70" s="0" t="n">
        <f aca="false">SUM('Sem.013'!$E70:$G70)</f>
        <v>0</v>
      </c>
      <c r="AX70" s="0" t="n">
        <f aca="false">VLOOKUP(A70,'Sem.014'!$C$2:$D$161,2,0)</f>
        <v>114</v>
      </c>
      <c r="AY70" s="0" t="n">
        <f aca="false">SUM('Sem.014'!$E70:$G70)</f>
        <v>0</v>
      </c>
      <c r="BA70" s="0" t="n">
        <f aca="false">VLOOKUP(A70,'Sem.015'!$C$2:$D$161,2,0)</f>
        <v>114</v>
      </c>
      <c r="BB70" s="0" t="n">
        <f aca="false">SUM('Sem.015'!$E70:$G70)</f>
        <v>0</v>
      </c>
      <c r="BD70" s="0" t="n">
        <f aca="false">VLOOKUP(A70,'Sem.016'!$C$2:$D$161,2,0)</f>
        <v>114</v>
      </c>
      <c r="BE70" s="0" t="n">
        <f aca="false">SUM('Sem.016'!$E70:$G70)</f>
        <v>0</v>
      </c>
      <c r="BG70" s="0" t="n">
        <f aca="false">VLOOKUP(A70,'Sem.017'!$C$2:$D$161,2,0)</f>
        <v>114</v>
      </c>
      <c r="BH70" s="0" t="n">
        <f aca="false">SUM('Sem.017'!$E70:$G70)</f>
        <v>0</v>
      </c>
      <c r="BJ70" s="0" t="n">
        <f aca="false">VLOOKUP(A70,'Sem.018'!$C$2:$D$161,2,0)</f>
        <v>114</v>
      </c>
      <c r="BK70" s="0" t="n">
        <f aca="false">SUM('Sem.018'!$E70:$G70)</f>
        <v>0</v>
      </c>
      <c r="BM70" s="0" t="n">
        <f aca="false">VLOOKUP(A70,'Sem.019'!$C$2:$D$161,2,0)</f>
        <v>114</v>
      </c>
      <c r="BN70" s="0" t="n">
        <f aca="false">SUM('Sem.019'!$E70:$G70)</f>
        <v>0</v>
      </c>
      <c r="BP70" s="0" t="n">
        <f aca="false">VLOOKUP(A70,'Sem.020'!$C$2:$D$161,2,0)</f>
        <v>114</v>
      </c>
      <c r="BQ70" s="0" t="n">
        <f aca="false">SUM('Sem.020'!$E70:$G70)</f>
        <v>0</v>
      </c>
      <c r="BS70" s="0" t="n">
        <f aca="false">VLOOKUP(A70,'Sem.021'!$C$2:$D$161,2,0)</f>
        <v>114</v>
      </c>
      <c r="BT70" s="0" t="n">
        <f aca="false">SUM('Sem.021'!$E70:$G70)</f>
        <v>0</v>
      </c>
      <c r="BV70" s="0" t="n">
        <f aca="false">VLOOKUP(A70,'Sem.022'!$C$2:$D$161,2,0)</f>
        <v>114</v>
      </c>
      <c r="BW70" s="0" t="n">
        <f aca="false">SUM('Sem.022'!$E70:$G70)</f>
        <v>0</v>
      </c>
      <c r="BY70" s="0" t="n">
        <f aca="false">VLOOKUP(A70,'Sem.023'!$C$2:$D$161,2,0)</f>
        <v>114</v>
      </c>
      <c r="BZ70" s="0" t="n">
        <f aca="false">SUM('Sem.023'!$E70:$G70)</f>
        <v>0</v>
      </c>
      <c r="CB70" s="0" t="n">
        <f aca="false">VLOOKUP(A70,'Sem.024'!$C$2:$D$161,2,0)</f>
        <v>114</v>
      </c>
      <c r="CC70" s="0" t="n">
        <f aca="false">SUM('Sem.024'!$E70:$G70)</f>
        <v>0</v>
      </c>
      <c r="CE70" s="0" t="n">
        <f aca="false">VLOOKUP(A70,'Sem.025'!$C$2:$D$161,2,0)</f>
        <v>114</v>
      </c>
      <c r="CF70" s="0" t="n">
        <f aca="false">SUM('Sem.025'!$E70:$G70)</f>
        <v>0</v>
      </c>
      <c r="CH70" s="0" t="n">
        <f aca="false">VLOOKUP(A70,'Sem.026'!$C$2:$D$161,2,0)</f>
        <v>114</v>
      </c>
      <c r="CI70" s="0" t="n">
        <f aca="false">SUM('Sem.026'!$E70:$G70)</f>
        <v>0</v>
      </c>
      <c r="CK70" s="0" t="n">
        <f aca="false">VLOOKUP(A70,'Sem.027'!$C$2:$D$161,2,0)</f>
        <v>114</v>
      </c>
      <c r="CL70" s="0" t="n">
        <f aca="false">SUM('Sem.027'!$E70:$G70)</f>
        <v>0</v>
      </c>
      <c r="CN70" s="0" t="n">
        <f aca="false">VLOOKUP(A70,'Sem.028'!$C$2:$D$161,2,0)</f>
        <v>114</v>
      </c>
      <c r="CO70" s="0" t="n">
        <f aca="false">SUM('Sem.028'!$E70:$G70)</f>
        <v>0</v>
      </c>
      <c r="CQ70" s="0" t="n">
        <f aca="false">VLOOKUP(A70,'Sem.029'!$C$2:$D$161,2,0)</f>
        <v>114</v>
      </c>
      <c r="CR70" s="0" t="n">
        <f aca="false">SUM('Sem.029'!$E70:$G70)</f>
        <v>0</v>
      </c>
      <c r="CT70" s="0" t="n">
        <f aca="false">VLOOKUP(A70,'Sem.030'!$C$2:$D$161,2,0)</f>
        <v>114</v>
      </c>
      <c r="CU70" s="0" t="n">
        <f aca="false">SUM('Sem.030'!$E70:$G70)</f>
        <v>0</v>
      </c>
      <c r="CW70" s="0" t="n">
        <f aca="false">VLOOKUP(A70,'Sem.031'!$C$2:$D$161,2,0)</f>
        <v>114</v>
      </c>
      <c r="CX70" s="0" t="n">
        <f aca="false">SUM('Sem.031'!$E70:$G70)</f>
        <v>0</v>
      </c>
      <c r="CZ70" s="0" t="n">
        <f aca="false">VLOOKUP(A70,'Sem.032'!$C$2:$D$161,2,0)</f>
        <v>114</v>
      </c>
      <c r="DA70" s="0" t="n">
        <f aca="false">SUM('Sem.032'!$E70:$G70)</f>
        <v>0</v>
      </c>
    </row>
    <row r="71" customFormat="false" ht="13.8" hidden="false" customHeight="false" outlineLevel="0" collapsed="false">
      <c r="A71" s="3" t="s">
        <v>69</v>
      </c>
      <c r="B71" s="1" t="n">
        <f aca="false">COUNTIF(C71:DA71,SUM(TRUNC((ROW()/7)*6),55))</f>
        <v>34</v>
      </c>
      <c r="C71" s="0" t="n">
        <f aca="false">SUM(COUNTIF(F71:I71,300)*10,COUNTIF(L71:DA71,300)*25)</f>
        <v>0</v>
      </c>
      <c r="E71" s="2" t="n">
        <f aca="false">VLOOKUP(A71,'Abat-Neuf Optionnel'!$C$2:$D$161,2,0)</f>
        <v>115</v>
      </c>
      <c r="F71" s="0" t="n">
        <f aca="false">SUM('Abat-Neuf Optionnel'!E71:G71)</f>
        <v>0</v>
      </c>
      <c r="H71" s="2" t="n">
        <f aca="false">VLOOKUP(A71,'Abat-Neuf'!$C$2:$D$161,2,0)</f>
        <v>115</v>
      </c>
      <c r="I71" s="0" t="n">
        <f aca="false">SUM('Abat-Neuf'!E71:G71)</f>
        <v>0</v>
      </c>
      <c r="K71" s="0" t="n">
        <f aca="false">VLOOKUP(A71,'Sem.01'!$C$2:$D$161,2,0)</f>
        <v>115</v>
      </c>
      <c r="L71" s="0" t="n">
        <f aca="false">SUM('Sem.01'!$E71:$G71)</f>
        <v>0</v>
      </c>
      <c r="N71" s="0" t="n">
        <f aca="false">VLOOKUP(A71,'Sem.02'!$C$2:$D$161,2,0)</f>
        <v>115</v>
      </c>
      <c r="O71" s="0" t="n">
        <f aca="false">SUM('Sem.02'!$E71:$G71)</f>
        <v>0</v>
      </c>
      <c r="Q71" s="0" t="n">
        <f aca="false">VLOOKUP(A71,'Sem.03'!$C$2:$D$161,2,0)</f>
        <v>115</v>
      </c>
      <c r="R71" s="0" t="n">
        <f aca="false">SUM('Sem.03'!$E71:$G71)</f>
        <v>0</v>
      </c>
      <c r="T71" s="0" t="n">
        <f aca="false">VLOOKUP(A71,'Sem.04'!$C$2:$D$161,2,0)</f>
        <v>115</v>
      </c>
      <c r="U71" s="0" t="n">
        <f aca="false">SUM('Sem.04'!$E71:$G71)</f>
        <v>0</v>
      </c>
      <c r="W71" s="0" t="n">
        <f aca="false">VLOOKUP(A71,'Sem.05'!$C$2:$D$161,2,0)</f>
        <v>115</v>
      </c>
      <c r="X71" s="0" t="n">
        <f aca="false">SUM('Sem.05'!$E71:$G71)</f>
        <v>0</v>
      </c>
      <c r="Z71" s="0" t="n">
        <f aca="false">VLOOKUP(A71,'Sem.06'!$C$2:$D$161,2,0)</f>
        <v>115</v>
      </c>
      <c r="AA71" s="0" t="n">
        <f aca="false">SUM('Sem.06'!$E71:$G71)</f>
        <v>0</v>
      </c>
      <c r="AC71" s="0" t="n">
        <f aca="false">VLOOKUP(A71,'Sem.07'!$C$2:$D$161,2,0)</f>
        <v>115</v>
      </c>
      <c r="AD71" s="0" t="n">
        <f aca="false">SUM('Sem.07'!$E71:$G71)</f>
        <v>0</v>
      </c>
      <c r="AF71" s="0" t="n">
        <f aca="false">VLOOKUP(A71,'Sem.08'!$C$2:$D$161,2,0)</f>
        <v>115</v>
      </c>
      <c r="AG71" s="0" t="n">
        <f aca="false">SUM('Sem.08'!$E71:$G71)</f>
        <v>0</v>
      </c>
      <c r="AI71" s="0" t="n">
        <f aca="false">VLOOKUP(A71,'Sem.09'!$C$2:$D$161,2,0)</f>
        <v>115</v>
      </c>
      <c r="AJ71" s="0" t="n">
        <f aca="false">SUM('Sem.09'!$E71:$G71)</f>
        <v>0</v>
      </c>
      <c r="AL71" s="0" t="n">
        <f aca="false">VLOOKUP(A71,'Sem.010'!$C$2:$D$161,2,0)</f>
        <v>115</v>
      </c>
      <c r="AM71" s="0" t="n">
        <f aca="false">SUM('Sem.010'!$E71:$G71)</f>
        <v>0</v>
      </c>
      <c r="AO71" s="0" t="n">
        <f aca="false">VLOOKUP(A71,'Sem.011'!$C$2:$D$161,2,0)</f>
        <v>115</v>
      </c>
      <c r="AP71" s="0" t="n">
        <f aca="false">SUM('Sem.011'!$E71:$G71)</f>
        <v>0</v>
      </c>
      <c r="AR71" s="0" t="n">
        <f aca="false">VLOOKUP(A71,'Sem.012'!$C$2:$D$161,2,0)</f>
        <v>115</v>
      </c>
      <c r="AS71" s="0" t="n">
        <f aca="false">SUM('Sem.012'!$E71:$G71)</f>
        <v>0</v>
      </c>
      <c r="AU71" s="0" t="n">
        <f aca="false">VLOOKUP(A71,'Sem.013'!$C$2:$D$161,2,0)</f>
        <v>115</v>
      </c>
      <c r="AV71" s="0" t="n">
        <f aca="false">SUM('Sem.013'!$E71:$G71)</f>
        <v>0</v>
      </c>
      <c r="AX71" s="0" t="n">
        <f aca="false">VLOOKUP(A71,'Sem.014'!$C$2:$D$161,2,0)</f>
        <v>115</v>
      </c>
      <c r="AY71" s="0" t="n">
        <f aca="false">SUM('Sem.014'!$E71:$G71)</f>
        <v>0</v>
      </c>
      <c r="BA71" s="0" t="n">
        <f aca="false">VLOOKUP(A71,'Sem.015'!$C$2:$D$161,2,0)</f>
        <v>115</v>
      </c>
      <c r="BB71" s="0" t="n">
        <f aca="false">SUM('Sem.015'!$E71:$G71)</f>
        <v>0</v>
      </c>
      <c r="BD71" s="0" t="n">
        <f aca="false">VLOOKUP(A71,'Sem.016'!$C$2:$D$161,2,0)</f>
        <v>115</v>
      </c>
      <c r="BE71" s="0" t="n">
        <f aca="false">SUM('Sem.016'!$E71:$G71)</f>
        <v>0</v>
      </c>
      <c r="BG71" s="0" t="n">
        <f aca="false">VLOOKUP(A71,'Sem.017'!$C$2:$D$161,2,0)</f>
        <v>115</v>
      </c>
      <c r="BH71" s="0" t="n">
        <f aca="false">SUM('Sem.017'!$E71:$G71)</f>
        <v>0</v>
      </c>
      <c r="BJ71" s="0" t="n">
        <f aca="false">VLOOKUP(A71,'Sem.018'!$C$2:$D$161,2,0)</f>
        <v>115</v>
      </c>
      <c r="BK71" s="0" t="n">
        <f aca="false">SUM('Sem.018'!$E71:$G71)</f>
        <v>0</v>
      </c>
      <c r="BM71" s="0" t="n">
        <f aca="false">VLOOKUP(A71,'Sem.019'!$C$2:$D$161,2,0)</f>
        <v>115</v>
      </c>
      <c r="BN71" s="0" t="n">
        <f aca="false">SUM('Sem.019'!$E71:$G71)</f>
        <v>0</v>
      </c>
      <c r="BP71" s="0" t="n">
        <f aca="false">VLOOKUP(A71,'Sem.020'!$C$2:$D$161,2,0)</f>
        <v>115</v>
      </c>
      <c r="BQ71" s="0" t="n">
        <f aca="false">SUM('Sem.020'!$E71:$G71)</f>
        <v>0</v>
      </c>
      <c r="BS71" s="0" t="n">
        <f aca="false">VLOOKUP(A71,'Sem.021'!$C$2:$D$161,2,0)</f>
        <v>115</v>
      </c>
      <c r="BT71" s="0" t="n">
        <f aca="false">SUM('Sem.021'!$E71:$G71)</f>
        <v>0</v>
      </c>
      <c r="BV71" s="0" t="n">
        <f aca="false">VLOOKUP(A71,'Sem.022'!$C$2:$D$161,2,0)</f>
        <v>115</v>
      </c>
      <c r="BW71" s="0" t="n">
        <f aca="false">SUM('Sem.022'!$E71:$G71)</f>
        <v>0</v>
      </c>
      <c r="BY71" s="0" t="n">
        <f aca="false">VLOOKUP(A71,'Sem.023'!$C$2:$D$161,2,0)</f>
        <v>115</v>
      </c>
      <c r="BZ71" s="0" t="n">
        <f aca="false">SUM('Sem.023'!$E71:$G71)</f>
        <v>0</v>
      </c>
      <c r="CB71" s="0" t="n">
        <f aca="false">VLOOKUP(A71,'Sem.024'!$C$2:$D$161,2,0)</f>
        <v>115</v>
      </c>
      <c r="CC71" s="0" t="n">
        <f aca="false">SUM('Sem.024'!$E71:$G71)</f>
        <v>0</v>
      </c>
      <c r="CE71" s="0" t="n">
        <f aca="false">VLOOKUP(A71,'Sem.025'!$C$2:$D$161,2,0)</f>
        <v>115</v>
      </c>
      <c r="CF71" s="0" t="n">
        <f aca="false">SUM('Sem.025'!$E71:$G71)</f>
        <v>0</v>
      </c>
      <c r="CH71" s="0" t="n">
        <f aca="false">VLOOKUP(A71,'Sem.026'!$C$2:$D$161,2,0)</f>
        <v>115</v>
      </c>
      <c r="CI71" s="0" t="n">
        <f aca="false">SUM('Sem.026'!$E71:$G71)</f>
        <v>0</v>
      </c>
      <c r="CK71" s="0" t="n">
        <f aca="false">VLOOKUP(A71,'Sem.027'!$C$2:$D$161,2,0)</f>
        <v>115</v>
      </c>
      <c r="CL71" s="0" t="n">
        <f aca="false">SUM('Sem.027'!$E71:$G71)</f>
        <v>0</v>
      </c>
      <c r="CN71" s="0" t="n">
        <f aca="false">VLOOKUP(A71,'Sem.028'!$C$2:$D$161,2,0)</f>
        <v>115</v>
      </c>
      <c r="CO71" s="0" t="n">
        <f aca="false">SUM('Sem.028'!$E71:$G71)</f>
        <v>0</v>
      </c>
      <c r="CQ71" s="0" t="n">
        <f aca="false">VLOOKUP(A71,'Sem.029'!$C$2:$D$161,2,0)</f>
        <v>115</v>
      </c>
      <c r="CR71" s="0" t="n">
        <f aca="false">SUM('Sem.029'!$E71:$G71)</f>
        <v>0</v>
      </c>
      <c r="CT71" s="0" t="n">
        <f aca="false">VLOOKUP(A71,'Sem.030'!$C$2:$D$161,2,0)</f>
        <v>115</v>
      </c>
      <c r="CU71" s="0" t="n">
        <f aca="false">SUM('Sem.030'!$E71:$G71)</f>
        <v>0</v>
      </c>
      <c r="CW71" s="0" t="n">
        <f aca="false">VLOOKUP(A71,'Sem.031'!$C$2:$D$161,2,0)</f>
        <v>115</v>
      </c>
      <c r="CX71" s="0" t="n">
        <f aca="false">SUM('Sem.031'!$E71:$G71)</f>
        <v>0</v>
      </c>
      <c r="CZ71" s="0" t="n">
        <f aca="false">VLOOKUP(A71,'Sem.032'!$C$2:$D$161,2,0)</f>
        <v>115</v>
      </c>
      <c r="DA71" s="0" t="n">
        <f aca="false">SUM('Sem.032'!$E71:$G71)</f>
        <v>0</v>
      </c>
    </row>
    <row r="72" customFormat="false" ht="13.8" hidden="false" customHeight="false" outlineLevel="0" collapsed="false">
      <c r="A72" s="3" t="s">
        <v>70</v>
      </c>
      <c r="B72" s="1" t="n">
        <f aca="false">COUNTIF(C72:DA72,SUM(TRUNC((ROW()/7)*6),55))</f>
        <v>34</v>
      </c>
      <c r="C72" s="0" t="n">
        <f aca="false">SUM(COUNTIF(F72:I72,300)*10,COUNTIF(L72:DA72,300)*25)</f>
        <v>0</v>
      </c>
      <c r="E72" s="2" t="n">
        <f aca="false">VLOOKUP(A72,'Abat-Neuf Optionnel'!$C$2:$D$161,2,0)</f>
        <v>116</v>
      </c>
      <c r="F72" s="0" t="n">
        <f aca="false">SUM('Abat-Neuf Optionnel'!E72:G72)</f>
        <v>0</v>
      </c>
      <c r="H72" s="2" t="n">
        <f aca="false">VLOOKUP(A72,'Abat-Neuf'!$C$2:$D$161,2,0)</f>
        <v>116</v>
      </c>
      <c r="I72" s="0" t="n">
        <f aca="false">SUM('Abat-Neuf'!E72:G72)</f>
        <v>0</v>
      </c>
      <c r="K72" s="0" t="n">
        <f aca="false">VLOOKUP(A72,'Sem.01'!$C$2:$D$161,2,0)</f>
        <v>116</v>
      </c>
      <c r="L72" s="0" t="n">
        <f aca="false">SUM('Sem.01'!$E72:$G72)</f>
        <v>0</v>
      </c>
      <c r="N72" s="0" t="n">
        <f aca="false">VLOOKUP(A72,'Sem.02'!$C$2:$D$161,2,0)</f>
        <v>116</v>
      </c>
      <c r="O72" s="0" t="n">
        <f aca="false">SUM('Sem.02'!$E72:$G72)</f>
        <v>0</v>
      </c>
      <c r="Q72" s="0" t="n">
        <f aca="false">VLOOKUP(A72,'Sem.03'!$C$2:$D$161,2,0)</f>
        <v>116</v>
      </c>
      <c r="R72" s="0" t="n">
        <f aca="false">SUM('Sem.03'!$E72:$G72)</f>
        <v>0</v>
      </c>
      <c r="T72" s="0" t="n">
        <f aca="false">VLOOKUP(A72,'Sem.04'!$C$2:$D$161,2,0)</f>
        <v>116</v>
      </c>
      <c r="U72" s="0" t="n">
        <f aca="false">SUM('Sem.04'!$E72:$G72)</f>
        <v>0</v>
      </c>
      <c r="W72" s="0" t="n">
        <f aca="false">VLOOKUP(A72,'Sem.05'!$C$2:$D$161,2,0)</f>
        <v>116</v>
      </c>
      <c r="X72" s="0" t="n">
        <f aca="false">SUM('Sem.05'!$E72:$G72)</f>
        <v>0</v>
      </c>
      <c r="Z72" s="0" t="n">
        <f aca="false">VLOOKUP(A72,'Sem.06'!$C$2:$D$161,2,0)</f>
        <v>116</v>
      </c>
      <c r="AA72" s="0" t="n">
        <f aca="false">SUM('Sem.06'!$E72:$G72)</f>
        <v>0</v>
      </c>
      <c r="AC72" s="0" t="n">
        <f aca="false">VLOOKUP(A72,'Sem.07'!$C$2:$D$161,2,0)</f>
        <v>116</v>
      </c>
      <c r="AD72" s="0" t="n">
        <f aca="false">SUM('Sem.07'!$E72:$G72)</f>
        <v>0</v>
      </c>
      <c r="AF72" s="0" t="n">
        <f aca="false">VLOOKUP(A72,'Sem.08'!$C$2:$D$161,2,0)</f>
        <v>116</v>
      </c>
      <c r="AG72" s="0" t="n">
        <f aca="false">SUM('Sem.08'!$E72:$G72)</f>
        <v>0</v>
      </c>
      <c r="AI72" s="0" t="n">
        <f aca="false">VLOOKUP(A72,'Sem.09'!$C$2:$D$161,2,0)</f>
        <v>116</v>
      </c>
      <c r="AJ72" s="0" t="n">
        <f aca="false">SUM('Sem.09'!$E72:$G72)</f>
        <v>0</v>
      </c>
      <c r="AL72" s="0" t="n">
        <f aca="false">VLOOKUP(A72,'Sem.010'!$C$2:$D$161,2,0)</f>
        <v>116</v>
      </c>
      <c r="AM72" s="0" t="n">
        <f aca="false">SUM('Sem.010'!$E72:$G72)</f>
        <v>0</v>
      </c>
      <c r="AO72" s="0" t="n">
        <f aca="false">VLOOKUP(A72,'Sem.011'!$C$2:$D$161,2,0)</f>
        <v>116</v>
      </c>
      <c r="AP72" s="0" t="n">
        <f aca="false">SUM('Sem.011'!$E72:$G72)</f>
        <v>0</v>
      </c>
      <c r="AR72" s="0" t="n">
        <f aca="false">VLOOKUP(A72,'Sem.012'!$C$2:$D$161,2,0)</f>
        <v>116</v>
      </c>
      <c r="AS72" s="0" t="n">
        <f aca="false">SUM('Sem.012'!$E72:$G72)</f>
        <v>0</v>
      </c>
      <c r="AU72" s="0" t="n">
        <f aca="false">VLOOKUP(A72,'Sem.013'!$C$2:$D$161,2,0)</f>
        <v>116</v>
      </c>
      <c r="AV72" s="0" t="n">
        <f aca="false">SUM('Sem.013'!$E72:$G72)</f>
        <v>0</v>
      </c>
      <c r="AX72" s="0" t="n">
        <f aca="false">VLOOKUP(A72,'Sem.014'!$C$2:$D$161,2,0)</f>
        <v>116</v>
      </c>
      <c r="AY72" s="0" t="n">
        <f aca="false">SUM('Sem.014'!$E72:$G72)</f>
        <v>0</v>
      </c>
      <c r="BA72" s="0" t="n">
        <f aca="false">VLOOKUP(A72,'Sem.015'!$C$2:$D$161,2,0)</f>
        <v>116</v>
      </c>
      <c r="BB72" s="0" t="n">
        <f aca="false">SUM('Sem.015'!$E72:$G72)</f>
        <v>0</v>
      </c>
      <c r="BD72" s="0" t="n">
        <f aca="false">VLOOKUP(A72,'Sem.016'!$C$2:$D$161,2,0)</f>
        <v>116</v>
      </c>
      <c r="BE72" s="0" t="n">
        <f aca="false">SUM('Sem.016'!$E72:$G72)</f>
        <v>0</v>
      </c>
      <c r="BG72" s="0" t="n">
        <f aca="false">VLOOKUP(A72,'Sem.017'!$C$2:$D$161,2,0)</f>
        <v>116</v>
      </c>
      <c r="BH72" s="0" t="n">
        <f aca="false">SUM('Sem.017'!$E72:$G72)</f>
        <v>0</v>
      </c>
      <c r="BJ72" s="0" t="n">
        <f aca="false">VLOOKUP(A72,'Sem.018'!$C$2:$D$161,2,0)</f>
        <v>116</v>
      </c>
      <c r="BK72" s="0" t="n">
        <f aca="false">SUM('Sem.018'!$E72:$G72)</f>
        <v>0</v>
      </c>
      <c r="BM72" s="0" t="n">
        <f aca="false">VLOOKUP(A72,'Sem.019'!$C$2:$D$161,2,0)</f>
        <v>116</v>
      </c>
      <c r="BN72" s="0" t="n">
        <f aca="false">SUM('Sem.019'!$E72:$G72)</f>
        <v>0</v>
      </c>
      <c r="BP72" s="0" t="n">
        <f aca="false">VLOOKUP(A72,'Sem.020'!$C$2:$D$161,2,0)</f>
        <v>116</v>
      </c>
      <c r="BQ72" s="0" t="n">
        <f aca="false">SUM('Sem.020'!$E72:$G72)</f>
        <v>0</v>
      </c>
      <c r="BS72" s="0" t="n">
        <f aca="false">VLOOKUP(A72,'Sem.021'!$C$2:$D$161,2,0)</f>
        <v>116</v>
      </c>
      <c r="BT72" s="0" t="n">
        <f aca="false">SUM('Sem.021'!$E72:$G72)</f>
        <v>0</v>
      </c>
      <c r="BV72" s="0" t="n">
        <f aca="false">VLOOKUP(A72,'Sem.022'!$C$2:$D$161,2,0)</f>
        <v>116</v>
      </c>
      <c r="BW72" s="0" t="n">
        <f aca="false">SUM('Sem.022'!$E72:$G72)</f>
        <v>0</v>
      </c>
      <c r="BY72" s="0" t="n">
        <f aca="false">VLOOKUP(A72,'Sem.023'!$C$2:$D$161,2,0)</f>
        <v>116</v>
      </c>
      <c r="BZ72" s="0" t="n">
        <f aca="false">SUM('Sem.023'!$E72:$G72)</f>
        <v>0</v>
      </c>
      <c r="CB72" s="0" t="n">
        <f aca="false">VLOOKUP(A72,'Sem.024'!$C$2:$D$161,2,0)</f>
        <v>116</v>
      </c>
      <c r="CC72" s="0" t="n">
        <f aca="false">SUM('Sem.024'!$E72:$G72)</f>
        <v>0</v>
      </c>
      <c r="CE72" s="0" t="n">
        <f aca="false">VLOOKUP(A72,'Sem.025'!$C$2:$D$161,2,0)</f>
        <v>116</v>
      </c>
      <c r="CF72" s="0" t="n">
        <f aca="false">SUM('Sem.025'!$E72:$G72)</f>
        <v>0</v>
      </c>
      <c r="CH72" s="0" t="n">
        <f aca="false">VLOOKUP(A72,'Sem.026'!$C$2:$D$161,2,0)</f>
        <v>116</v>
      </c>
      <c r="CI72" s="0" t="n">
        <f aca="false">SUM('Sem.026'!$E72:$G72)</f>
        <v>0</v>
      </c>
      <c r="CK72" s="0" t="n">
        <f aca="false">VLOOKUP(A72,'Sem.027'!$C$2:$D$161,2,0)</f>
        <v>116</v>
      </c>
      <c r="CL72" s="0" t="n">
        <f aca="false">SUM('Sem.027'!$E72:$G72)</f>
        <v>0</v>
      </c>
      <c r="CN72" s="0" t="n">
        <f aca="false">VLOOKUP(A72,'Sem.028'!$C$2:$D$161,2,0)</f>
        <v>116</v>
      </c>
      <c r="CO72" s="0" t="n">
        <f aca="false">SUM('Sem.028'!$E72:$G72)</f>
        <v>0</v>
      </c>
      <c r="CQ72" s="0" t="n">
        <f aca="false">VLOOKUP(A72,'Sem.029'!$C$2:$D$161,2,0)</f>
        <v>116</v>
      </c>
      <c r="CR72" s="0" t="n">
        <f aca="false">SUM('Sem.029'!$E72:$G72)</f>
        <v>0</v>
      </c>
      <c r="CT72" s="0" t="n">
        <f aca="false">VLOOKUP(A72,'Sem.030'!$C$2:$D$161,2,0)</f>
        <v>116</v>
      </c>
      <c r="CU72" s="0" t="n">
        <f aca="false">SUM('Sem.030'!$E72:$G72)</f>
        <v>0</v>
      </c>
      <c r="CW72" s="0" t="n">
        <f aca="false">VLOOKUP(A72,'Sem.031'!$C$2:$D$161,2,0)</f>
        <v>116</v>
      </c>
      <c r="CX72" s="0" t="n">
        <f aca="false">SUM('Sem.031'!$E72:$G72)</f>
        <v>0</v>
      </c>
      <c r="CZ72" s="0" t="n">
        <f aca="false">VLOOKUP(A72,'Sem.032'!$C$2:$D$161,2,0)</f>
        <v>116</v>
      </c>
      <c r="DA72" s="0" t="n">
        <f aca="false">SUM('Sem.032'!$E72:$G72)</f>
        <v>0</v>
      </c>
    </row>
    <row r="73" customFormat="false" ht="13.8" hidden="false" customHeight="false" outlineLevel="0" collapsed="false">
      <c r="A73" s="4" t="s">
        <v>71</v>
      </c>
      <c r="B73" s="1"/>
      <c r="E73" s="2"/>
      <c r="H73" s="2"/>
    </row>
    <row r="74" customFormat="false" ht="13.8" hidden="false" customHeight="false" outlineLevel="0" collapsed="false">
      <c r="A74" s="3" t="s">
        <v>72</v>
      </c>
      <c r="B74" s="1" t="n">
        <f aca="false">COUNTIF(C74:DA74,SUM(TRUNC((ROW()/7)*6),59))</f>
        <v>34</v>
      </c>
      <c r="C74" s="0" t="n">
        <f aca="false">SUM(COUNTIF(F74:I74,300)*10,COUNTIF(L74:DA74,300)*25)</f>
        <v>0</v>
      </c>
      <c r="E74" s="2" t="n">
        <f aca="false">VLOOKUP(A74,'Abat-Neuf Optionnel'!$C$2:$D$161,2,0)</f>
        <v>122</v>
      </c>
      <c r="F74" s="0" t="n">
        <f aca="false">SUM('Abat-Neuf Optionnel'!E74:G74)</f>
        <v>0</v>
      </c>
      <c r="H74" s="2" t="n">
        <f aca="false">VLOOKUP(A74,'Abat-Neuf'!$C$2:$D$161,2,0)</f>
        <v>122</v>
      </c>
      <c r="I74" s="0" t="n">
        <f aca="false">SUM('Abat-Neuf'!E74:G74)</f>
        <v>0</v>
      </c>
      <c r="K74" s="0" t="n">
        <f aca="false">VLOOKUP(A74,'Sem.01'!$C$2:$D$161,2,0)</f>
        <v>122</v>
      </c>
      <c r="L74" s="0" t="n">
        <f aca="false">SUM('Sem.01'!$E74:$G74)</f>
        <v>0</v>
      </c>
      <c r="N74" s="0" t="n">
        <f aca="false">VLOOKUP(A74,'Sem.02'!$C$2:$D$161,2,0)</f>
        <v>122</v>
      </c>
      <c r="O74" s="0" t="n">
        <f aca="false">SUM('Sem.02'!$E74:$G74)</f>
        <v>0</v>
      </c>
      <c r="Q74" s="0" t="n">
        <f aca="false">VLOOKUP(A74,'Sem.03'!$C$2:$D$161,2,0)</f>
        <v>122</v>
      </c>
      <c r="R74" s="0" t="n">
        <f aca="false">SUM('Sem.03'!$E74:$G74)</f>
        <v>0</v>
      </c>
      <c r="T74" s="0" t="n">
        <f aca="false">VLOOKUP(A74,'Sem.04'!$C$2:$D$161,2,0)</f>
        <v>122</v>
      </c>
      <c r="U74" s="0" t="n">
        <f aca="false">SUM('Sem.04'!$E74:$G74)</f>
        <v>0</v>
      </c>
      <c r="W74" s="0" t="n">
        <f aca="false">VLOOKUP(A74,'Sem.05'!$C$2:$D$161,2,0)</f>
        <v>122</v>
      </c>
      <c r="X74" s="0" t="n">
        <f aca="false">SUM('Sem.05'!$E74:$G74)</f>
        <v>0</v>
      </c>
      <c r="Z74" s="0" t="n">
        <f aca="false">VLOOKUP(A74,'Sem.06'!$C$2:$D$161,2,0)</f>
        <v>122</v>
      </c>
      <c r="AA74" s="0" t="n">
        <f aca="false">SUM('Sem.06'!$E74:$G74)</f>
        <v>0</v>
      </c>
      <c r="AC74" s="0" t="n">
        <f aca="false">VLOOKUP(A74,'Sem.07'!$C$2:$D$161,2,0)</f>
        <v>122</v>
      </c>
      <c r="AD74" s="0" t="n">
        <f aca="false">SUM('Sem.07'!$E74:$G74)</f>
        <v>0</v>
      </c>
      <c r="AF74" s="0" t="n">
        <f aca="false">VLOOKUP(A74,'Sem.08'!$C$2:$D$161,2,0)</f>
        <v>122</v>
      </c>
      <c r="AG74" s="0" t="n">
        <f aca="false">SUM('Sem.08'!$E74:$G74)</f>
        <v>0</v>
      </c>
      <c r="AI74" s="0" t="n">
        <f aca="false">VLOOKUP(A74,'Sem.09'!$C$2:$D$161,2,0)</f>
        <v>122</v>
      </c>
      <c r="AJ74" s="0" t="n">
        <f aca="false">SUM('Sem.09'!$E74:$G74)</f>
        <v>0</v>
      </c>
      <c r="AL74" s="0" t="n">
        <f aca="false">VLOOKUP(A74,'Sem.010'!$C$2:$D$161,2,0)</f>
        <v>122</v>
      </c>
      <c r="AM74" s="0" t="n">
        <f aca="false">SUM('Sem.010'!$E74:$G74)</f>
        <v>0</v>
      </c>
      <c r="AO74" s="0" t="n">
        <f aca="false">VLOOKUP(A74,'Sem.011'!$C$2:$D$161,2,0)</f>
        <v>122</v>
      </c>
      <c r="AP74" s="0" t="n">
        <f aca="false">SUM('Sem.011'!$E74:$G74)</f>
        <v>0</v>
      </c>
      <c r="AR74" s="0" t="n">
        <f aca="false">VLOOKUP(A74,'Sem.012'!$C$2:$D$161,2,0)</f>
        <v>122</v>
      </c>
      <c r="AS74" s="0" t="n">
        <f aca="false">SUM('Sem.012'!$E74:$G74)</f>
        <v>0</v>
      </c>
      <c r="AU74" s="0" t="n">
        <f aca="false">VLOOKUP(A74,'Sem.013'!$C$2:$D$161,2,0)</f>
        <v>122</v>
      </c>
      <c r="AV74" s="0" t="n">
        <f aca="false">SUM('Sem.013'!$E74:$G74)</f>
        <v>0</v>
      </c>
      <c r="AX74" s="0" t="n">
        <f aca="false">VLOOKUP(A74,'Sem.014'!$C$2:$D$161,2,0)</f>
        <v>122</v>
      </c>
      <c r="AY74" s="0" t="n">
        <f aca="false">SUM('Sem.014'!$E74:$G74)</f>
        <v>0</v>
      </c>
      <c r="BA74" s="0" t="n">
        <f aca="false">VLOOKUP(A74,'Sem.015'!$C$2:$D$161,2,0)</f>
        <v>122</v>
      </c>
      <c r="BB74" s="0" t="n">
        <f aca="false">SUM('Sem.015'!$E74:$G74)</f>
        <v>0</v>
      </c>
      <c r="BD74" s="0" t="n">
        <f aca="false">VLOOKUP(A74,'Sem.016'!$C$2:$D$161,2,0)</f>
        <v>122</v>
      </c>
      <c r="BE74" s="0" t="n">
        <f aca="false">SUM('Sem.016'!$E74:$G74)</f>
        <v>0</v>
      </c>
      <c r="BG74" s="0" t="n">
        <f aca="false">VLOOKUP(A74,'Sem.017'!$C$2:$D$161,2,0)</f>
        <v>122</v>
      </c>
      <c r="BH74" s="0" t="n">
        <f aca="false">SUM('Sem.017'!$E74:$G74)</f>
        <v>0</v>
      </c>
      <c r="BJ74" s="0" t="n">
        <f aca="false">VLOOKUP(A74,'Sem.018'!$C$2:$D$161,2,0)</f>
        <v>122</v>
      </c>
      <c r="BK74" s="0" t="n">
        <f aca="false">SUM('Sem.018'!$E74:$G74)</f>
        <v>0</v>
      </c>
      <c r="BM74" s="0" t="n">
        <f aca="false">VLOOKUP(A74,'Sem.019'!$C$2:$D$161,2,0)</f>
        <v>122</v>
      </c>
      <c r="BN74" s="0" t="n">
        <f aca="false">SUM('Sem.019'!$E74:$G74)</f>
        <v>0</v>
      </c>
      <c r="BP74" s="0" t="n">
        <f aca="false">VLOOKUP(A74,'Sem.020'!$C$2:$D$161,2,0)</f>
        <v>122</v>
      </c>
      <c r="BQ74" s="0" t="n">
        <f aca="false">SUM('Sem.020'!$E74:$G74)</f>
        <v>0</v>
      </c>
      <c r="BS74" s="0" t="n">
        <f aca="false">VLOOKUP(A74,'Sem.021'!$C$2:$D$161,2,0)</f>
        <v>122</v>
      </c>
      <c r="BT74" s="0" t="n">
        <f aca="false">SUM('Sem.021'!$E74:$G74)</f>
        <v>0</v>
      </c>
      <c r="BV74" s="0" t="n">
        <f aca="false">VLOOKUP(A74,'Sem.022'!$C$2:$D$161,2,0)</f>
        <v>122</v>
      </c>
      <c r="BW74" s="0" t="n">
        <f aca="false">SUM('Sem.022'!$E74:$G74)</f>
        <v>0</v>
      </c>
      <c r="BY74" s="0" t="n">
        <f aca="false">VLOOKUP(A74,'Sem.023'!$C$2:$D$161,2,0)</f>
        <v>122</v>
      </c>
      <c r="BZ74" s="0" t="n">
        <f aca="false">SUM('Sem.023'!$E74:$G74)</f>
        <v>0</v>
      </c>
      <c r="CB74" s="0" t="n">
        <f aca="false">VLOOKUP(A74,'Sem.024'!$C$2:$D$161,2,0)</f>
        <v>122</v>
      </c>
      <c r="CC74" s="0" t="n">
        <f aca="false">SUM('Sem.024'!$E74:$G74)</f>
        <v>0</v>
      </c>
      <c r="CE74" s="0" t="n">
        <f aca="false">VLOOKUP(A74,'Sem.025'!$C$2:$D$161,2,0)</f>
        <v>122</v>
      </c>
      <c r="CF74" s="0" t="n">
        <f aca="false">SUM('Sem.025'!$E74:$G74)</f>
        <v>0</v>
      </c>
      <c r="CH74" s="0" t="n">
        <f aca="false">VLOOKUP(A74,'Sem.026'!$C$2:$D$161,2,0)</f>
        <v>122</v>
      </c>
      <c r="CI74" s="0" t="n">
        <f aca="false">SUM('Sem.026'!$E74:$G74)</f>
        <v>0</v>
      </c>
      <c r="CK74" s="0" t="n">
        <f aca="false">VLOOKUP(A74,'Sem.027'!$C$2:$D$161,2,0)</f>
        <v>122</v>
      </c>
      <c r="CL74" s="0" t="n">
        <f aca="false">SUM('Sem.027'!$E74:$G74)</f>
        <v>0</v>
      </c>
      <c r="CN74" s="0" t="n">
        <f aca="false">VLOOKUP(A74,'Sem.028'!$C$2:$D$161,2,0)</f>
        <v>122</v>
      </c>
      <c r="CO74" s="0" t="n">
        <f aca="false">SUM('Sem.028'!$E74:$G74)</f>
        <v>0</v>
      </c>
      <c r="CQ74" s="0" t="n">
        <f aca="false">VLOOKUP(A74,'Sem.029'!$C$2:$D$161,2,0)</f>
        <v>122</v>
      </c>
      <c r="CR74" s="0" t="n">
        <f aca="false">SUM('Sem.029'!$E74:$G74)</f>
        <v>0</v>
      </c>
      <c r="CT74" s="0" t="n">
        <f aca="false">VLOOKUP(A74,'Sem.030'!$C$2:$D$161,2,0)</f>
        <v>122</v>
      </c>
      <c r="CU74" s="0" t="n">
        <f aca="false">SUM('Sem.030'!$E74:$G74)</f>
        <v>0</v>
      </c>
      <c r="CW74" s="0" t="n">
        <f aca="false">VLOOKUP(A74,'Sem.031'!$C$2:$D$161,2,0)</f>
        <v>122</v>
      </c>
      <c r="CX74" s="0" t="n">
        <f aca="false">SUM('Sem.031'!$E74:$G74)</f>
        <v>0</v>
      </c>
      <c r="CZ74" s="0" t="n">
        <f aca="false">VLOOKUP(A74,'Sem.032'!$C$2:$D$161,2,0)</f>
        <v>122</v>
      </c>
      <c r="DA74" s="0" t="n">
        <f aca="false">SUM('Sem.032'!$E74:$G74)</f>
        <v>0</v>
      </c>
    </row>
    <row r="75" customFormat="false" ht="13.8" hidden="false" customHeight="false" outlineLevel="0" collapsed="false">
      <c r="A75" s="3" t="s">
        <v>73</v>
      </c>
      <c r="B75" s="1" t="n">
        <f aca="false">COUNTIF(C75:DA75,SUM(TRUNC((ROW()/7)*6),59))</f>
        <v>34</v>
      </c>
      <c r="C75" s="0" t="n">
        <f aca="false">SUM(COUNTIF(F75:I75,300)*10,COUNTIF(L75:DA75,300)*25)</f>
        <v>0</v>
      </c>
      <c r="E75" s="2" t="n">
        <f aca="false">VLOOKUP(A75,'Abat-Neuf Optionnel'!$C$2:$D$161,2,0)</f>
        <v>123</v>
      </c>
      <c r="F75" s="0" t="n">
        <f aca="false">SUM('Abat-Neuf Optionnel'!E75:G75)</f>
        <v>0</v>
      </c>
      <c r="H75" s="2" t="n">
        <f aca="false">VLOOKUP(A75,'Abat-Neuf'!$C$2:$D$161,2,0)</f>
        <v>123</v>
      </c>
      <c r="I75" s="0" t="n">
        <f aca="false">SUM('Abat-Neuf'!E75:G75)</f>
        <v>0</v>
      </c>
      <c r="K75" s="0" t="n">
        <f aca="false">VLOOKUP(A75,'Sem.01'!$C$2:$D$161,2,0)</f>
        <v>123</v>
      </c>
      <c r="L75" s="0" t="n">
        <f aca="false">SUM('Sem.01'!$E75:$G75)</f>
        <v>0</v>
      </c>
      <c r="N75" s="0" t="n">
        <f aca="false">VLOOKUP(A75,'Sem.02'!$C$2:$D$161,2,0)</f>
        <v>123</v>
      </c>
      <c r="O75" s="0" t="n">
        <f aca="false">SUM('Sem.02'!$E75:$G75)</f>
        <v>0</v>
      </c>
      <c r="Q75" s="0" t="n">
        <f aca="false">VLOOKUP(A75,'Sem.03'!$C$2:$D$161,2,0)</f>
        <v>123</v>
      </c>
      <c r="R75" s="0" t="n">
        <f aca="false">SUM('Sem.03'!$E75:$G75)</f>
        <v>0</v>
      </c>
      <c r="T75" s="0" t="n">
        <f aca="false">VLOOKUP(A75,'Sem.04'!$C$2:$D$161,2,0)</f>
        <v>123</v>
      </c>
      <c r="U75" s="0" t="n">
        <f aca="false">SUM('Sem.04'!$E75:$G75)</f>
        <v>0</v>
      </c>
      <c r="W75" s="0" t="n">
        <f aca="false">VLOOKUP(A75,'Sem.05'!$C$2:$D$161,2,0)</f>
        <v>123</v>
      </c>
      <c r="X75" s="0" t="n">
        <f aca="false">SUM('Sem.05'!$E75:$G75)</f>
        <v>0</v>
      </c>
      <c r="Z75" s="0" t="n">
        <f aca="false">VLOOKUP(A75,'Sem.06'!$C$2:$D$161,2,0)</f>
        <v>123</v>
      </c>
      <c r="AA75" s="0" t="n">
        <f aca="false">SUM('Sem.06'!$E75:$G75)</f>
        <v>0</v>
      </c>
      <c r="AC75" s="0" t="n">
        <f aca="false">VLOOKUP(A75,'Sem.07'!$C$2:$D$161,2,0)</f>
        <v>123</v>
      </c>
      <c r="AD75" s="0" t="n">
        <f aca="false">SUM('Sem.07'!$E75:$G75)</f>
        <v>0</v>
      </c>
      <c r="AF75" s="0" t="n">
        <f aca="false">VLOOKUP(A75,'Sem.08'!$C$2:$D$161,2,0)</f>
        <v>123</v>
      </c>
      <c r="AG75" s="0" t="n">
        <f aca="false">SUM('Sem.08'!$E75:$G75)</f>
        <v>0</v>
      </c>
      <c r="AI75" s="0" t="n">
        <f aca="false">VLOOKUP(A75,'Sem.09'!$C$2:$D$161,2,0)</f>
        <v>123</v>
      </c>
      <c r="AJ75" s="0" t="n">
        <f aca="false">SUM('Sem.09'!$E75:$G75)</f>
        <v>0</v>
      </c>
      <c r="AL75" s="0" t="n">
        <f aca="false">VLOOKUP(A75,'Sem.010'!$C$2:$D$161,2,0)</f>
        <v>123</v>
      </c>
      <c r="AM75" s="0" t="n">
        <f aca="false">SUM('Sem.010'!$E75:$G75)</f>
        <v>0</v>
      </c>
      <c r="AO75" s="0" t="n">
        <f aca="false">VLOOKUP(A75,'Sem.011'!$C$2:$D$161,2,0)</f>
        <v>123</v>
      </c>
      <c r="AP75" s="0" t="n">
        <f aca="false">SUM('Sem.011'!$E75:$G75)</f>
        <v>0</v>
      </c>
      <c r="AR75" s="0" t="n">
        <f aca="false">VLOOKUP(A75,'Sem.012'!$C$2:$D$161,2,0)</f>
        <v>123</v>
      </c>
      <c r="AS75" s="0" t="n">
        <f aca="false">SUM('Sem.012'!$E75:$G75)</f>
        <v>0</v>
      </c>
      <c r="AU75" s="0" t="n">
        <f aca="false">VLOOKUP(A75,'Sem.013'!$C$2:$D$161,2,0)</f>
        <v>123</v>
      </c>
      <c r="AV75" s="0" t="n">
        <f aca="false">SUM('Sem.013'!$E75:$G75)</f>
        <v>0</v>
      </c>
      <c r="AX75" s="0" t="n">
        <f aca="false">VLOOKUP(A75,'Sem.014'!$C$2:$D$161,2,0)</f>
        <v>123</v>
      </c>
      <c r="AY75" s="0" t="n">
        <f aca="false">SUM('Sem.014'!$E75:$G75)</f>
        <v>0</v>
      </c>
      <c r="BA75" s="0" t="n">
        <f aca="false">VLOOKUP(A75,'Sem.015'!$C$2:$D$161,2,0)</f>
        <v>123</v>
      </c>
      <c r="BB75" s="0" t="n">
        <f aca="false">SUM('Sem.015'!$E75:$G75)</f>
        <v>0</v>
      </c>
      <c r="BD75" s="0" t="n">
        <f aca="false">VLOOKUP(A75,'Sem.016'!$C$2:$D$161,2,0)</f>
        <v>123</v>
      </c>
      <c r="BE75" s="0" t="n">
        <f aca="false">SUM('Sem.016'!$E75:$G75)</f>
        <v>0</v>
      </c>
      <c r="BG75" s="0" t="n">
        <f aca="false">VLOOKUP(A75,'Sem.017'!$C$2:$D$161,2,0)</f>
        <v>123</v>
      </c>
      <c r="BH75" s="0" t="n">
        <f aca="false">SUM('Sem.017'!$E75:$G75)</f>
        <v>0</v>
      </c>
      <c r="BJ75" s="0" t="n">
        <f aca="false">VLOOKUP(A75,'Sem.018'!$C$2:$D$161,2,0)</f>
        <v>123</v>
      </c>
      <c r="BK75" s="0" t="n">
        <f aca="false">SUM('Sem.018'!$E75:$G75)</f>
        <v>0</v>
      </c>
      <c r="BM75" s="0" t="n">
        <f aca="false">VLOOKUP(A75,'Sem.019'!$C$2:$D$161,2,0)</f>
        <v>123</v>
      </c>
      <c r="BN75" s="0" t="n">
        <f aca="false">SUM('Sem.019'!$E75:$G75)</f>
        <v>0</v>
      </c>
      <c r="BP75" s="0" t="n">
        <f aca="false">VLOOKUP(A75,'Sem.020'!$C$2:$D$161,2,0)</f>
        <v>123</v>
      </c>
      <c r="BQ75" s="0" t="n">
        <f aca="false">SUM('Sem.020'!$E75:$G75)</f>
        <v>0</v>
      </c>
      <c r="BS75" s="0" t="n">
        <f aca="false">VLOOKUP(A75,'Sem.021'!$C$2:$D$161,2,0)</f>
        <v>123</v>
      </c>
      <c r="BT75" s="0" t="n">
        <f aca="false">SUM('Sem.021'!$E75:$G75)</f>
        <v>0</v>
      </c>
      <c r="BV75" s="0" t="n">
        <f aca="false">VLOOKUP(A75,'Sem.022'!$C$2:$D$161,2,0)</f>
        <v>123</v>
      </c>
      <c r="BW75" s="0" t="n">
        <f aca="false">SUM('Sem.022'!$E75:$G75)</f>
        <v>0</v>
      </c>
      <c r="BY75" s="0" t="n">
        <f aca="false">VLOOKUP(A75,'Sem.023'!$C$2:$D$161,2,0)</f>
        <v>123</v>
      </c>
      <c r="BZ75" s="0" t="n">
        <f aca="false">SUM('Sem.023'!$E75:$G75)</f>
        <v>0</v>
      </c>
      <c r="CB75" s="0" t="n">
        <f aca="false">VLOOKUP(A75,'Sem.024'!$C$2:$D$161,2,0)</f>
        <v>123</v>
      </c>
      <c r="CC75" s="0" t="n">
        <f aca="false">SUM('Sem.024'!$E75:$G75)</f>
        <v>0</v>
      </c>
      <c r="CE75" s="0" t="n">
        <f aca="false">VLOOKUP(A75,'Sem.025'!$C$2:$D$161,2,0)</f>
        <v>123</v>
      </c>
      <c r="CF75" s="0" t="n">
        <f aca="false">SUM('Sem.025'!$E75:$G75)</f>
        <v>0</v>
      </c>
      <c r="CH75" s="0" t="n">
        <f aca="false">VLOOKUP(A75,'Sem.026'!$C$2:$D$161,2,0)</f>
        <v>123</v>
      </c>
      <c r="CI75" s="0" t="n">
        <f aca="false">SUM('Sem.026'!$E75:$G75)</f>
        <v>0</v>
      </c>
      <c r="CK75" s="0" t="n">
        <f aca="false">VLOOKUP(A75,'Sem.027'!$C$2:$D$161,2,0)</f>
        <v>123</v>
      </c>
      <c r="CL75" s="0" t="n">
        <f aca="false">SUM('Sem.027'!$E75:$G75)</f>
        <v>0</v>
      </c>
      <c r="CN75" s="0" t="n">
        <f aca="false">VLOOKUP(A75,'Sem.028'!$C$2:$D$161,2,0)</f>
        <v>123</v>
      </c>
      <c r="CO75" s="0" t="n">
        <f aca="false">SUM('Sem.028'!$E75:$G75)</f>
        <v>0</v>
      </c>
      <c r="CQ75" s="0" t="n">
        <f aca="false">VLOOKUP(A75,'Sem.029'!$C$2:$D$161,2,0)</f>
        <v>123</v>
      </c>
      <c r="CR75" s="0" t="n">
        <f aca="false">SUM('Sem.029'!$E75:$G75)</f>
        <v>0</v>
      </c>
      <c r="CT75" s="0" t="n">
        <f aca="false">VLOOKUP(A75,'Sem.030'!$C$2:$D$161,2,0)</f>
        <v>123</v>
      </c>
      <c r="CU75" s="0" t="n">
        <f aca="false">SUM('Sem.030'!$E75:$G75)</f>
        <v>0</v>
      </c>
      <c r="CW75" s="0" t="n">
        <f aca="false">VLOOKUP(A75,'Sem.031'!$C$2:$D$161,2,0)</f>
        <v>123</v>
      </c>
      <c r="CX75" s="0" t="n">
        <f aca="false">SUM('Sem.031'!$E75:$G75)</f>
        <v>0</v>
      </c>
      <c r="CZ75" s="0" t="n">
        <f aca="false">VLOOKUP(A75,'Sem.032'!$C$2:$D$161,2,0)</f>
        <v>123</v>
      </c>
      <c r="DA75" s="0" t="n">
        <f aca="false">SUM('Sem.032'!$E75:$G75)</f>
        <v>0</v>
      </c>
    </row>
    <row r="76" customFormat="false" ht="13.8" hidden="false" customHeight="false" outlineLevel="0" collapsed="false">
      <c r="A76" s="3" t="s">
        <v>74</v>
      </c>
      <c r="B76" s="1" t="n">
        <f aca="false">COUNTIF(C76:DA76,SUM(TRUNC((ROW()/7)*6),59))</f>
        <v>34</v>
      </c>
      <c r="C76" s="0" t="n">
        <f aca="false">SUM(COUNTIF(F76:I76,300)*10,COUNTIF(L76:DA76,300)*25)</f>
        <v>0</v>
      </c>
      <c r="E76" s="2" t="n">
        <f aca="false">VLOOKUP(A76,'Abat-Neuf Optionnel'!$C$2:$D$161,2,0)</f>
        <v>124</v>
      </c>
      <c r="F76" s="0" t="n">
        <f aca="false">SUM('Abat-Neuf Optionnel'!E76:G76)</f>
        <v>0</v>
      </c>
      <c r="H76" s="2" t="n">
        <f aca="false">VLOOKUP(A76,'Abat-Neuf'!$C$2:$D$161,2,0)</f>
        <v>124</v>
      </c>
      <c r="I76" s="0" t="n">
        <f aca="false">SUM('Abat-Neuf'!E76:G76)</f>
        <v>0</v>
      </c>
      <c r="K76" s="0" t="n">
        <f aca="false">VLOOKUP(A76,'Sem.01'!$C$2:$D$161,2,0)</f>
        <v>124</v>
      </c>
      <c r="L76" s="0" t="n">
        <f aca="false">SUM('Sem.01'!$E76:$G76)</f>
        <v>0</v>
      </c>
      <c r="N76" s="0" t="n">
        <f aca="false">VLOOKUP(A76,'Sem.02'!$C$2:$D$161,2,0)</f>
        <v>124</v>
      </c>
      <c r="O76" s="0" t="n">
        <f aca="false">SUM('Sem.02'!$E76:$G76)</f>
        <v>0</v>
      </c>
      <c r="Q76" s="0" t="n">
        <f aca="false">VLOOKUP(A76,'Sem.03'!$C$2:$D$161,2,0)</f>
        <v>124</v>
      </c>
      <c r="R76" s="0" t="n">
        <f aca="false">SUM('Sem.03'!$E76:$G76)</f>
        <v>0</v>
      </c>
      <c r="T76" s="0" t="n">
        <f aca="false">VLOOKUP(A76,'Sem.04'!$C$2:$D$161,2,0)</f>
        <v>124</v>
      </c>
      <c r="U76" s="0" t="n">
        <f aca="false">SUM('Sem.04'!$E76:$G76)</f>
        <v>0</v>
      </c>
      <c r="W76" s="0" t="n">
        <f aca="false">VLOOKUP(A76,'Sem.05'!$C$2:$D$161,2,0)</f>
        <v>124</v>
      </c>
      <c r="X76" s="0" t="n">
        <f aca="false">SUM('Sem.05'!$E76:$G76)</f>
        <v>0</v>
      </c>
      <c r="Z76" s="0" t="n">
        <f aca="false">VLOOKUP(A76,'Sem.06'!$C$2:$D$161,2,0)</f>
        <v>124</v>
      </c>
      <c r="AA76" s="0" t="n">
        <f aca="false">SUM('Sem.06'!$E76:$G76)</f>
        <v>0</v>
      </c>
      <c r="AC76" s="0" t="n">
        <f aca="false">VLOOKUP(A76,'Sem.07'!$C$2:$D$161,2,0)</f>
        <v>124</v>
      </c>
      <c r="AD76" s="0" t="n">
        <f aca="false">SUM('Sem.07'!$E76:$G76)</f>
        <v>0</v>
      </c>
      <c r="AF76" s="0" t="n">
        <f aca="false">VLOOKUP(A76,'Sem.08'!$C$2:$D$161,2,0)</f>
        <v>124</v>
      </c>
      <c r="AG76" s="0" t="n">
        <f aca="false">SUM('Sem.08'!$E76:$G76)</f>
        <v>0</v>
      </c>
      <c r="AI76" s="0" t="n">
        <f aca="false">VLOOKUP(A76,'Sem.09'!$C$2:$D$161,2,0)</f>
        <v>124</v>
      </c>
      <c r="AJ76" s="0" t="n">
        <f aca="false">SUM('Sem.09'!$E76:$G76)</f>
        <v>0</v>
      </c>
      <c r="AL76" s="0" t="n">
        <f aca="false">VLOOKUP(A76,'Sem.010'!$C$2:$D$161,2,0)</f>
        <v>124</v>
      </c>
      <c r="AM76" s="0" t="n">
        <f aca="false">SUM('Sem.010'!$E76:$G76)</f>
        <v>0</v>
      </c>
      <c r="AO76" s="0" t="n">
        <f aca="false">VLOOKUP(A76,'Sem.011'!$C$2:$D$161,2,0)</f>
        <v>124</v>
      </c>
      <c r="AP76" s="0" t="n">
        <f aca="false">SUM('Sem.011'!$E76:$G76)</f>
        <v>0</v>
      </c>
      <c r="AR76" s="0" t="n">
        <f aca="false">VLOOKUP(A76,'Sem.012'!$C$2:$D$161,2,0)</f>
        <v>124</v>
      </c>
      <c r="AS76" s="0" t="n">
        <f aca="false">SUM('Sem.012'!$E76:$G76)</f>
        <v>0</v>
      </c>
      <c r="AU76" s="0" t="n">
        <f aca="false">VLOOKUP(A76,'Sem.013'!$C$2:$D$161,2,0)</f>
        <v>124</v>
      </c>
      <c r="AV76" s="0" t="n">
        <f aca="false">SUM('Sem.013'!$E76:$G76)</f>
        <v>0</v>
      </c>
      <c r="AX76" s="0" t="n">
        <f aca="false">VLOOKUP(A76,'Sem.014'!$C$2:$D$161,2,0)</f>
        <v>124</v>
      </c>
      <c r="AY76" s="0" t="n">
        <f aca="false">SUM('Sem.014'!$E76:$G76)</f>
        <v>0</v>
      </c>
      <c r="BA76" s="0" t="n">
        <f aca="false">VLOOKUP(A76,'Sem.015'!$C$2:$D$161,2,0)</f>
        <v>124</v>
      </c>
      <c r="BB76" s="0" t="n">
        <f aca="false">SUM('Sem.015'!$E76:$G76)</f>
        <v>0</v>
      </c>
      <c r="BD76" s="0" t="n">
        <f aca="false">VLOOKUP(A76,'Sem.016'!$C$2:$D$161,2,0)</f>
        <v>124</v>
      </c>
      <c r="BE76" s="0" t="n">
        <f aca="false">SUM('Sem.016'!$E76:$G76)</f>
        <v>0</v>
      </c>
      <c r="BG76" s="0" t="n">
        <f aca="false">VLOOKUP(A76,'Sem.017'!$C$2:$D$161,2,0)</f>
        <v>124</v>
      </c>
      <c r="BH76" s="0" t="n">
        <f aca="false">SUM('Sem.017'!$E76:$G76)</f>
        <v>0</v>
      </c>
      <c r="BJ76" s="0" t="n">
        <f aca="false">VLOOKUP(A76,'Sem.018'!$C$2:$D$161,2,0)</f>
        <v>124</v>
      </c>
      <c r="BK76" s="0" t="n">
        <f aca="false">SUM('Sem.018'!$E76:$G76)</f>
        <v>0</v>
      </c>
      <c r="BM76" s="0" t="n">
        <f aca="false">VLOOKUP(A76,'Sem.019'!$C$2:$D$161,2,0)</f>
        <v>124</v>
      </c>
      <c r="BN76" s="0" t="n">
        <f aca="false">SUM('Sem.019'!$E76:$G76)</f>
        <v>0</v>
      </c>
      <c r="BP76" s="0" t="n">
        <f aca="false">VLOOKUP(A76,'Sem.020'!$C$2:$D$161,2,0)</f>
        <v>124</v>
      </c>
      <c r="BQ76" s="0" t="n">
        <f aca="false">SUM('Sem.020'!$E76:$G76)</f>
        <v>0</v>
      </c>
      <c r="BS76" s="0" t="n">
        <f aca="false">VLOOKUP(A76,'Sem.021'!$C$2:$D$161,2,0)</f>
        <v>124</v>
      </c>
      <c r="BT76" s="0" t="n">
        <f aca="false">SUM('Sem.021'!$E76:$G76)</f>
        <v>0</v>
      </c>
      <c r="BV76" s="0" t="n">
        <f aca="false">VLOOKUP(A76,'Sem.022'!$C$2:$D$161,2,0)</f>
        <v>124</v>
      </c>
      <c r="BW76" s="0" t="n">
        <f aca="false">SUM('Sem.022'!$E76:$G76)</f>
        <v>0</v>
      </c>
      <c r="BY76" s="0" t="n">
        <f aca="false">VLOOKUP(A76,'Sem.023'!$C$2:$D$161,2,0)</f>
        <v>124</v>
      </c>
      <c r="BZ76" s="0" t="n">
        <f aca="false">SUM('Sem.023'!$E76:$G76)</f>
        <v>0</v>
      </c>
      <c r="CB76" s="0" t="n">
        <f aca="false">VLOOKUP(A76,'Sem.024'!$C$2:$D$161,2,0)</f>
        <v>124</v>
      </c>
      <c r="CC76" s="0" t="n">
        <f aca="false">SUM('Sem.024'!$E76:$G76)</f>
        <v>0</v>
      </c>
      <c r="CE76" s="0" t="n">
        <f aca="false">VLOOKUP(A76,'Sem.025'!$C$2:$D$161,2,0)</f>
        <v>124</v>
      </c>
      <c r="CF76" s="0" t="n">
        <f aca="false">SUM('Sem.025'!$E76:$G76)</f>
        <v>0</v>
      </c>
      <c r="CH76" s="0" t="n">
        <f aca="false">VLOOKUP(A76,'Sem.026'!$C$2:$D$161,2,0)</f>
        <v>124</v>
      </c>
      <c r="CI76" s="0" t="n">
        <f aca="false">SUM('Sem.026'!$E76:$G76)</f>
        <v>0</v>
      </c>
      <c r="CK76" s="0" t="n">
        <f aca="false">VLOOKUP(A76,'Sem.027'!$C$2:$D$161,2,0)</f>
        <v>124</v>
      </c>
      <c r="CL76" s="0" t="n">
        <f aca="false">SUM('Sem.027'!$E76:$G76)</f>
        <v>0</v>
      </c>
      <c r="CN76" s="0" t="n">
        <f aca="false">VLOOKUP(A76,'Sem.028'!$C$2:$D$161,2,0)</f>
        <v>124</v>
      </c>
      <c r="CO76" s="0" t="n">
        <f aca="false">SUM('Sem.028'!$E76:$G76)</f>
        <v>0</v>
      </c>
      <c r="CQ76" s="0" t="n">
        <f aca="false">VLOOKUP(A76,'Sem.029'!$C$2:$D$161,2,0)</f>
        <v>124</v>
      </c>
      <c r="CR76" s="0" t="n">
        <f aca="false">SUM('Sem.029'!$E76:$G76)</f>
        <v>0</v>
      </c>
      <c r="CT76" s="0" t="n">
        <f aca="false">VLOOKUP(A76,'Sem.030'!$C$2:$D$161,2,0)</f>
        <v>124</v>
      </c>
      <c r="CU76" s="0" t="n">
        <f aca="false">SUM('Sem.030'!$E76:$G76)</f>
        <v>0</v>
      </c>
      <c r="CW76" s="0" t="n">
        <f aca="false">VLOOKUP(A76,'Sem.031'!$C$2:$D$161,2,0)</f>
        <v>124</v>
      </c>
      <c r="CX76" s="0" t="n">
        <f aca="false">SUM('Sem.031'!$E76:$G76)</f>
        <v>0</v>
      </c>
      <c r="CZ76" s="0" t="n">
        <f aca="false">VLOOKUP(A76,'Sem.032'!$C$2:$D$161,2,0)</f>
        <v>124</v>
      </c>
      <c r="DA76" s="0" t="n">
        <f aca="false">SUM('Sem.032'!$E76:$G76)</f>
        <v>0</v>
      </c>
    </row>
    <row r="77" customFormat="false" ht="13.8" hidden="false" customHeight="false" outlineLevel="0" collapsed="false">
      <c r="A77" s="3" t="s">
        <v>75</v>
      </c>
      <c r="B77" s="1" t="n">
        <f aca="false">COUNTIF(C77:DA77,SUM(TRUNC((ROW()/7)*6),59))</f>
        <v>34</v>
      </c>
      <c r="C77" s="0" t="n">
        <f aca="false">SUM(COUNTIF(F77:I77,300)*10,COUNTIF(L77:DA77,300)*25)</f>
        <v>0</v>
      </c>
      <c r="E77" s="2" t="n">
        <f aca="false">VLOOKUP(A77,'Abat-Neuf Optionnel'!$C$2:$D$161,2,0)</f>
        <v>125</v>
      </c>
      <c r="F77" s="0" t="n">
        <f aca="false">SUM('Abat-Neuf Optionnel'!E77:G77)</f>
        <v>0</v>
      </c>
      <c r="H77" s="2" t="n">
        <f aca="false">VLOOKUP(A77,'Abat-Neuf'!$C$2:$D$161,2,0)</f>
        <v>125</v>
      </c>
      <c r="I77" s="0" t="n">
        <f aca="false">SUM('Abat-Neuf'!E77:G77)</f>
        <v>0</v>
      </c>
      <c r="K77" s="0" t="n">
        <f aca="false">VLOOKUP(A77,'Sem.01'!$C$2:$D$161,2,0)</f>
        <v>125</v>
      </c>
      <c r="L77" s="0" t="n">
        <f aca="false">SUM('Sem.01'!$E77:$G77)</f>
        <v>0</v>
      </c>
      <c r="N77" s="0" t="n">
        <f aca="false">VLOOKUP(A77,'Sem.02'!$C$2:$D$161,2,0)</f>
        <v>125</v>
      </c>
      <c r="O77" s="0" t="n">
        <f aca="false">SUM('Sem.02'!$E77:$G77)</f>
        <v>0</v>
      </c>
      <c r="Q77" s="0" t="n">
        <f aca="false">VLOOKUP(A77,'Sem.03'!$C$2:$D$161,2,0)</f>
        <v>125</v>
      </c>
      <c r="R77" s="0" t="n">
        <f aca="false">SUM('Sem.03'!$E77:$G77)</f>
        <v>0</v>
      </c>
      <c r="T77" s="0" t="n">
        <f aca="false">VLOOKUP(A77,'Sem.04'!$C$2:$D$161,2,0)</f>
        <v>125</v>
      </c>
      <c r="U77" s="0" t="n">
        <f aca="false">SUM('Sem.04'!$E77:$G77)</f>
        <v>0</v>
      </c>
      <c r="W77" s="0" t="n">
        <f aca="false">VLOOKUP(A77,'Sem.05'!$C$2:$D$161,2,0)</f>
        <v>125</v>
      </c>
      <c r="X77" s="0" t="n">
        <f aca="false">SUM('Sem.05'!$E77:$G77)</f>
        <v>0</v>
      </c>
      <c r="Z77" s="0" t="n">
        <f aca="false">VLOOKUP(A77,'Sem.06'!$C$2:$D$161,2,0)</f>
        <v>125</v>
      </c>
      <c r="AA77" s="0" t="n">
        <f aca="false">SUM('Sem.06'!$E77:$G77)</f>
        <v>0</v>
      </c>
      <c r="AC77" s="0" t="n">
        <f aca="false">VLOOKUP(A77,'Sem.07'!$C$2:$D$161,2,0)</f>
        <v>125</v>
      </c>
      <c r="AD77" s="0" t="n">
        <f aca="false">SUM('Sem.07'!$E77:$G77)</f>
        <v>0</v>
      </c>
      <c r="AF77" s="0" t="n">
        <f aca="false">VLOOKUP(A77,'Sem.08'!$C$2:$D$161,2,0)</f>
        <v>125</v>
      </c>
      <c r="AG77" s="0" t="n">
        <f aca="false">SUM('Sem.08'!$E77:$G77)</f>
        <v>0</v>
      </c>
      <c r="AI77" s="0" t="n">
        <f aca="false">VLOOKUP(A77,'Sem.09'!$C$2:$D$161,2,0)</f>
        <v>125</v>
      </c>
      <c r="AJ77" s="0" t="n">
        <f aca="false">SUM('Sem.09'!$E77:$G77)</f>
        <v>0</v>
      </c>
      <c r="AL77" s="0" t="n">
        <f aca="false">VLOOKUP(A77,'Sem.010'!$C$2:$D$161,2,0)</f>
        <v>125</v>
      </c>
      <c r="AM77" s="0" t="n">
        <f aca="false">SUM('Sem.010'!$E77:$G77)</f>
        <v>0</v>
      </c>
      <c r="AO77" s="0" t="n">
        <f aca="false">VLOOKUP(A77,'Sem.011'!$C$2:$D$161,2,0)</f>
        <v>125</v>
      </c>
      <c r="AP77" s="0" t="n">
        <f aca="false">SUM('Sem.011'!$E77:$G77)</f>
        <v>0</v>
      </c>
      <c r="AR77" s="0" t="n">
        <f aca="false">VLOOKUP(A77,'Sem.012'!$C$2:$D$161,2,0)</f>
        <v>125</v>
      </c>
      <c r="AS77" s="0" t="n">
        <f aca="false">SUM('Sem.012'!$E77:$G77)</f>
        <v>0</v>
      </c>
      <c r="AU77" s="0" t="n">
        <f aca="false">VLOOKUP(A77,'Sem.013'!$C$2:$D$161,2,0)</f>
        <v>125</v>
      </c>
      <c r="AV77" s="0" t="n">
        <f aca="false">SUM('Sem.013'!$E77:$G77)</f>
        <v>0</v>
      </c>
      <c r="AX77" s="0" t="n">
        <f aca="false">VLOOKUP(A77,'Sem.014'!$C$2:$D$161,2,0)</f>
        <v>125</v>
      </c>
      <c r="AY77" s="0" t="n">
        <f aca="false">SUM('Sem.014'!$E77:$G77)</f>
        <v>0</v>
      </c>
      <c r="BA77" s="0" t="n">
        <f aca="false">VLOOKUP(A77,'Sem.015'!$C$2:$D$161,2,0)</f>
        <v>125</v>
      </c>
      <c r="BB77" s="0" t="n">
        <f aca="false">SUM('Sem.015'!$E77:$G77)</f>
        <v>0</v>
      </c>
      <c r="BD77" s="0" t="n">
        <f aca="false">VLOOKUP(A77,'Sem.016'!$C$2:$D$161,2,0)</f>
        <v>125</v>
      </c>
      <c r="BE77" s="0" t="n">
        <f aca="false">SUM('Sem.016'!$E77:$G77)</f>
        <v>0</v>
      </c>
      <c r="BG77" s="0" t="n">
        <f aca="false">VLOOKUP(A77,'Sem.017'!$C$2:$D$161,2,0)</f>
        <v>125</v>
      </c>
      <c r="BH77" s="0" t="n">
        <f aca="false">SUM('Sem.017'!$E77:$G77)</f>
        <v>0</v>
      </c>
      <c r="BJ77" s="0" t="n">
        <f aca="false">VLOOKUP(A77,'Sem.018'!$C$2:$D$161,2,0)</f>
        <v>125</v>
      </c>
      <c r="BK77" s="0" t="n">
        <f aca="false">SUM('Sem.018'!$E77:$G77)</f>
        <v>0</v>
      </c>
      <c r="BM77" s="0" t="n">
        <f aca="false">VLOOKUP(A77,'Sem.019'!$C$2:$D$161,2,0)</f>
        <v>125</v>
      </c>
      <c r="BN77" s="0" t="n">
        <f aca="false">SUM('Sem.019'!$E77:$G77)</f>
        <v>0</v>
      </c>
      <c r="BP77" s="0" t="n">
        <f aca="false">VLOOKUP(A77,'Sem.020'!$C$2:$D$161,2,0)</f>
        <v>125</v>
      </c>
      <c r="BQ77" s="0" t="n">
        <f aca="false">SUM('Sem.020'!$E77:$G77)</f>
        <v>0</v>
      </c>
      <c r="BS77" s="0" t="n">
        <f aca="false">VLOOKUP(A77,'Sem.021'!$C$2:$D$161,2,0)</f>
        <v>125</v>
      </c>
      <c r="BT77" s="0" t="n">
        <f aca="false">SUM('Sem.021'!$E77:$G77)</f>
        <v>0</v>
      </c>
      <c r="BV77" s="0" t="n">
        <f aca="false">VLOOKUP(A77,'Sem.022'!$C$2:$D$161,2,0)</f>
        <v>125</v>
      </c>
      <c r="BW77" s="0" t="n">
        <f aca="false">SUM('Sem.022'!$E77:$G77)</f>
        <v>0</v>
      </c>
      <c r="BY77" s="0" t="n">
        <f aca="false">VLOOKUP(A77,'Sem.023'!$C$2:$D$161,2,0)</f>
        <v>125</v>
      </c>
      <c r="BZ77" s="0" t="n">
        <f aca="false">SUM('Sem.023'!$E77:$G77)</f>
        <v>0</v>
      </c>
      <c r="CB77" s="0" t="n">
        <f aca="false">VLOOKUP(A77,'Sem.024'!$C$2:$D$161,2,0)</f>
        <v>125</v>
      </c>
      <c r="CC77" s="0" t="n">
        <f aca="false">SUM('Sem.024'!$E77:$G77)</f>
        <v>0</v>
      </c>
      <c r="CE77" s="0" t="n">
        <f aca="false">VLOOKUP(A77,'Sem.025'!$C$2:$D$161,2,0)</f>
        <v>125</v>
      </c>
      <c r="CF77" s="0" t="n">
        <f aca="false">SUM('Sem.025'!$E77:$G77)</f>
        <v>0</v>
      </c>
      <c r="CH77" s="0" t="n">
        <f aca="false">VLOOKUP(A77,'Sem.026'!$C$2:$D$161,2,0)</f>
        <v>125</v>
      </c>
      <c r="CI77" s="0" t="n">
        <f aca="false">SUM('Sem.026'!$E77:$G77)</f>
        <v>0</v>
      </c>
      <c r="CK77" s="0" t="n">
        <f aca="false">VLOOKUP(A77,'Sem.027'!$C$2:$D$161,2,0)</f>
        <v>125</v>
      </c>
      <c r="CL77" s="0" t="n">
        <f aca="false">SUM('Sem.027'!$E77:$G77)</f>
        <v>0</v>
      </c>
      <c r="CN77" s="0" t="n">
        <f aca="false">VLOOKUP(A77,'Sem.028'!$C$2:$D$161,2,0)</f>
        <v>125</v>
      </c>
      <c r="CO77" s="0" t="n">
        <f aca="false">SUM('Sem.028'!$E77:$G77)</f>
        <v>0</v>
      </c>
      <c r="CQ77" s="0" t="n">
        <f aca="false">VLOOKUP(A77,'Sem.029'!$C$2:$D$161,2,0)</f>
        <v>125</v>
      </c>
      <c r="CR77" s="0" t="n">
        <f aca="false">SUM('Sem.029'!$E77:$G77)</f>
        <v>0</v>
      </c>
      <c r="CT77" s="0" t="n">
        <f aca="false">VLOOKUP(A77,'Sem.030'!$C$2:$D$161,2,0)</f>
        <v>125</v>
      </c>
      <c r="CU77" s="0" t="n">
        <f aca="false">SUM('Sem.030'!$E77:$G77)</f>
        <v>0</v>
      </c>
      <c r="CW77" s="0" t="n">
        <f aca="false">VLOOKUP(A77,'Sem.031'!$C$2:$D$161,2,0)</f>
        <v>125</v>
      </c>
      <c r="CX77" s="0" t="n">
        <f aca="false">SUM('Sem.031'!$E77:$G77)</f>
        <v>0</v>
      </c>
      <c r="CZ77" s="0" t="n">
        <f aca="false">VLOOKUP(A77,'Sem.032'!$C$2:$D$161,2,0)</f>
        <v>125</v>
      </c>
      <c r="DA77" s="0" t="n">
        <f aca="false">SUM('Sem.032'!$E77:$G77)</f>
        <v>0</v>
      </c>
    </row>
    <row r="78" customFormat="false" ht="13.8" hidden="false" customHeight="false" outlineLevel="0" collapsed="false">
      <c r="A78" s="3" t="s">
        <v>76</v>
      </c>
      <c r="B78" s="1" t="n">
        <f aca="false">COUNTIF(C78:DA78,SUM(TRUNC((ROW()/7)*6),60))</f>
        <v>34</v>
      </c>
      <c r="C78" s="0" t="n">
        <f aca="false">SUM(COUNTIF(F78:I78,300)*10,COUNTIF(L78:DA78,300)*25)</f>
        <v>0</v>
      </c>
      <c r="E78" s="2" t="n">
        <f aca="false">VLOOKUP(A78,'Abat-Neuf Optionnel'!$C$2:$D$161,2,0)</f>
        <v>126</v>
      </c>
      <c r="F78" s="0" t="n">
        <f aca="false">SUM('Abat-Neuf Optionnel'!E78:G78)</f>
        <v>0</v>
      </c>
      <c r="H78" s="2" t="n">
        <f aca="false">VLOOKUP(A78,'Abat-Neuf'!$C$2:$D$161,2,0)</f>
        <v>126</v>
      </c>
      <c r="I78" s="0" t="n">
        <f aca="false">SUM('Abat-Neuf'!E78:G78)</f>
        <v>0</v>
      </c>
      <c r="K78" s="0" t="n">
        <f aca="false">VLOOKUP(A78,'Sem.01'!$C$2:$D$161,2,0)</f>
        <v>126</v>
      </c>
      <c r="L78" s="0" t="n">
        <f aca="false">SUM('Sem.01'!$E78:$G78)</f>
        <v>0</v>
      </c>
      <c r="N78" s="0" t="n">
        <f aca="false">VLOOKUP(A78,'Sem.02'!$C$2:$D$161,2,0)</f>
        <v>126</v>
      </c>
      <c r="O78" s="0" t="n">
        <f aca="false">SUM('Sem.02'!$E78:$G78)</f>
        <v>0</v>
      </c>
      <c r="Q78" s="0" t="n">
        <f aca="false">VLOOKUP(A78,'Sem.03'!$C$2:$D$161,2,0)</f>
        <v>126</v>
      </c>
      <c r="R78" s="0" t="n">
        <f aca="false">SUM('Sem.03'!$E78:$G78)</f>
        <v>0</v>
      </c>
      <c r="T78" s="0" t="n">
        <f aca="false">VLOOKUP(A78,'Sem.04'!$C$2:$D$161,2,0)</f>
        <v>126</v>
      </c>
      <c r="U78" s="0" t="n">
        <f aca="false">SUM('Sem.04'!$E78:$G78)</f>
        <v>0</v>
      </c>
      <c r="W78" s="0" t="n">
        <f aca="false">VLOOKUP(A78,'Sem.05'!$C$2:$D$161,2,0)</f>
        <v>126</v>
      </c>
      <c r="X78" s="0" t="n">
        <f aca="false">SUM('Sem.05'!$E78:$G78)</f>
        <v>0</v>
      </c>
      <c r="Z78" s="0" t="n">
        <f aca="false">VLOOKUP(A78,'Sem.06'!$C$2:$D$161,2,0)</f>
        <v>126</v>
      </c>
      <c r="AA78" s="0" t="n">
        <f aca="false">SUM('Sem.06'!$E78:$G78)</f>
        <v>0</v>
      </c>
      <c r="AC78" s="0" t="n">
        <f aca="false">VLOOKUP(A78,'Sem.07'!$C$2:$D$161,2,0)</f>
        <v>126</v>
      </c>
      <c r="AD78" s="0" t="n">
        <f aca="false">SUM('Sem.07'!$E78:$G78)</f>
        <v>0</v>
      </c>
      <c r="AF78" s="0" t="n">
        <f aca="false">VLOOKUP(A78,'Sem.08'!$C$2:$D$161,2,0)</f>
        <v>126</v>
      </c>
      <c r="AG78" s="0" t="n">
        <f aca="false">SUM('Sem.08'!$E78:$G78)</f>
        <v>0</v>
      </c>
      <c r="AI78" s="0" t="n">
        <f aca="false">VLOOKUP(A78,'Sem.09'!$C$2:$D$161,2,0)</f>
        <v>126</v>
      </c>
      <c r="AJ78" s="0" t="n">
        <f aca="false">SUM('Sem.09'!$E78:$G78)</f>
        <v>0</v>
      </c>
      <c r="AL78" s="0" t="n">
        <f aca="false">VLOOKUP(A78,'Sem.010'!$C$2:$D$161,2,0)</f>
        <v>126</v>
      </c>
      <c r="AM78" s="0" t="n">
        <f aca="false">SUM('Sem.010'!$E78:$G78)</f>
        <v>0</v>
      </c>
      <c r="AO78" s="0" t="n">
        <f aca="false">VLOOKUP(A78,'Sem.011'!$C$2:$D$161,2,0)</f>
        <v>126</v>
      </c>
      <c r="AP78" s="0" t="n">
        <f aca="false">SUM('Sem.011'!$E78:$G78)</f>
        <v>0</v>
      </c>
      <c r="AR78" s="0" t="n">
        <f aca="false">VLOOKUP(A78,'Sem.012'!$C$2:$D$161,2,0)</f>
        <v>126</v>
      </c>
      <c r="AS78" s="0" t="n">
        <f aca="false">SUM('Sem.012'!$E78:$G78)</f>
        <v>0</v>
      </c>
      <c r="AU78" s="0" t="n">
        <f aca="false">VLOOKUP(A78,'Sem.013'!$C$2:$D$161,2,0)</f>
        <v>126</v>
      </c>
      <c r="AV78" s="0" t="n">
        <f aca="false">SUM('Sem.013'!$E78:$G78)</f>
        <v>0</v>
      </c>
      <c r="AX78" s="0" t="n">
        <f aca="false">VLOOKUP(A78,'Sem.014'!$C$2:$D$161,2,0)</f>
        <v>126</v>
      </c>
      <c r="AY78" s="0" t="n">
        <f aca="false">SUM('Sem.014'!$E78:$G78)</f>
        <v>0</v>
      </c>
      <c r="BA78" s="0" t="n">
        <f aca="false">VLOOKUP(A78,'Sem.015'!$C$2:$D$161,2,0)</f>
        <v>126</v>
      </c>
      <c r="BB78" s="0" t="n">
        <f aca="false">SUM('Sem.015'!$E78:$G78)</f>
        <v>0</v>
      </c>
      <c r="BD78" s="0" t="n">
        <f aca="false">VLOOKUP(A78,'Sem.016'!$C$2:$D$161,2,0)</f>
        <v>126</v>
      </c>
      <c r="BE78" s="0" t="n">
        <f aca="false">SUM('Sem.016'!$E78:$G78)</f>
        <v>0</v>
      </c>
      <c r="BG78" s="0" t="n">
        <f aca="false">VLOOKUP(A78,'Sem.017'!$C$2:$D$161,2,0)</f>
        <v>126</v>
      </c>
      <c r="BH78" s="0" t="n">
        <f aca="false">SUM('Sem.017'!$E78:$G78)</f>
        <v>0</v>
      </c>
      <c r="BJ78" s="0" t="n">
        <f aca="false">VLOOKUP(A78,'Sem.018'!$C$2:$D$161,2,0)</f>
        <v>126</v>
      </c>
      <c r="BK78" s="0" t="n">
        <f aca="false">SUM('Sem.018'!$E78:$G78)</f>
        <v>0</v>
      </c>
      <c r="BM78" s="0" t="n">
        <f aca="false">VLOOKUP(A78,'Sem.019'!$C$2:$D$161,2,0)</f>
        <v>126</v>
      </c>
      <c r="BN78" s="0" t="n">
        <f aca="false">SUM('Sem.019'!$E78:$G78)</f>
        <v>0</v>
      </c>
      <c r="BP78" s="0" t="n">
        <f aca="false">VLOOKUP(A78,'Sem.020'!$C$2:$D$161,2,0)</f>
        <v>126</v>
      </c>
      <c r="BQ78" s="0" t="n">
        <f aca="false">SUM('Sem.020'!$E78:$G78)</f>
        <v>0</v>
      </c>
      <c r="BS78" s="0" t="n">
        <f aca="false">VLOOKUP(A78,'Sem.021'!$C$2:$D$161,2,0)</f>
        <v>126</v>
      </c>
      <c r="BT78" s="0" t="n">
        <f aca="false">SUM('Sem.021'!$E78:$G78)</f>
        <v>0</v>
      </c>
      <c r="BV78" s="0" t="n">
        <f aca="false">VLOOKUP(A78,'Sem.022'!$C$2:$D$161,2,0)</f>
        <v>126</v>
      </c>
      <c r="BW78" s="0" t="n">
        <f aca="false">SUM('Sem.022'!$E78:$G78)</f>
        <v>0</v>
      </c>
      <c r="BY78" s="0" t="n">
        <f aca="false">VLOOKUP(A78,'Sem.023'!$C$2:$D$161,2,0)</f>
        <v>126</v>
      </c>
      <c r="BZ78" s="0" t="n">
        <f aca="false">SUM('Sem.023'!$E78:$G78)</f>
        <v>0</v>
      </c>
      <c r="CB78" s="0" t="n">
        <f aca="false">VLOOKUP(A78,'Sem.024'!$C$2:$D$161,2,0)</f>
        <v>126</v>
      </c>
      <c r="CC78" s="0" t="n">
        <f aca="false">SUM('Sem.024'!$E78:$G78)</f>
        <v>0</v>
      </c>
      <c r="CE78" s="0" t="n">
        <f aca="false">VLOOKUP(A78,'Sem.025'!$C$2:$D$161,2,0)</f>
        <v>126</v>
      </c>
      <c r="CF78" s="0" t="n">
        <f aca="false">SUM('Sem.025'!$E78:$G78)</f>
        <v>0</v>
      </c>
      <c r="CH78" s="0" t="n">
        <f aca="false">VLOOKUP(A78,'Sem.026'!$C$2:$D$161,2,0)</f>
        <v>126</v>
      </c>
      <c r="CI78" s="0" t="n">
        <f aca="false">SUM('Sem.026'!$E78:$G78)</f>
        <v>0</v>
      </c>
      <c r="CK78" s="0" t="n">
        <f aca="false">VLOOKUP(A78,'Sem.027'!$C$2:$D$161,2,0)</f>
        <v>126</v>
      </c>
      <c r="CL78" s="0" t="n">
        <f aca="false">SUM('Sem.027'!$E78:$G78)</f>
        <v>0</v>
      </c>
      <c r="CN78" s="0" t="n">
        <f aca="false">VLOOKUP(A78,'Sem.028'!$C$2:$D$161,2,0)</f>
        <v>126</v>
      </c>
      <c r="CO78" s="0" t="n">
        <f aca="false">SUM('Sem.028'!$E78:$G78)</f>
        <v>0</v>
      </c>
      <c r="CQ78" s="0" t="n">
        <f aca="false">VLOOKUP(A78,'Sem.029'!$C$2:$D$161,2,0)</f>
        <v>126</v>
      </c>
      <c r="CR78" s="0" t="n">
        <f aca="false">SUM('Sem.029'!$E78:$G78)</f>
        <v>0</v>
      </c>
      <c r="CT78" s="0" t="n">
        <f aca="false">VLOOKUP(A78,'Sem.030'!$C$2:$D$161,2,0)</f>
        <v>126</v>
      </c>
      <c r="CU78" s="0" t="n">
        <f aca="false">SUM('Sem.030'!$E78:$G78)</f>
        <v>0</v>
      </c>
      <c r="CW78" s="0" t="n">
        <f aca="false">VLOOKUP(A78,'Sem.031'!$C$2:$D$161,2,0)</f>
        <v>126</v>
      </c>
      <c r="CX78" s="0" t="n">
        <f aca="false">SUM('Sem.031'!$E78:$G78)</f>
        <v>0</v>
      </c>
      <c r="CZ78" s="0" t="n">
        <f aca="false">VLOOKUP(A78,'Sem.032'!$C$2:$D$161,2,0)</f>
        <v>126</v>
      </c>
      <c r="DA78" s="0" t="n">
        <f aca="false">SUM('Sem.032'!$E78:$G78)</f>
        <v>0</v>
      </c>
    </row>
    <row r="79" customFormat="false" ht="13.8" hidden="false" customHeight="false" outlineLevel="0" collapsed="false">
      <c r="A79" s="4" t="s">
        <v>77</v>
      </c>
      <c r="B79" s="1"/>
      <c r="E79" s="2"/>
      <c r="H79" s="2"/>
    </row>
    <row r="80" customFormat="false" ht="13.8" hidden="false" customHeight="false" outlineLevel="0" collapsed="false">
      <c r="A80" s="3" t="s">
        <v>78</v>
      </c>
      <c r="B80" s="1" t="n">
        <f aca="false">COUNTIF(C80:DA80,SUM(TRUNC((ROW()/7)*6),64))</f>
        <v>34</v>
      </c>
      <c r="C80" s="0" t="n">
        <f aca="false">SUM(COUNTIF(F80:I80,300)*10,COUNTIF(L80:DA80,300)*25)</f>
        <v>0</v>
      </c>
      <c r="E80" s="2" t="n">
        <f aca="false">VLOOKUP(A80,'Abat-Neuf Optionnel'!$C$2:$D$161,2,0)</f>
        <v>132</v>
      </c>
      <c r="F80" s="0" t="n">
        <f aca="false">SUM('Abat-Neuf Optionnel'!E80:G80)</f>
        <v>0</v>
      </c>
      <c r="H80" s="2" t="n">
        <f aca="false">VLOOKUP(A80,'Abat-Neuf'!$C$2:$D$161,2,0)</f>
        <v>132</v>
      </c>
      <c r="I80" s="0" t="n">
        <f aca="false">SUM('Abat-Neuf'!E80:G80)</f>
        <v>0</v>
      </c>
      <c r="K80" s="0" t="n">
        <f aca="false">VLOOKUP(A80,'Sem.01'!$C$2:$D$161,2,0)</f>
        <v>132</v>
      </c>
      <c r="L80" s="0" t="n">
        <f aca="false">SUM('Sem.01'!$E80:$G80)</f>
        <v>0</v>
      </c>
      <c r="N80" s="0" t="n">
        <f aca="false">VLOOKUP(A80,'Sem.02'!$C$2:$D$161,2,0)</f>
        <v>132</v>
      </c>
      <c r="O80" s="0" t="n">
        <f aca="false">SUM('Sem.02'!$E80:$G80)</f>
        <v>0</v>
      </c>
      <c r="Q80" s="0" t="n">
        <f aca="false">VLOOKUP(A80,'Sem.03'!$C$2:$D$161,2,0)</f>
        <v>132</v>
      </c>
      <c r="R80" s="0" t="n">
        <f aca="false">SUM('Sem.03'!$E80:$G80)</f>
        <v>0</v>
      </c>
      <c r="T80" s="0" t="n">
        <f aca="false">VLOOKUP(A80,'Sem.04'!$C$2:$D$161,2,0)</f>
        <v>132</v>
      </c>
      <c r="U80" s="0" t="n">
        <f aca="false">SUM('Sem.04'!$E80:$G80)</f>
        <v>0</v>
      </c>
      <c r="W80" s="0" t="n">
        <f aca="false">VLOOKUP(A80,'Sem.05'!$C$2:$D$161,2,0)</f>
        <v>132</v>
      </c>
      <c r="X80" s="0" t="n">
        <f aca="false">SUM('Sem.05'!$E80:$G80)</f>
        <v>0</v>
      </c>
      <c r="Z80" s="0" t="n">
        <f aca="false">VLOOKUP(A80,'Sem.06'!$C$2:$D$161,2,0)</f>
        <v>132</v>
      </c>
      <c r="AA80" s="0" t="n">
        <f aca="false">SUM('Sem.06'!$E80:$G80)</f>
        <v>0</v>
      </c>
      <c r="AC80" s="0" t="n">
        <f aca="false">VLOOKUP(A80,'Sem.07'!$C$2:$D$161,2,0)</f>
        <v>132</v>
      </c>
      <c r="AD80" s="0" t="n">
        <f aca="false">SUM('Sem.07'!$E80:$G80)</f>
        <v>0</v>
      </c>
      <c r="AF80" s="0" t="n">
        <f aca="false">VLOOKUP(A80,'Sem.08'!$C$2:$D$161,2,0)</f>
        <v>132</v>
      </c>
      <c r="AG80" s="0" t="n">
        <f aca="false">SUM('Sem.08'!$E80:$G80)</f>
        <v>0</v>
      </c>
      <c r="AI80" s="0" t="n">
        <f aca="false">VLOOKUP(A80,'Sem.09'!$C$2:$D$161,2,0)</f>
        <v>132</v>
      </c>
      <c r="AJ80" s="0" t="n">
        <f aca="false">SUM('Sem.09'!$E80:$G80)</f>
        <v>0</v>
      </c>
      <c r="AL80" s="0" t="n">
        <f aca="false">VLOOKUP(A80,'Sem.010'!$C$2:$D$161,2,0)</f>
        <v>132</v>
      </c>
      <c r="AM80" s="0" t="n">
        <f aca="false">SUM('Sem.010'!$E80:$G80)</f>
        <v>0</v>
      </c>
      <c r="AO80" s="0" t="n">
        <f aca="false">VLOOKUP(A80,'Sem.011'!$C$2:$D$161,2,0)</f>
        <v>132</v>
      </c>
      <c r="AP80" s="0" t="n">
        <f aca="false">SUM('Sem.011'!$E80:$G80)</f>
        <v>0</v>
      </c>
      <c r="AR80" s="0" t="n">
        <f aca="false">VLOOKUP(A80,'Sem.012'!$C$2:$D$161,2,0)</f>
        <v>132</v>
      </c>
      <c r="AS80" s="0" t="n">
        <f aca="false">SUM('Sem.012'!$E80:$G80)</f>
        <v>0</v>
      </c>
      <c r="AU80" s="0" t="n">
        <f aca="false">VLOOKUP(A80,'Sem.013'!$C$2:$D$161,2,0)</f>
        <v>132</v>
      </c>
      <c r="AV80" s="0" t="n">
        <f aca="false">SUM('Sem.013'!$E80:$G80)</f>
        <v>0</v>
      </c>
      <c r="AX80" s="0" t="n">
        <f aca="false">VLOOKUP(A80,'Sem.014'!$C$2:$D$161,2,0)</f>
        <v>132</v>
      </c>
      <c r="AY80" s="0" t="n">
        <f aca="false">SUM('Sem.014'!$E80:$G80)</f>
        <v>0</v>
      </c>
      <c r="BA80" s="0" t="n">
        <f aca="false">VLOOKUP(A80,'Sem.015'!$C$2:$D$161,2,0)</f>
        <v>132</v>
      </c>
      <c r="BB80" s="0" t="n">
        <f aca="false">SUM('Sem.015'!$E80:$G80)</f>
        <v>0</v>
      </c>
      <c r="BD80" s="0" t="n">
        <f aca="false">VLOOKUP(A80,'Sem.016'!$C$2:$D$161,2,0)</f>
        <v>132</v>
      </c>
      <c r="BE80" s="0" t="n">
        <f aca="false">SUM('Sem.016'!$E80:$G80)</f>
        <v>0</v>
      </c>
      <c r="BG80" s="0" t="n">
        <f aca="false">VLOOKUP(A80,'Sem.017'!$C$2:$D$161,2,0)</f>
        <v>132</v>
      </c>
      <c r="BH80" s="0" t="n">
        <f aca="false">SUM('Sem.017'!$E80:$G80)</f>
        <v>0</v>
      </c>
      <c r="BJ80" s="0" t="n">
        <f aca="false">VLOOKUP(A80,'Sem.018'!$C$2:$D$161,2,0)</f>
        <v>132</v>
      </c>
      <c r="BK80" s="0" t="n">
        <f aca="false">SUM('Sem.018'!$E80:$G80)</f>
        <v>0</v>
      </c>
      <c r="BM80" s="0" t="n">
        <f aca="false">VLOOKUP(A80,'Sem.019'!$C$2:$D$161,2,0)</f>
        <v>132</v>
      </c>
      <c r="BN80" s="0" t="n">
        <f aca="false">SUM('Sem.019'!$E80:$G80)</f>
        <v>0</v>
      </c>
      <c r="BP80" s="0" t="n">
        <f aca="false">VLOOKUP(A80,'Sem.020'!$C$2:$D$161,2,0)</f>
        <v>132</v>
      </c>
      <c r="BQ80" s="0" t="n">
        <f aca="false">SUM('Sem.020'!$E80:$G80)</f>
        <v>0</v>
      </c>
      <c r="BS80" s="0" t="n">
        <f aca="false">VLOOKUP(A80,'Sem.021'!$C$2:$D$161,2,0)</f>
        <v>132</v>
      </c>
      <c r="BT80" s="0" t="n">
        <f aca="false">SUM('Sem.021'!$E80:$G80)</f>
        <v>0</v>
      </c>
      <c r="BV80" s="0" t="n">
        <f aca="false">VLOOKUP(A80,'Sem.022'!$C$2:$D$161,2,0)</f>
        <v>132</v>
      </c>
      <c r="BW80" s="0" t="n">
        <f aca="false">SUM('Sem.022'!$E80:$G80)</f>
        <v>0</v>
      </c>
      <c r="BY80" s="0" t="n">
        <f aca="false">VLOOKUP(A80,'Sem.023'!$C$2:$D$161,2,0)</f>
        <v>132</v>
      </c>
      <c r="BZ80" s="0" t="n">
        <f aca="false">SUM('Sem.023'!$E80:$G80)</f>
        <v>0</v>
      </c>
      <c r="CB80" s="0" t="n">
        <f aca="false">VLOOKUP(A80,'Sem.024'!$C$2:$D$161,2,0)</f>
        <v>132</v>
      </c>
      <c r="CC80" s="0" t="n">
        <f aca="false">SUM('Sem.024'!$E80:$G80)</f>
        <v>0</v>
      </c>
      <c r="CE80" s="0" t="n">
        <f aca="false">VLOOKUP(A80,'Sem.025'!$C$2:$D$161,2,0)</f>
        <v>132</v>
      </c>
      <c r="CF80" s="0" t="n">
        <f aca="false">SUM('Sem.025'!$E80:$G80)</f>
        <v>0</v>
      </c>
      <c r="CH80" s="0" t="n">
        <f aca="false">VLOOKUP(A80,'Sem.026'!$C$2:$D$161,2,0)</f>
        <v>132</v>
      </c>
      <c r="CI80" s="0" t="n">
        <f aca="false">SUM('Sem.026'!$E80:$G80)</f>
        <v>0</v>
      </c>
      <c r="CK80" s="0" t="n">
        <f aca="false">VLOOKUP(A80,'Sem.027'!$C$2:$D$161,2,0)</f>
        <v>132</v>
      </c>
      <c r="CL80" s="0" t="n">
        <f aca="false">SUM('Sem.027'!$E80:$G80)</f>
        <v>0</v>
      </c>
      <c r="CN80" s="0" t="n">
        <f aca="false">VLOOKUP(A80,'Sem.028'!$C$2:$D$161,2,0)</f>
        <v>132</v>
      </c>
      <c r="CO80" s="0" t="n">
        <f aca="false">SUM('Sem.028'!$E80:$G80)</f>
        <v>0</v>
      </c>
      <c r="CQ80" s="0" t="n">
        <f aca="false">VLOOKUP(A80,'Sem.029'!$C$2:$D$161,2,0)</f>
        <v>132</v>
      </c>
      <c r="CR80" s="0" t="n">
        <f aca="false">SUM('Sem.029'!$E80:$G80)</f>
        <v>0</v>
      </c>
      <c r="CT80" s="0" t="n">
        <f aca="false">VLOOKUP(A80,'Sem.030'!$C$2:$D$161,2,0)</f>
        <v>132</v>
      </c>
      <c r="CU80" s="0" t="n">
        <f aca="false">SUM('Sem.030'!$E80:$G80)</f>
        <v>0</v>
      </c>
      <c r="CW80" s="0" t="n">
        <f aca="false">VLOOKUP(A80,'Sem.031'!$C$2:$D$161,2,0)</f>
        <v>132</v>
      </c>
      <c r="CX80" s="0" t="n">
        <f aca="false">SUM('Sem.031'!$E80:$G80)</f>
        <v>0</v>
      </c>
      <c r="CZ80" s="0" t="n">
        <f aca="false">VLOOKUP(A80,'Sem.032'!$C$2:$D$161,2,0)</f>
        <v>132</v>
      </c>
      <c r="DA80" s="0" t="n">
        <f aca="false">SUM('Sem.032'!$E80:$G80)</f>
        <v>0</v>
      </c>
    </row>
    <row r="81" customFormat="false" ht="13.8" hidden="false" customHeight="false" outlineLevel="0" collapsed="false">
      <c r="A81" s="3" t="s">
        <v>79</v>
      </c>
      <c r="B81" s="1" t="n">
        <f aca="false">COUNTIF(C81:DA81,SUM(TRUNC((ROW()/7)*6),64))</f>
        <v>34</v>
      </c>
      <c r="C81" s="0" t="n">
        <f aca="false">SUM(COUNTIF(F81:I81,300)*10,COUNTIF(L81:DA81,300)*25)</f>
        <v>0</v>
      </c>
      <c r="E81" s="2" t="n">
        <f aca="false">VLOOKUP(A81,'Abat-Neuf Optionnel'!$C$2:$D$161,2,0)</f>
        <v>133</v>
      </c>
      <c r="F81" s="0" t="n">
        <f aca="false">SUM('Abat-Neuf Optionnel'!E81:G81)</f>
        <v>0</v>
      </c>
      <c r="H81" s="2" t="n">
        <f aca="false">VLOOKUP(A81,'Abat-Neuf'!$C$2:$D$161,2,0)</f>
        <v>133</v>
      </c>
      <c r="I81" s="0" t="n">
        <f aca="false">SUM('Abat-Neuf'!E81:G81)</f>
        <v>0</v>
      </c>
      <c r="K81" s="0" t="n">
        <f aca="false">VLOOKUP(A81,'Sem.01'!$C$2:$D$161,2,0)</f>
        <v>133</v>
      </c>
      <c r="L81" s="0" t="n">
        <f aca="false">SUM('Sem.01'!$E81:$G81)</f>
        <v>0</v>
      </c>
      <c r="N81" s="0" t="n">
        <f aca="false">VLOOKUP(A81,'Sem.02'!$C$2:$D$161,2,0)</f>
        <v>133</v>
      </c>
      <c r="O81" s="0" t="n">
        <f aca="false">SUM('Sem.02'!$E81:$G81)</f>
        <v>0</v>
      </c>
      <c r="Q81" s="0" t="n">
        <f aca="false">VLOOKUP(A81,'Sem.03'!$C$2:$D$161,2,0)</f>
        <v>133</v>
      </c>
      <c r="R81" s="0" t="n">
        <f aca="false">SUM('Sem.03'!$E81:$G81)</f>
        <v>0</v>
      </c>
      <c r="T81" s="0" t="n">
        <f aca="false">VLOOKUP(A81,'Sem.04'!$C$2:$D$161,2,0)</f>
        <v>133</v>
      </c>
      <c r="U81" s="0" t="n">
        <f aca="false">SUM('Sem.04'!$E81:$G81)</f>
        <v>0</v>
      </c>
      <c r="W81" s="0" t="n">
        <f aca="false">VLOOKUP(A81,'Sem.05'!$C$2:$D$161,2,0)</f>
        <v>133</v>
      </c>
      <c r="X81" s="0" t="n">
        <f aca="false">SUM('Sem.05'!$E81:$G81)</f>
        <v>0</v>
      </c>
      <c r="Z81" s="0" t="n">
        <f aca="false">VLOOKUP(A81,'Sem.06'!$C$2:$D$161,2,0)</f>
        <v>133</v>
      </c>
      <c r="AA81" s="0" t="n">
        <f aca="false">SUM('Sem.06'!$E81:$G81)</f>
        <v>0</v>
      </c>
      <c r="AC81" s="0" t="n">
        <f aca="false">VLOOKUP(A81,'Sem.07'!$C$2:$D$161,2,0)</f>
        <v>133</v>
      </c>
      <c r="AD81" s="0" t="n">
        <f aca="false">SUM('Sem.07'!$E81:$G81)</f>
        <v>0</v>
      </c>
      <c r="AF81" s="0" t="n">
        <f aca="false">VLOOKUP(A81,'Sem.08'!$C$2:$D$161,2,0)</f>
        <v>133</v>
      </c>
      <c r="AG81" s="0" t="n">
        <f aca="false">SUM('Sem.08'!$E81:$G81)</f>
        <v>0</v>
      </c>
      <c r="AI81" s="0" t="n">
        <f aca="false">VLOOKUP(A81,'Sem.09'!$C$2:$D$161,2,0)</f>
        <v>133</v>
      </c>
      <c r="AJ81" s="0" t="n">
        <f aca="false">SUM('Sem.09'!$E81:$G81)</f>
        <v>0</v>
      </c>
      <c r="AL81" s="0" t="n">
        <f aca="false">VLOOKUP(A81,'Sem.010'!$C$2:$D$161,2,0)</f>
        <v>133</v>
      </c>
      <c r="AM81" s="0" t="n">
        <f aca="false">SUM('Sem.010'!$E81:$G81)</f>
        <v>0</v>
      </c>
      <c r="AO81" s="0" t="n">
        <f aca="false">VLOOKUP(A81,'Sem.011'!$C$2:$D$161,2,0)</f>
        <v>133</v>
      </c>
      <c r="AP81" s="0" t="n">
        <f aca="false">SUM('Sem.011'!$E81:$G81)</f>
        <v>0</v>
      </c>
      <c r="AR81" s="0" t="n">
        <f aca="false">VLOOKUP(A81,'Sem.012'!$C$2:$D$161,2,0)</f>
        <v>133</v>
      </c>
      <c r="AS81" s="0" t="n">
        <f aca="false">SUM('Sem.012'!$E81:$G81)</f>
        <v>0</v>
      </c>
      <c r="AU81" s="0" t="n">
        <f aca="false">VLOOKUP(A81,'Sem.013'!$C$2:$D$161,2,0)</f>
        <v>133</v>
      </c>
      <c r="AV81" s="0" t="n">
        <f aca="false">SUM('Sem.013'!$E81:$G81)</f>
        <v>0</v>
      </c>
      <c r="AX81" s="0" t="n">
        <f aca="false">VLOOKUP(A81,'Sem.014'!$C$2:$D$161,2,0)</f>
        <v>133</v>
      </c>
      <c r="AY81" s="0" t="n">
        <f aca="false">SUM('Sem.014'!$E81:$G81)</f>
        <v>0</v>
      </c>
      <c r="BA81" s="0" t="n">
        <f aca="false">VLOOKUP(A81,'Sem.015'!$C$2:$D$161,2,0)</f>
        <v>133</v>
      </c>
      <c r="BB81" s="0" t="n">
        <f aca="false">SUM('Sem.015'!$E81:$G81)</f>
        <v>0</v>
      </c>
      <c r="BD81" s="0" t="n">
        <f aca="false">VLOOKUP(A81,'Sem.016'!$C$2:$D$161,2,0)</f>
        <v>133</v>
      </c>
      <c r="BE81" s="0" t="n">
        <f aca="false">SUM('Sem.016'!$E81:$G81)</f>
        <v>0</v>
      </c>
      <c r="BG81" s="0" t="n">
        <f aca="false">VLOOKUP(A81,'Sem.017'!$C$2:$D$161,2,0)</f>
        <v>133</v>
      </c>
      <c r="BH81" s="0" t="n">
        <f aca="false">SUM('Sem.017'!$E81:$G81)</f>
        <v>0</v>
      </c>
      <c r="BJ81" s="0" t="n">
        <f aca="false">VLOOKUP(A81,'Sem.018'!$C$2:$D$161,2,0)</f>
        <v>133</v>
      </c>
      <c r="BK81" s="0" t="n">
        <f aca="false">SUM('Sem.018'!$E81:$G81)</f>
        <v>0</v>
      </c>
      <c r="BM81" s="0" t="n">
        <f aca="false">VLOOKUP(A81,'Sem.019'!$C$2:$D$161,2,0)</f>
        <v>133</v>
      </c>
      <c r="BN81" s="0" t="n">
        <f aca="false">SUM('Sem.019'!$E81:$G81)</f>
        <v>0</v>
      </c>
      <c r="BP81" s="0" t="n">
        <f aca="false">VLOOKUP(A81,'Sem.020'!$C$2:$D$161,2,0)</f>
        <v>133</v>
      </c>
      <c r="BQ81" s="0" t="n">
        <f aca="false">SUM('Sem.020'!$E81:$G81)</f>
        <v>0</v>
      </c>
      <c r="BS81" s="0" t="n">
        <f aca="false">VLOOKUP(A81,'Sem.021'!$C$2:$D$161,2,0)</f>
        <v>133</v>
      </c>
      <c r="BT81" s="0" t="n">
        <f aca="false">SUM('Sem.021'!$E81:$G81)</f>
        <v>0</v>
      </c>
      <c r="BV81" s="0" t="n">
        <f aca="false">VLOOKUP(A81,'Sem.022'!$C$2:$D$161,2,0)</f>
        <v>133</v>
      </c>
      <c r="BW81" s="0" t="n">
        <f aca="false">SUM('Sem.022'!$E81:$G81)</f>
        <v>0</v>
      </c>
      <c r="BY81" s="0" t="n">
        <f aca="false">VLOOKUP(A81,'Sem.023'!$C$2:$D$161,2,0)</f>
        <v>133</v>
      </c>
      <c r="BZ81" s="0" t="n">
        <f aca="false">SUM('Sem.023'!$E81:$G81)</f>
        <v>0</v>
      </c>
      <c r="CB81" s="0" t="n">
        <f aca="false">VLOOKUP(A81,'Sem.024'!$C$2:$D$161,2,0)</f>
        <v>133</v>
      </c>
      <c r="CC81" s="0" t="n">
        <f aca="false">SUM('Sem.024'!$E81:$G81)</f>
        <v>0</v>
      </c>
      <c r="CE81" s="0" t="n">
        <f aca="false">VLOOKUP(A81,'Sem.025'!$C$2:$D$161,2,0)</f>
        <v>133</v>
      </c>
      <c r="CF81" s="0" t="n">
        <f aca="false">SUM('Sem.025'!$E81:$G81)</f>
        <v>0</v>
      </c>
      <c r="CH81" s="0" t="n">
        <f aca="false">VLOOKUP(A81,'Sem.026'!$C$2:$D$161,2,0)</f>
        <v>133</v>
      </c>
      <c r="CI81" s="0" t="n">
        <f aca="false">SUM('Sem.026'!$E81:$G81)</f>
        <v>0</v>
      </c>
      <c r="CK81" s="0" t="n">
        <f aca="false">VLOOKUP(A81,'Sem.027'!$C$2:$D$161,2,0)</f>
        <v>133</v>
      </c>
      <c r="CL81" s="0" t="n">
        <f aca="false">SUM('Sem.027'!$E81:$G81)</f>
        <v>0</v>
      </c>
      <c r="CN81" s="0" t="n">
        <f aca="false">VLOOKUP(A81,'Sem.028'!$C$2:$D$161,2,0)</f>
        <v>133</v>
      </c>
      <c r="CO81" s="0" t="n">
        <f aca="false">SUM('Sem.028'!$E81:$G81)</f>
        <v>0</v>
      </c>
      <c r="CQ81" s="0" t="n">
        <f aca="false">VLOOKUP(A81,'Sem.029'!$C$2:$D$161,2,0)</f>
        <v>133</v>
      </c>
      <c r="CR81" s="0" t="n">
        <f aca="false">SUM('Sem.029'!$E81:$G81)</f>
        <v>0</v>
      </c>
      <c r="CT81" s="0" t="n">
        <f aca="false">VLOOKUP(A81,'Sem.030'!$C$2:$D$161,2,0)</f>
        <v>133</v>
      </c>
      <c r="CU81" s="0" t="n">
        <f aca="false">SUM('Sem.030'!$E81:$G81)</f>
        <v>0</v>
      </c>
      <c r="CW81" s="0" t="n">
        <f aca="false">VLOOKUP(A81,'Sem.031'!$C$2:$D$161,2,0)</f>
        <v>133</v>
      </c>
      <c r="CX81" s="0" t="n">
        <f aca="false">SUM('Sem.031'!$E81:$G81)</f>
        <v>0</v>
      </c>
      <c r="CZ81" s="0" t="n">
        <f aca="false">VLOOKUP(A81,'Sem.032'!$C$2:$D$161,2,0)</f>
        <v>133</v>
      </c>
      <c r="DA81" s="0" t="n">
        <f aca="false">SUM('Sem.032'!$E81:$G81)</f>
        <v>0</v>
      </c>
    </row>
    <row r="82" customFormat="false" ht="13.8" hidden="false" customHeight="false" outlineLevel="0" collapsed="false">
      <c r="A82" s="3" t="s">
        <v>80</v>
      </c>
      <c r="B82" s="1" t="n">
        <f aca="false">COUNTIF(C82:DA82,SUM(TRUNC((ROW()/7)*6),64))</f>
        <v>34</v>
      </c>
      <c r="C82" s="0" t="n">
        <f aca="false">SUM(COUNTIF(F82:I82,300)*10,COUNTIF(L82:DA82,300)*25)</f>
        <v>0</v>
      </c>
      <c r="E82" s="2" t="n">
        <f aca="false">VLOOKUP(A82,'Abat-Neuf Optionnel'!$C$2:$D$161,2,0)</f>
        <v>134</v>
      </c>
      <c r="F82" s="0" t="n">
        <f aca="false">SUM('Abat-Neuf Optionnel'!E82:G82)</f>
        <v>0</v>
      </c>
      <c r="H82" s="2" t="n">
        <f aca="false">VLOOKUP(A82,'Abat-Neuf'!$C$2:$D$161,2,0)</f>
        <v>134</v>
      </c>
      <c r="I82" s="0" t="n">
        <f aca="false">SUM('Abat-Neuf'!E82:G82)</f>
        <v>0</v>
      </c>
      <c r="K82" s="0" t="n">
        <f aca="false">VLOOKUP(A82,'Sem.01'!$C$2:$D$161,2,0)</f>
        <v>134</v>
      </c>
      <c r="L82" s="0" t="n">
        <f aca="false">SUM('Sem.01'!$E82:$G82)</f>
        <v>0</v>
      </c>
      <c r="N82" s="0" t="n">
        <f aca="false">VLOOKUP(A82,'Sem.02'!$C$2:$D$161,2,0)</f>
        <v>134</v>
      </c>
      <c r="O82" s="0" t="n">
        <f aca="false">SUM('Sem.02'!$E82:$G82)</f>
        <v>0</v>
      </c>
      <c r="Q82" s="0" t="n">
        <f aca="false">VLOOKUP(A82,'Sem.03'!$C$2:$D$161,2,0)</f>
        <v>134</v>
      </c>
      <c r="R82" s="0" t="n">
        <f aca="false">SUM('Sem.03'!$E82:$G82)</f>
        <v>0</v>
      </c>
      <c r="T82" s="0" t="n">
        <f aca="false">VLOOKUP(A82,'Sem.04'!$C$2:$D$161,2,0)</f>
        <v>134</v>
      </c>
      <c r="U82" s="0" t="n">
        <f aca="false">SUM('Sem.04'!$E82:$G82)</f>
        <v>0</v>
      </c>
      <c r="W82" s="0" t="n">
        <f aca="false">VLOOKUP(A82,'Sem.05'!$C$2:$D$161,2,0)</f>
        <v>134</v>
      </c>
      <c r="X82" s="0" t="n">
        <f aca="false">SUM('Sem.05'!$E82:$G82)</f>
        <v>0</v>
      </c>
      <c r="Z82" s="0" t="n">
        <f aca="false">VLOOKUP(A82,'Sem.06'!$C$2:$D$161,2,0)</f>
        <v>134</v>
      </c>
      <c r="AA82" s="0" t="n">
        <f aca="false">SUM('Sem.06'!$E82:$G82)</f>
        <v>0</v>
      </c>
      <c r="AC82" s="0" t="n">
        <f aca="false">VLOOKUP(A82,'Sem.07'!$C$2:$D$161,2,0)</f>
        <v>134</v>
      </c>
      <c r="AD82" s="0" t="n">
        <f aca="false">SUM('Sem.07'!$E82:$G82)</f>
        <v>0</v>
      </c>
      <c r="AF82" s="0" t="n">
        <f aca="false">VLOOKUP(A82,'Sem.08'!$C$2:$D$161,2,0)</f>
        <v>134</v>
      </c>
      <c r="AG82" s="0" t="n">
        <f aca="false">SUM('Sem.08'!$E82:$G82)</f>
        <v>0</v>
      </c>
      <c r="AI82" s="0" t="n">
        <f aca="false">VLOOKUP(A82,'Sem.09'!$C$2:$D$161,2,0)</f>
        <v>134</v>
      </c>
      <c r="AJ82" s="0" t="n">
        <f aca="false">SUM('Sem.09'!$E82:$G82)</f>
        <v>0</v>
      </c>
      <c r="AL82" s="0" t="n">
        <f aca="false">VLOOKUP(A82,'Sem.010'!$C$2:$D$161,2,0)</f>
        <v>134</v>
      </c>
      <c r="AM82" s="0" t="n">
        <f aca="false">SUM('Sem.010'!$E82:$G82)</f>
        <v>0</v>
      </c>
      <c r="AO82" s="0" t="n">
        <f aca="false">VLOOKUP(A82,'Sem.011'!$C$2:$D$161,2,0)</f>
        <v>134</v>
      </c>
      <c r="AP82" s="0" t="n">
        <f aca="false">SUM('Sem.011'!$E82:$G82)</f>
        <v>0</v>
      </c>
      <c r="AR82" s="0" t="n">
        <f aca="false">VLOOKUP(A82,'Sem.012'!$C$2:$D$161,2,0)</f>
        <v>134</v>
      </c>
      <c r="AS82" s="0" t="n">
        <f aca="false">SUM('Sem.012'!$E82:$G82)</f>
        <v>0</v>
      </c>
      <c r="AU82" s="0" t="n">
        <f aca="false">VLOOKUP(A82,'Sem.013'!$C$2:$D$161,2,0)</f>
        <v>134</v>
      </c>
      <c r="AV82" s="0" t="n">
        <f aca="false">SUM('Sem.013'!$E82:$G82)</f>
        <v>0</v>
      </c>
      <c r="AX82" s="0" t="n">
        <f aca="false">VLOOKUP(A82,'Sem.014'!$C$2:$D$161,2,0)</f>
        <v>134</v>
      </c>
      <c r="AY82" s="0" t="n">
        <f aca="false">SUM('Sem.014'!$E82:$G82)</f>
        <v>0</v>
      </c>
      <c r="BA82" s="0" t="n">
        <f aca="false">VLOOKUP(A82,'Sem.015'!$C$2:$D$161,2,0)</f>
        <v>134</v>
      </c>
      <c r="BB82" s="0" t="n">
        <f aca="false">SUM('Sem.015'!$E82:$G82)</f>
        <v>0</v>
      </c>
      <c r="BD82" s="0" t="n">
        <f aca="false">VLOOKUP(A82,'Sem.016'!$C$2:$D$161,2,0)</f>
        <v>134</v>
      </c>
      <c r="BE82" s="0" t="n">
        <f aca="false">SUM('Sem.016'!$E82:$G82)</f>
        <v>0</v>
      </c>
      <c r="BG82" s="0" t="n">
        <f aca="false">VLOOKUP(A82,'Sem.017'!$C$2:$D$161,2,0)</f>
        <v>134</v>
      </c>
      <c r="BH82" s="0" t="n">
        <f aca="false">SUM('Sem.017'!$E82:$G82)</f>
        <v>0</v>
      </c>
      <c r="BJ82" s="0" t="n">
        <f aca="false">VLOOKUP(A82,'Sem.018'!$C$2:$D$161,2,0)</f>
        <v>134</v>
      </c>
      <c r="BK82" s="0" t="n">
        <f aca="false">SUM('Sem.018'!$E82:$G82)</f>
        <v>0</v>
      </c>
      <c r="BM82" s="0" t="n">
        <f aca="false">VLOOKUP(A82,'Sem.019'!$C$2:$D$161,2,0)</f>
        <v>134</v>
      </c>
      <c r="BN82" s="0" t="n">
        <f aca="false">SUM('Sem.019'!$E82:$G82)</f>
        <v>0</v>
      </c>
      <c r="BP82" s="0" t="n">
        <f aca="false">VLOOKUP(A82,'Sem.020'!$C$2:$D$161,2,0)</f>
        <v>134</v>
      </c>
      <c r="BQ82" s="0" t="n">
        <f aca="false">SUM('Sem.020'!$E82:$G82)</f>
        <v>0</v>
      </c>
      <c r="BS82" s="0" t="n">
        <f aca="false">VLOOKUP(A82,'Sem.021'!$C$2:$D$161,2,0)</f>
        <v>134</v>
      </c>
      <c r="BT82" s="0" t="n">
        <f aca="false">SUM('Sem.021'!$E82:$G82)</f>
        <v>0</v>
      </c>
      <c r="BV82" s="0" t="n">
        <f aca="false">VLOOKUP(A82,'Sem.022'!$C$2:$D$161,2,0)</f>
        <v>134</v>
      </c>
      <c r="BW82" s="0" t="n">
        <f aca="false">SUM('Sem.022'!$E82:$G82)</f>
        <v>0</v>
      </c>
      <c r="BY82" s="0" t="n">
        <f aca="false">VLOOKUP(A82,'Sem.023'!$C$2:$D$161,2,0)</f>
        <v>134</v>
      </c>
      <c r="BZ82" s="0" t="n">
        <f aca="false">SUM('Sem.023'!$E82:$G82)</f>
        <v>0</v>
      </c>
      <c r="CB82" s="0" t="n">
        <f aca="false">VLOOKUP(A82,'Sem.024'!$C$2:$D$161,2,0)</f>
        <v>134</v>
      </c>
      <c r="CC82" s="0" t="n">
        <f aca="false">SUM('Sem.024'!$E82:$G82)</f>
        <v>0</v>
      </c>
      <c r="CE82" s="0" t="n">
        <f aca="false">VLOOKUP(A82,'Sem.025'!$C$2:$D$161,2,0)</f>
        <v>134</v>
      </c>
      <c r="CF82" s="0" t="n">
        <f aca="false">SUM('Sem.025'!$E82:$G82)</f>
        <v>0</v>
      </c>
      <c r="CH82" s="0" t="n">
        <f aca="false">VLOOKUP(A82,'Sem.026'!$C$2:$D$161,2,0)</f>
        <v>134</v>
      </c>
      <c r="CI82" s="0" t="n">
        <f aca="false">SUM('Sem.026'!$E82:$G82)</f>
        <v>0</v>
      </c>
      <c r="CK82" s="0" t="n">
        <f aca="false">VLOOKUP(A82,'Sem.027'!$C$2:$D$161,2,0)</f>
        <v>134</v>
      </c>
      <c r="CL82" s="0" t="n">
        <f aca="false">SUM('Sem.027'!$E82:$G82)</f>
        <v>0</v>
      </c>
      <c r="CN82" s="0" t="n">
        <f aca="false">VLOOKUP(A82,'Sem.028'!$C$2:$D$161,2,0)</f>
        <v>134</v>
      </c>
      <c r="CO82" s="0" t="n">
        <f aca="false">SUM('Sem.028'!$E82:$G82)</f>
        <v>0</v>
      </c>
      <c r="CQ82" s="0" t="n">
        <f aca="false">VLOOKUP(A82,'Sem.029'!$C$2:$D$161,2,0)</f>
        <v>134</v>
      </c>
      <c r="CR82" s="0" t="n">
        <f aca="false">SUM('Sem.029'!$E82:$G82)</f>
        <v>0</v>
      </c>
      <c r="CT82" s="0" t="n">
        <f aca="false">VLOOKUP(A82,'Sem.030'!$C$2:$D$161,2,0)</f>
        <v>134</v>
      </c>
      <c r="CU82" s="0" t="n">
        <f aca="false">SUM('Sem.030'!$E82:$G82)</f>
        <v>0</v>
      </c>
      <c r="CW82" s="0" t="n">
        <f aca="false">VLOOKUP(A82,'Sem.031'!$C$2:$D$161,2,0)</f>
        <v>134</v>
      </c>
      <c r="CX82" s="0" t="n">
        <f aca="false">SUM('Sem.031'!$E82:$G82)</f>
        <v>0</v>
      </c>
      <c r="CZ82" s="0" t="n">
        <f aca="false">VLOOKUP(A82,'Sem.032'!$C$2:$D$161,2,0)</f>
        <v>134</v>
      </c>
      <c r="DA82" s="0" t="n">
        <f aca="false">SUM('Sem.032'!$E82:$G82)</f>
        <v>0</v>
      </c>
    </row>
    <row r="83" customFormat="false" ht="13.8" hidden="false" customHeight="false" outlineLevel="0" collapsed="false">
      <c r="A83" s="3" t="s">
        <v>81</v>
      </c>
      <c r="B83" s="1" t="n">
        <f aca="false">COUNTIF(C83:DA83,SUM(TRUNC((ROW()/7)*6),64))</f>
        <v>34</v>
      </c>
      <c r="C83" s="0" t="n">
        <f aca="false">SUM(COUNTIF(F83:I83,300)*10,COUNTIF(L83:DA83,300)*25)</f>
        <v>0</v>
      </c>
      <c r="E83" s="2" t="n">
        <f aca="false">VLOOKUP(A83,'Abat-Neuf Optionnel'!$C$2:$D$161,2,0)</f>
        <v>135</v>
      </c>
      <c r="F83" s="0" t="n">
        <f aca="false">SUM('Abat-Neuf Optionnel'!E83:G83)</f>
        <v>0</v>
      </c>
      <c r="H83" s="2" t="n">
        <f aca="false">VLOOKUP(A83,'Abat-Neuf'!$C$2:$D$161,2,0)</f>
        <v>135</v>
      </c>
      <c r="I83" s="0" t="n">
        <f aca="false">SUM('Abat-Neuf'!E83:G83)</f>
        <v>0</v>
      </c>
      <c r="K83" s="0" t="n">
        <f aca="false">VLOOKUP(A83,'Sem.01'!$C$2:$D$161,2,0)</f>
        <v>135</v>
      </c>
      <c r="L83" s="0" t="n">
        <f aca="false">SUM('Sem.01'!$E83:$G83)</f>
        <v>0</v>
      </c>
      <c r="N83" s="0" t="n">
        <f aca="false">VLOOKUP(A83,'Sem.02'!$C$2:$D$161,2,0)</f>
        <v>135</v>
      </c>
      <c r="O83" s="0" t="n">
        <f aca="false">SUM('Sem.02'!$E83:$G83)</f>
        <v>0</v>
      </c>
      <c r="Q83" s="0" t="n">
        <f aca="false">VLOOKUP(A83,'Sem.03'!$C$2:$D$161,2,0)</f>
        <v>135</v>
      </c>
      <c r="R83" s="0" t="n">
        <f aca="false">SUM('Sem.03'!$E83:$G83)</f>
        <v>0</v>
      </c>
      <c r="T83" s="0" t="n">
        <f aca="false">VLOOKUP(A83,'Sem.04'!$C$2:$D$161,2,0)</f>
        <v>135</v>
      </c>
      <c r="U83" s="0" t="n">
        <f aca="false">SUM('Sem.04'!$E83:$G83)</f>
        <v>0</v>
      </c>
      <c r="W83" s="0" t="n">
        <f aca="false">VLOOKUP(A83,'Sem.05'!$C$2:$D$161,2,0)</f>
        <v>135</v>
      </c>
      <c r="X83" s="0" t="n">
        <f aca="false">SUM('Sem.05'!$E83:$G83)</f>
        <v>0</v>
      </c>
      <c r="Z83" s="0" t="n">
        <f aca="false">VLOOKUP(A83,'Sem.06'!$C$2:$D$161,2,0)</f>
        <v>135</v>
      </c>
      <c r="AA83" s="0" t="n">
        <f aca="false">SUM('Sem.06'!$E83:$G83)</f>
        <v>0</v>
      </c>
      <c r="AC83" s="0" t="n">
        <f aca="false">VLOOKUP(A83,'Sem.07'!$C$2:$D$161,2,0)</f>
        <v>135</v>
      </c>
      <c r="AD83" s="0" t="n">
        <f aca="false">SUM('Sem.07'!$E83:$G83)</f>
        <v>0</v>
      </c>
      <c r="AF83" s="0" t="n">
        <f aca="false">VLOOKUP(A83,'Sem.08'!$C$2:$D$161,2,0)</f>
        <v>135</v>
      </c>
      <c r="AG83" s="0" t="n">
        <f aca="false">SUM('Sem.08'!$E83:$G83)</f>
        <v>0</v>
      </c>
      <c r="AI83" s="0" t="n">
        <f aca="false">VLOOKUP(A83,'Sem.09'!$C$2:$D$161,2,0)</f>
        <v>135</v>
      </c>
      <c r="AJ83" s="0" t="n">
        <f aca="false">SUM('Sem.09'!$E83:$G83)</f>
        <v>0</v>
      </c>
      <c r="AL83" s="0" t="n">
        <f aca="false">VLOOKUP(A83,'Sem.010'!$C$2:$D$161,2,0)</f>
        <v>135</v>
      </c>
      <c r="AM83" s="0" t="n">
        <f aca="false">SUM('Sem.010'!$E83:$G83)</f>
        <v>0</v>
      </c>
      <c r="AO83" s="0" t="n">
        <f aca="false">VLOOKUP(A83,'Sem.011'!$C$2:$D$161,2,0)</f>
        <v>135</v>
      </c>
      <c r="AP83" s="0" t="n">
        <f aca="false">SUM('Sem.011'!$E83:$G83)</f>
        <v>0</v>
      </c>
      <c r="AR83" s="0" t="n">
        <f aca="false">VLOOKUP(A83,'Sem.012'!$C$2:$D$161,2,0)</f>
        <v>135</v>
      </c>
      <c r="AS83" s="0" t="n">
        <f aca="false">SUM('Sem.012'!$E83:$G83)</f>
        <v>0</v>
      </c>
      <c r="AU83" s="0" t="n">
        <f aca="false">VLOOKUP(A83,'Sem.013'!$C$2:$D$161,2,0)</f>
        <v>135</v>
      </c>
      <c r="AV83" s="0" t="n">
        <f aca="false">SUM('Sem.013'!$E83:$G83)</f>
        <v>0</v>
      </c>
      <c r="AX83" s="0" t="n">
        <f aca="false">VLOOKUP(A83,'Sem.014'!$C$2:$D$161,2,0)</f>
        <v>135</v>
      </c>
      <c r="AY83" s="0" t="n">
        <f aca="false">SUM('Sem.014'!$E83:$G83)</f>
        <v>0</v>
      </c>
      <c r="BA83" s="0" t="n">
        <f aca="false">VLOOKUP(A83,'Sem.015'!$C$2:$D$161,2,0)</f>
        <v>135</v>
      </c>
      <c r="BB83" s="0" t="n">
        <f aca="false">SUM('Sem.015'!$E83:$G83)</f>
        <v>0</v>
      </c>
      <c r="BD83" s="0" t="n">
        <f aca="false">VLOOKUP(A83,'Sem.016'!$C$2:$D$161,2,0)</f>
        <v>135</v>
      </c>
      <c r="BE83" s="0" t="n">
        <f aca="false">SUM('Sem.016'!$E83:$G83)</f>
        <v>0</v>
      </c>
      <c r="BG83" s="0" t="n">
        <f aca="false">VLOOKUP(A83,'Sem.017'!$C$2:$D$161,2,0)</f>
        <v>135</v>
      </c>
      <c r="BH83" s="0" t="n">
        <f aca="false">SUM('Sem.017'!$E83:$G83)</f>
        <v>0</v>
      </c>
      <c r="BJ83" s="0" t="n">
        <f aca="false">VLOOKUP(A83,'Sem.018'!$C$2:$D$161,2,0)</f>
        <v>135</v>
      </c>
      <c r="BK83" s="0" t="n">
        <f aca="false">SUM('Sem.018'!$E83:$G83)</f>
        <v>0</v>
      </c>
      <c r="BM83" s="0" t="n">
        <f aca="false">VLOOKUP(A83,'Sem.019'!$C$2:$D$161,2,0)</f>
        <v>135</v>
      </c>
      <c r="BN83" s="0" t="n">
        <f aca="false">SUM('Sem.019'!$E83:$G83)</f>
        <v>0</v>
      </c>
      <c r="BP83" s="0" t="n">
        <f aca="false">VLOOKUP(A83,'Sem.020'!$C$2:$D$161,2,0)</f>
        <v>135</v>
      </c>
      <c r="BQ83" s="0" t="n">
        <f aca="false">SUM('Sem.020'!$E83:$G83)</f>
        <v>0</v>
      </c>
      <c r="BS83" s="0" t="n">
        <f aca="false">VLOOKUP(A83,'Sem.021'!$C$2:$D$161,2,0)</f>
        <v>135</v>
      </c>
      <c r="BT83" s="0" t="n">
        <f aca="false">SUM('Sem.021'!$E83:$G83)</f>
        <v>0</v>
      </c>
      <c r="BV83" s="0" t="n">
        <f aca="false">VLOOKUP(A83,'Sem.022'!$C$2:$D$161,2,0)</f>
        <v>135</v>
      </c>
      <c r="BW83" s="0" t="n">
        <f aca="false">SUM('Sem.022'!$E83:$G83)</f>
        <v>0</v>
      </c>
      <c r="BY83" s="0" t="n">
        <f aca="false">VLOOKUP(A83,'Sem.023'!$C$2:$D$161,2,0)</f>
        <v>135</v>
      </c>
      <c r="BZ83" s="0" t="n">
        <f aca="false">SUM('Sem.023'!$E83:$G83)</f>
        <v>0</v>
      </c>
      <c r="CB83" s="0" t="n">
        <f aca="false">VLOOKUP(A83,'Sem.024'!$C$2:$D$161,2,0)</f>
        <v>135</v>
      </c>
      <c r="CC83" s="0" t="n">
        <f aca="false">SUM('Sem.024'!$E83:$G83)</f>
        <v>0</v>
      </c>
      <c r="CE83" s="0" t="n">
        <f aca="false">VLOOKUP(A83,'Sem.025'!$C$2:$D$161,2,0)</f>
        <v>135</v>
      </c>
      <c r="CF83" s="0" t="n">
        <f aca="false">SUM('Sem.025'!$E83:$G83)</f>
        <v>0</v>
      </c>
      <c r="CH83" s="0" t="n">
        <f aca="false">VLOOKUP(A83,'Sem.026'!$C$2:$D$161,2,0)</f>
        <v>135</v>
      </c>
      <c r="CI83" s="0" t="n">
        <f aca="false">SUM('Sem.026'!$E83:$G83)</f>
        <v>0</v>
      </c>
      <c r="CK83" s="0" t="n">
        <f aca="false">VLOOKUP(A83,'Sem.027'!$C$2:$D$161,2,0)</f>
        <v>135</v>
      </c>
      <c r="CL83" s="0" t="n">
        <f aca="false">SUM('Sem.027'!$E83:$G83)</f>
        <v>0</v>
      </c>
      <c r="CN83" s="0" t="n">
        <f aca="false">VLOOKUP(A83,'Sem.028'!$C$2:$D$161,2,0)</f>
        <v>135</v>
      </c>
      <c r="CO83" s="0" t="n">
        <f aca="false">SUM('Sem.028'!$E83:$G83)</f>
        <v>0</v>
      </c>
      <c r="CQ83" s="0" t="n">
        <f aca="false">VLOOKUP(A83,'Sem.029'!$C$2:$D$161,2,0)</f>
        <v>135</v>
      </c>
      <c r="CR83" s="0" t="n">
        <f aca="false">SUM('Sem.029'!$E83:$G83)</f>
        <v>0</v>
      </c>
      <c r="CT83" s="0" t="n">
        <f aca="false">VLOOKUP(A83,'Sem.030'!$C$2:$D$161,2,0)</f>
        <v>135</v>
      </c>
      <c r="CU83" s="0" t="n">
        <f aca="false">SUM('Sem.030'!$E83:$G83)</f>
        <v>0</v>
      </c>
      <c r="CW83" s="0" t="n">
        <f aca="false">VLOOKUP(A83,'Sem.031'!$C$2:$D$161,2,0)</f>
        <v>135</v>
      </c>
      <c r="CX83" s="0" t="n">
        <f aca="false">SUM('Sem.031'!$E83:$G83)</f>
        <v>0</v>
      </c>
      <c r="CZ83" s="0" t="n">
        <f aca="false">VLOOKUP(A83,'Sem.032'!$C$2:$D$161,2,0)</f>
        <v>135</v>
      </c>
      <c r="DA83" s="0" t="n">
        <f aca="false">SUM('Sem.032'!$E83:$G83)</f>
        <v>0</v>
      </c>
    </row>
    <row r="84" customFormat="false" ht="13.8" hidden="false" customHeight="false" outlineLevel="0" collapsed="false">
      <c r="A84" s="3" t="s">
        <v>82</v>
      </c>
      <c r="B84" s="1" t="n">
        <f aca="false">COUNTIF(C84:DA84,SUM(TRUNC((ROW()/7)*6),64))</f>
        <v>34</v>
      </c>
      <c r="C84" s="0" t="n">
        <f aca="false">SUM(COUNTIF(F84:I84,300)*10,COUNTIF(L84:DA84,300)*25)</f>
        <v>0</v>
      </c>
      <c r="E84" s="2" t="n">
        <f aca="false">VLOOKUP(A84,'Abat-Neuf Optionnel'!$C$2:$D$161,2,0)</f>
        <v>136</v>
      </c>
      <c r="F84" s="0" t="n">
        <f aca="false">SUM('Abat-Neuf Optionnel'!E84:G84)</f>
        <v>0</v>
      </c>
      <c r="H84" s="2" t="n">
        <f aca="false">VLOOKUP(A84,'Abat-Neuf'!$C$2:$D$161,2,0)</f>
        <v>136</v>
      </c>
      <c r="I84" s="0" t="n">
        <f aca="false">SUM('Abat-Neuf'!E84:G84)</f>
        <v>0</v>
      </c>
      <c r="K84" s="0" t="n">
        <f aca="false">VLOOKUP(A84,'Sem.01'!$C$2:$D$161,2,0)</f>
        <v>136</v>
      </c>
      <c r="L84" s="0" t="n">
        <f aca="false">SUM('Sem.01'!$E84:$G84)</f>
        <v>0</v>
      </c>
      <c r="N84" s="0" t="n">
        <f aca="false">VLOOKUP(A84,'Sem.02'!$C$2:$D$161,2,0)</f>
        <v>136</v>
      </c>
      <c r="O84" s="0" t="n">
        <f aca="false">SUM('Sem.02'!$E84:$G84)</f>
        <v>0</v>
      </c>
      <c r="Q84" s="0" t="n">
        <f aca="false">VLOOKUP(A84,'Sem.03'!$C$2:$D$161,2,0)</f>
        <v>136</v>
      </c>
      <c r="R84" s="0" t="n">
        <f aca="false">SUM('Sem.03'!$E84:$G84)</f>
        <v>0</v>
      </c>
      <c r="T84" s="0" t="n">
        <f aca="false">VLOOKUP(A84,'Sem.04'!$C$2:$D$161,2,0)</f>
        <v>136</v>
      </c>
      <c r="U84" s="0" t="n">
        <f aca="false">SUM('Sem.04'!$E84:$G84)</f>
        <v>0</v>
      </c>
      <c r="W84" s="0" t="n">
        <f aca="false">VLOOKUP(A84,'Sem.05'!$C$2:$D$161,2,0)</f>
        <v>136</v>
      </c>
      <c r="X84" s="0" t="n">
        <f aca="false">SUM('Sem.05'!$E84:$G84)</f>
        <v>0</v>
      </c>
      <c r="Z84" s="0" t="n">
        <f aca="false">VLOOKUP(A84,'Sem.06'!$C$2:$D$161,2,0)</f>
        <v>136</v>
      </c>
      <c r="AA84" s="0" t="n">
        <f aca="false">SUM('Sem.06'!$E84:$G84)</f>
        <v>0</v>
      </c>
      <c r="AC84" s="0" t="n">
        <f aca="false">VLOOKUP(A84,'Sem.07'!$C$2:$D$161,2,0)</f>
        <v>136</v>
      </c>
      <c r="AD84" s="0" t="n">
        <f aca="false">SUM('Sem.07'!$E84:$G84)</f>
        <v>0</v>
      </c>
      <c r="AF84" s="0" t="n">
        <f aca="false">VLOOKUP(A84,'Sem.08'!$C$2:$D$161,2,0)</f>
        <v>136</v>
      </c>
      <c r="AG84" s="0" t="n">
        <f aca="false">SUM('Sem.08'!$E84:$G84)</f>
        <v>0</v>
      </c>
      <c r="AI84" s="0" t="n">
        <f aca="false">VLOOKUP(A84,'Sem.09'!$C$2:$D$161,2,0)</f>
        <v>136</v>
      </c>
      <c r="AJ84" s="0" t="n">
        <f aca="false">SUM('Sem.09'!$E84:$G84)</f>
        <v>0</v>
      </c>
      <c r="AL84" s="0" t="n">
        <f aca="false">VLOOKUP(A84,'Sem.010'!$C$2:$D$161,2,0)</f>
        <v>136</v>
      </c>
      <c r="AM84" s="0" t="n">
        <f aca="false">SUM('Sem.010'!$E84:$G84)</f>
        <v>0</v>
      </c>
      <c r="AO84" s="0" t="n">
        <f aca="false">VLOOKUP(A84,'Sem.011'!$C$2:$D$161,2,0)</f>
        <v>136</v>
      </c>
      <c r="AP84" s="0" t="n">
        <f aca="false">SUM('Sem.011'!$E84:$G84)</f>
        <v>0</v>
      </c>
      <c r="AR84" s="0" t="n">
        <f aca="false">VLOOKUP(A84,'Sem.012'!$C$2:$D$161,2,0)</f>
        <v>136</v>
      </c>
      <c r="AS84" s="0" t="n">
        <f aca="false">SUM('Sem.012'!$E84:$G84)</f>
        <v>0</v>
      </c>
      <c r="AU84" s="0" t="n">
        <f aca="false">VLOOKUP(A84,'Sem.013'!$C$2:$D$161,2,0)</f>
        <v>136</v>
      </c>
      <c r="AV84" s="0" t="n">
        <f aca="false">SUM('Sem.013'!$E84:$G84)</f>
        <v>0</v>
      </c>
      <c r="AX84" s="0" t="n">
        <f aca="false">VLOOKUP(A84,'Sem.014'!$C$2:$D$161,2,0)</f>
        <v>136</v>
      </c>
      <c r="AY84" s="0" t="n">
        <f aca="false">SUM('Sem.014'!$E84:$G84)</f>
        <v>0</v>
      </c>
      <c r="BA84" s="0" t="n">
        <f aca="false">VLOOKUP(A84,'Sem.015'!$C$2:$D$161,2,0)</f>
        <v>136</v>
      </c>
      <c r="BB84" s="0" t="n">
        <f aca="false">SUM('Sem.015'!$E84:$G84)</f>
        <v>0</v>
      </c>
      <c r="BD84" s="0" t="n">
        <f aca="false">VLOOKUP(A84,'Sem.016'!$C$2:$D$161,2,0)</f>
        <v>136</v>
      </c>
      <c r="BE84" s="0" t="n">
        <f aca="false">SUM('Sem.016'!$E84:$G84)</f>
        <v>0</v>
      </c>
      <c r="BG84" s="0" t="n">
        <f aca="false">VLOOKUP(A84,'Sem.017'!$C$2:$D$161,2,0)</f>
        <v>136</v>
      </c>
      <c r="BH84" s="0" t="n">
        <f aca="false">SUM('Sem.017'!$E84:$G84)</f>
        <v>0</v>
      </c>
      <c r="BJ84" s="0" t="n">
        <f aca="false">VLOOKUP(A84,'Sem.018'!$C$2:$D$161,2,0)</f>
        <v>136</v>
      </c>
      <c r="BK84" s="0" t="n">
        <f aca="false">SUM('Sem.018'!$E84:$G84)</f>
        <v>0</v>
      </c>
      <c r="BM84" s="0" t="n">
        <f aca="false">VLOOKUP(A84,'Sem.019'!$C$2:$D$161,2,0)</f>
        <v>136</v>
      </c>
      <c r="BN84" s="0" t="n">
        <f aca="false">SUM('Sem.019'!$E84:$G84)</f>
        <v>0</v>
      </c>
      <c r="BP84" s="0" t="n">
        <f aca="false">VLOOKUP(A84,'Sem.020'!$C$2:$D$161,2,0)</f>
        <v>136</v>
      </c>
      <c r="BQ84" s="0" t="n">
        <f aca="false">SUM('Sem.020'!$E84:$G84)</f>
        <v>0</v>
      </c>
      <c r="BS84" s="0" t="n">
        <f aca="false">VLOOKUP(A84,'Sem.021'!$C$2:$D$161,2,0)</f>
        <v>136</v>
      </c>
      <c r="BT84" s="0" t="n">
        <f aca="false">SUM('Sem.021'!$E84:$G84)</f>
        <v>0</v>
      </c>
      <c r="BV84" s="0" t="n">
        <f aca="false">VLOOKUP(A84,'Sem.022'!$C$2:$D$161,2,0)</f>
        <v>136</v>
      </c>
      <c r="BW84" s="0" t="n">
        <f aca="false">SUM('Sem.022'!$E84:$G84)</f>
        <v>0</v>
      </c>
      <c r="BY84" s="0" t="n">
        <f aca="false">VLOOKUP(A84,'Sem.023'!$C$2:$D$161,2,0)</f>
        <v>136</v>
      </c>
      <c r="BZ84" s="0" t="n">
        <f aca="false">SUM('Sem.023'!$E84:$G84)</f>
        <v>0</v>
      </c>
      <c r="CB84" s="0" t="n">
        <f aca="false">VLOOKUP(A84,'Sem.024'!$C$2:$D$161,2,0)</f>
        <v>136</v>
      </c>
      <c r="CC84" s="0" t="n">
        <f aca="false">SUM('Sem.024'!$E84:$G84)</f>
        <v>0</v>
      </c>
      <c r="CE84" s="0" t="n">
        <f aca="false">VLOOKUP(A84,'Sem.025'!$C$2:$D$161,2,0)</f>
        <v>136</v>
      </c>
      <c r="CF84" s="0" t="n">
        <f aca="false">SUM('Sem.025'!$E84:$G84)</f>
        <v>0</v>
      </c>
      <c r="CH84" s="0" t="n">
        <f aca="false">VLOOKUP(A84,'Sem.026'!$C$2:$D$161,2,0)</f>
        <v>136</v>
      </c>
      <c r="CI84" s="0" t="n">
        <f aca="false">SUM('Sem.026'!$E84:$G84)</f>
        <v>0</v>
      </c>
      <c r="CK84" s="0" t="n">
        <f aca="false">VLOOKUP(A84,'Sem.027'!$C$2:$D$161,2,0)</f>
        <v>136</v>
      </c>
      <c r="CL84" s="0" t="n">
        <f aca="false">SUM('Sem.027'!$E84:$G84)</f>
        <v>0</v>
      </c>
      <c r="CN84" s="0" t="n">
        <f aca="false">VLOOKUP(A84,'Sem.028'!$C$2:$D$161,2,0)</f>
        <v>136</v>
      </c>
      <c r="CO84" s="0" t="n">
        <f aca="false">SUM('Sem.028'!$E84:$G84)</f>
        <v>0</v>
      </c>
      <c r="CQ84" s="0" t="n">
        <f aca="false">VLOOKUP(A84,'Sem.029'!$C$2:$D$161,2,0)</f>
        <v>136</v>
      </c>
      <c r="CR84" s="0" t="n">
        <f aca="false">SUM('Sem.029'!$E84:$G84)</f>
        <v>0</v>
      </c>
      <c r="CT84" s="0" t="n">
        <f aca="false">VLOOKUP(A84,'Sem.030'!$C$2:$D$161,2,0)</f>
        <v>136</v>
      </c>
      <c r="CU84" s="0" t="n">
        <f aca="false">SUM('Sem.030'!$E84:$G84)</f>
        <v>0</v>
      </c>
      <c r="CW84" s="0" t="n">
        <f aca="false">VLOOKUP(A84,'Sem.031'!$C$2:$D$161,2,0)</f>
        <v>136</v>
      </c>
      <c r="CX84" s="0" t="n">
        <f aca="false">SUM('Sem.031'!$E84:$G84)</f>
        <v>0</v>
      </c>
      <c r="CZ84" s="0" t="n">
        <f aca="false">VLOOKUP(A84,'Sem.032'!$C$2:$D$161,2,0)</f>
        <v>136</v>
      </c>
      <c r="DA84" s="0" t="n">
        <f aca="false">SUM('Sem.032'!$E84:$G84)</f>
        <v>0</v>
      </c>
    </row>
    <row r="85" customFormat="false" ht="13.8" hidden="false" customHeight="false" outlineLevel="0" collapsed="false">
      <c r="A85" s="4" t="s">
        <v>83</v>
      </c>
      <c r="B85" s="1"/>
      <c r="E85" s="2"/>
      <c r="H85" s="2"/>
    </row>
    <row r="86" customFormat="false" ht="13.8" hidden="false" customHeight="false" outlineLevel="0" collapsed="false">
      <c r="A86" s="3" t="s">
        <v>84</v>
      </c>
      <c r="B86" s="1" t="n">
        <f aca="false">COUNTIF(C86:DA86,SUM(TRUNC((ROW()/7)*6),69))</f>
        <v>34</v>
      </c>
      <c r="C86" s="0" t="n">
        <f aca="false">SUM(COUNTIF(F86:I86,300)*10,COUNTIF(L86:DA86,300)*25)</f>
        <v>0</v>
      </c>
      <c r="E86" s="2" t="n">
        <f aca="false">VLOOKUP(A86,'Abat-Neuf Optionnel'!$C$2:$D$161,2,0)</f>
        <v>142</v>
      </c>
      <c r="F86" s="0" t="n">
        <f aca="false">SUM('Abat-Neuf Optionnel'!E86:G86)</f>
        <v>0</v>
      </c>
      <c r="H86" s="2" t="n">
        <f aca="false">VLOOKUP(A86,'Abat-Neuf'!$C$2:$D$161,2,0)</f>
        <v>142</v>
      </c>
      <c r="I86" s="0" t="n">
        <f aca="false">SUM('Abat-Neuf'!E86:G86)</f>
        <v>0</v>
      </c>
      <c r="K86" s="0" t="n">
        <f aca="false">VLOOKUP(A86,'Sem.01'!$C$2:$D$161,2,0)</f>
        <v>142</v>
      </c>
      <c r="L86" s="0" t="n">
        <f aca="false">SUM('Sem.01'!$E86:$G86)</f>
        <v>0</v>
      </c>
      <c r="N86" s="0" t="n">
        <f aca="false">VLOOKUP(A86,'Sem.02'!$C$2:$D$161,2,0)</f>
        <v>142</v>
      </c>
      <c r="O86" s="0" t="n">
        <f aca="false">SUM('Sem.02'!$E86:$G86)</f>
        <v>0</v>
      </c>
      <c r="Q86" s="0" t="n">
        <f aca="false">VLOOKUP(A86,'Sem.03'!$C$2:$D$161,2,0)</f>
        <v>142</v>
      </c>
      <c r="R86" s="0" t="n">
        <f aca="false">SUM('Sem.03'!$E86:$G86)</f>
        <v>0</v>
      </c>
      <c r="T86" s="0" t="n">
        <f aca="false">VLOOKUP(A86,'Sem.04'!$C$2:$D$161,2,0)</f>
        <v>142</v>
      </c>
      <c r="U86" s="0" t="n">
        <f aca="false">SUM('Sem.04'!$E86:$G86)</f>
        <v>0</v>
      </c>
      <c r="W86" s="0" t="n">
        <f aca="false">VLOOKUP(A86,'Sem.05'!$C$2:$D$161,2,0)</f>
        <v>142</v>
      </c>
      <c r="X86" s="0" t="n">
        <f aca="false">SUM('Sem.05'!$E86:$G86)</f>
        <v>0</v>
      </c>
      <c r="Z86" s="0" t="n">
        <f aca="false">VLOOKUP(A86,'Sem.06'!$C$2:$D$161,2,0)</f>
        <v>142</v>
      </c>
      <c r="AA86" s="0" t="n">
        <f aca="false">SUM('Sem.06'!$E86:$G86)</f>
        <v>0</v>
      </c>
      <c r="AC86" s="0" t="n">
        <f aca="false">VLOOKUP(A86,'Sem.07'!$C$2:$D$161,2,0)</f>
        <v>142</v>
      </c>
      <c r="AD86" s="0" t="n">
        <f aca="false">SUM('Sem.07'!$E86:$G86)</f>
        <v>0</v>
      </c>
      <c r="AF86" s="0" t="n">
        <f aca="false">VLOOKUP(A86,'Sem.08'!$C$2:$D$161,2,0)</f>
        <v>142</v>
      </c>
      <c r="AG86" s="0" t="n">
        <f aca="false">SUM('Sem.08'!$E86:$G86)</f>
        <v>0</v>
      </c>
      <c r="AI86" s="0" t="n">
        <f aca="false">VLOOKUP(A86,'Sem.09'!$C$2:$D$161,2,0)</f>
        <v>142</v>
      </c>
      <c r="AJ86" s="0" t="n">
        <f aca="false">SUM('Sem.09'!$E86:$G86)</f>
        <v>0</v>
      </c>
      <c r="AL86" s="0" t="n">
        <f aca="false">VLOOKUP(A86,'Sem.010'!$C$2:$D$161,2,0)</f>
        <v>142</v>
      </c>
      <c r="AM86" s="0" t="n">
        <f aca="false">SUM('Sem.010'!$E86:$G86)</f>
        <v>0</v>
      </c>
      <c r="AO86" s="0" t="n">
        <f aca="false">VLOOKUP(A86,'Sem.011'!$C$2:$D$161,2,0)</f>
        <v>142</v>
      </c>
      <c r="AP86" s="0" t="n">
        <f aca="false">SUM('Sem.011'!$E86:$G86)</f>
        <v>0</v>
      </c>
      <c r="AR86" s="0" t="n">
        <f aca="false">VLOOKUP(A86,'Sem.012'!$C$2:$D$161,2,0)</f>
        <v>142</v>
      </c>
      <c r="AS86" s="0" t="n">
        <f aca="false">SUM('Sem.012'!$E86:$G86)</f>
        <v>0</v>
      </c>
      <c r="AU86" s="0" t="n">
        <f aca="false">VLOOKUP(A86,'Sem.013'!$C$2:$D$161,2,0)</f>
        <v>142</v>
      </c>
      <c r="AV86" s="0" t="n">
        <f aca="false">SUM('Sem.013'!$E86:$G86)</f>
        <v>0</v>
      </c>
      <c r="AX86" s="0" t="n">
        <f aca="false">VLOOKUP(A86,'Sem.014'!$C$2:$D$161,2,0)</f>
        <v>142</v>
      </c>
      <c r="AY86" s="0" t="n">
        <f aca="false">SUM('Sem.014'!$E86:$G86)</f>
        <v>0</v>
      </c>
      <c r="BA86" s="0" t="n">
        <f aca="false">VLOOKUP(A86,'Sem.015'!$C$2:$D$161,2,0)</f>
        <v>142</v>
      </c>
      <c r="BB86" s="0" t="n">
        <f aca="false">SUM('Sem.015'!$E86:$G86)</f>
        <v>0</v>
      </c>
      <c r="BD86" s="0" t="n">
        <f aca="false">VLOOKUP(A86,'Sem.016'!$C$2:$D$161,2,0)</f>
        <v>142</v>
      </c>
      <c r="BE86" s="0" t="n">
        <f aca="false">SUM('Sem.016'!$E86:$G86)</f>
        <v>0</v>
      </c>
      <c r="BG86" s="0" t="n">
        <f aca="false">VLOOKUP(A86,'Sem.017'!$C$2:$D$161,2,0)</f>
        <v>142</v>
      </c>
      <c r="BH86" s="0" t="n">
        <f aca="false">SUM('Sem.017'!$E86:$G86)</f>
        <v>0</v>
      </c>
      <c r="BJ86" s="0" t="n">
        <f aca="false">VLOOKUP(A86,'Sem.018'!$C$2:$D$161,2,0)</f>
        <v>142</v>
      </c>
      <c r="BK86" s="0" t="n">
        <f aca="false">SUM('Sem.018'!$E86:$G86)</f>
        <v>0</v>
      </c>
      <c r="BM86" s="0" t="n">
        <f aca="false">VLOOKUP(A86,'Sem.019'!$C$2:$D$161,2,0)</f>
        <v>142</v>
      </c>
      <c r="BN86" s="0" t="n">
        <f aca="false">SUM('Sem.019'!$E86:$G86)</f>
        <v>0</v>
      </c>
      <c r="BP86" s="0" t="n">
        <f aca="false">VLOOKUP(A86,'Sem.020'!$C$2:$D$161,2,0)</f>
        <v>142</v>
      </c>
      <c r="BQ86" s="0" t="n">
        <f aca="false">SUM('Sem.020'!$E86:$G86)</f>
        <v>0</v>
      </c>
      <c r="BS86" s="0" t="n">
        <f aca="false">VLOOKUP(A86,'Sem.021'!$C$2:$D$161,2,0)</f>
        <v>142</v>
      </c>
      <c r="BT86" s="0" t="n">
        <f aca="false">SUM('Sem.021'!$E86:$G86)</f>
        <v>0</v>
      </c>
      <c r="BV86" s="0" t="n">
        <f aca="false">VLOOKUP(A86,'Sem.022'!$C$2:$D$161,2,0)</f>
        <v>142</v>
      </c>
      <c r="BW86" s="0" t="n">
        <f aca="false">SUM('Sem.022'!$E86:$G86)</f>
        <v>0</v>
      </c>
      <c r="BY86" s="0" t="n">
        <f aca="false">VLOOKUP(A86,'Sem.023'!$C$2:$D$161,2,0)</f>
        <v>142</v>
      </c>
      <c r="BZ86" s="0" t="n">
        <f aca="false">SUM('Sem.023'!$E86:$G86)</f>
        <v>0</v>
      </c>
      <c r="CB86" s="0" t="n">
        <f aca="false">VLOOKUP(A86,'Sem.024'!$C$2:$D$161,2,0)</f>
        <v>142</v>
      </c>
      <c r="CC86" s="0" t="n">
        <f aca="false">SUM('Sem.024'!$E86:$G86)</f>
        <v>0</v>
      </c>
      <c r="CE86" s="0" t="n">
        <f aca="false">VLOOKUP(A86,'Sem.025'!$C$2:$D$161,2,0)</f>
        <v>142</v>
      </c>
      <c r="CF86" s="0" t="n">
        <f aca="false">SUM('Sem.025'!$E86:$G86)</f>
        <v>0</v>
      </c>
      <c r="CH86" s="0" t="n">
        <f aca="false">VLOOKUP(A86,'Sem.026'!$C$2:$D$161,2,0)</f>
        <v>142</v>
      </c>
      <c r="CI86" s="0" t="n">
        <f aca="false">SUM('Sem.026'!$E86:$G86)</f>
        <v>0</v>
      </c>
      <c r="CK86" s="0" t="n">
        <f aca="false">VLOOKUP(A86,'Sem.027'!$C$2:$D$161,2,0)</f>
        <v>142</v>
      </c>
      <c r="CL86" s="0" t="n">
        <f aca="false">SUM('Sem.027'!$E86:$G86)</f>
        <v>0</v>
      </c>
      <c r="CN86" s="0" t="n">
        <f aca="false">VLOOKUP(A86,'Sem.028'!$C$2:$D$161,2,0)</f>
        <v>142</v>
      </c>
      <c r="CO86" s="0" t="n">
        <f aca="false">SUM('Sem.028'!$E86:$G86)</f>
        <v>0</v>
      </c>
      <c r="CQ86" s="0" t="n">
        <f aca="false">VLOOKUP(A86,'Sem.029'!$C$2:$D$161,2,0)</f>
        <v>142</v>
      </c>
      <c r="CR86" s="0" t="n">
        <f aca="false">SUM('Sem.029'!$E86:$G86)</f>
        <v>0</v>
      </c>
      <c r="CT86" s="0" t="n">
        <f aca="false">VLOOKUP(A86,'Sem.030'!$C$2:$D$161,2,0)</f>
        <v>142</v>
      </c>
      <c r="CU86" s="0" t="n">
        <f aca="false">SUM('Sem.030'!$E86:$G86)</f>
        <v>0</v>
      </c>
      <c r="CW86" s="0" t="n">
        <f aca="false">VLOOKUP(A86,'Sem.031'!$C$2:$D$161,2,0)</f>
        <v>142</v>
      </c>
      <c r="CX86" s="0" t="n">
        <f aca="false">SUM('Sem.031'!$E86:$G86)</f>
        <v>0</v>
      </c>
      <c r="CZ86" s="0" t="n">
        <f aca="false">VLOOKUP(A86,'Sem.032'!$C$2:$D$161,2,0)</f>
        <v>142</v>
      </c>
      <c r="DA86" s="0" t="n">
        <f aca="false">SUM('Sem.032'!$E86:$G86)</f>
        <v>0</v>
      </c>
    </row>
    <row r="87" customFormat="false" ht="13.8" hidden="false" customHeight="false" outlineLevel="0" collapsed="false">
      <c r="A87" s="3" t="s">
        <v>85</v>
      </c>
      <c r="B87" s="1" t="n">
        <f aca="false">COUNTIF(C87:DA87,SUM(TRUNC((ROW()/7)*6),69))</f>
        <v>34</v>
      </c>
      <c r="C87" s="0" t="n">
        <f aca="false">SUM(COUNTIF(F87:I87,300)*10,COUNTIF(L87:DA87,300)*25)</f>
        <v>0</v>
      </c>
      <c r="E87" s="2" t="n">
        <f aca="false">VLOOKUP(A87,'Abat-Neuf Optionnel'!$C$2:$D$161,2,0)</f>
        <v>143</v>
      </c>
      <c r="F87" s="0" t="n">
        <f aca="false">SUM('Abat-Neuf Optionnel'!E87:G87)</f>
        <v>0</v>
      </c>
      <c r="H87" s="2" t="n">
        <f aca="false">VLOOKUP(A87,'Abat-Neuf'!$C$2:$D$161,2,0)</f>
        <v>143</v>
      </c>
      <c r="I87" s="0" t="n">
        <f aca="false">SUM('Abat-Neuf'!E87:G87)</f>
        <v>0</v>
      </c>
      <c r="K87" s="0" t="n">
        <f aca="false">VLOOKUP(A87,'Sem.01'!$C$2:$D$161,2,0)</f>
        <v>143</v>
      </c>
      <c r="L87" s="0" t="n">
        <f aca="false">SUM('Sem.01'!$E87:$G87)</f>
        <v>0</v>
      </c>
      <c r="N87" s="0" t="n">
        <f aca="false">VLOOKUP(A87,'Sem.02'!$C$2:$D$161,2,0)</f>
        <v>143</v>
      </c>
      <c r="O87" s="0" t="n">
        <f aca="false">SUM('Sem.02'!$E87:$G87)</f>
        <v>0</v>
      </c>
      <c r="Q87" s="0" t="n">
        <f aca="false">VLOOKUP(A87,'Sem.03'!$C$2:$D$161,2,0)</f>
        <v>143</v>
      </c>
      <c r="R87" s="0" t="n">
        <f aca="false">SUM('Sem.03'!$E87:$G87)</f>
        <v>0</v>
      </c>
      <c r="T87" s="0" t="n">
        <f aca="false">VLOOKUP(A87,'Sem.04'!$C$2:$D$161,2,0)</f>
        <v>143</v>
      </c>
      <c r="U87" s="0" t="n">
        <f aca="false">SUM('Sem.04'!$E87:$G87)</f>
        <v>0</v>
      </c>
      <c r="W87" s="0" t="n">
        <f aca="false">VLOOKUP(A87,'Sem.05'!$C$2:$D$161,2,0)</f>
        <v>143</v>
      </c>
      <c r="X87" s="0" t="n">
        <f aca="false">SUM('Sem.05'!$E87:$G87)</f>
        <v>0</v>
      </c>
      <c r="Z87" s="0" t="n">
        <f aca="false">VLOOKUP(A87,'Sem.06'!$C$2:$D$161,2,0)</f>
        <v>143</v>
      </c>
      <c r="AA87" s="0" t="n">
        <f aca="false">SUM('Sem.06'!$E87:$G87)</f>
        <v>0</v>
      </c>
      <c r="AC87" s="0" t="n">
        <f aca="false">VLOOKUP(A87,'Sem.07'!$C$2:$D$161,2,0)</f>
        <v>143</v>
      </c>
      <c r="AD87" s="0" t="n">
        <f aca="false">SUM('Sem.07'!$E87:$G87)</f>
        <v>0</v>
      </c>
      <c r="AF87" s="0" t="n">
        <f aca="false">VLOOKUP(A87,'Sem.08'!$C$2:$D$161,2,0)</f>
        <v>143</v>
      </c>
      <c r="AG87" s="0" t="n">
        <f aca="false">SUM('Sem.08'!$E87:$G87)</f>
        <v>0</v>
      </c>
      <c r="AI87" s="0" t="n">
        <f aca="false">VLOOKUP(A87,'Sem.09'!$C$2:$D$161,2,0)</f>
        <v>143</v>
      </c>
      <c r="AJ87" s="0" t="n">
        <f aca="false">SUM('Sem.09'!$E87:$G87)</f>
        <v>0</v>
      </c>
      <c r="AL87" s="0" t="n">
        <f aca="false">VLOOKUP(A87,'Sem.010'!$C$2:$D$161,2,0)</f>
        <v>143</v>
      </c>
      <c r="AM87" s="0" t="n">
        <f aca="false">SUM('Sem.010'!$E87:$G87)</f>
        <v>0</v>
      </c>
      <c r="AO87" s="0" t="n">
        <f aca="false">VLOOKUP(A87,'Sem.011'!$C$2:$D$161,2,0)</f>
        <v>143</v>
      </c>
      <c r="AP87" s="0" t="n">
        <f aca="false">SUM('Sem.011'!$E87:$G87)</f>
        <v>0</v>
      </c>
      <c r="AR87" s="0" t="n">
        <f aca="false">VLOOKUP(A87,'Sem.012'!$C$2:$D$161,2,0)</f>
        <v>143</v>
      </c>
      <c r="AS87" s="0" t="n">
        <f aca="false">SUM('Sem.012'!$E87:$G87)</f>
        <v>0</v>
      </c>
      <c r="AU87" s="0" t="n">
        <f aca="false">VLOOKUP(A87,'Sem.013'!$C$2:$D$161,2,0)</f>
        <v>143</v>
      </c>
      <c r="AV87" s="0" t="n">
        <f aca="false">SUM('Sem.013'!$E87:$G87)</f>
        <v>0</v>
      </c>
      <c r="AX87" s="0" t="n">
        <f aca="false">VLOOKUP(A87,'Sem.014'!$C$2:$D$161,2,0)</f>
        <v>143</v>
      </c>
      <c r="AY87" s="0" t="n">
        <f aca="false">SUM('Sem.014'!$E87:$G87)</f>
        <v>0</v>
      </c>
      <c r="BA87" s="0" t="n">
        <f aca="false">VLOOKUP(A87,'Sem.015'!$C$2:$D$161,2,0)</f>
        <v>143</v>
      </c>
      <c r="BB87" s="0" t="n">
        <f aca="false">SUM('Sem.015'!$E87:$G87)</f>
        <v>0</v>
      </c>
      <c r="BD87" s="0" t="n">
        <f aca="false">VLOOKUP(A87,'Sem.016'!$C$2:$D$161,2,0)</f>
        <v>143</v>
      </c>
      <c r="BE87" s="0" t="n">
        <f aca="false">SUM('Sem.016'!$E87:$G87)</f>
        <v>0</v>
      </c>
      <c r="BG87" s="0" t="n">
        <f aca="false">VLOOKUP(A87,'Sem.017'!$C$2:$D$161,2,0)</f>
        <v>143</v>
      </c>
      <c r="BH87" s="0" t="n">
        <f aca="false">SUM('Sem.017'!$E87:$G87)</f>
        <v>0</v>
      </c>
      <c r="BJ87" s="0" t="n">
        <f aca="false">VLOOKUP(A87,'Sem.018'!$C$2:$D$161,2,0)</f>
        <v>143</v>
      </c>
      <c r="BK87" s="0" t="n">
        <f aca="false">SUM('Sem.018'!$E87:$G87)</f>
        <v>0</v>
      </c>
      <c r="BM87" s="0" t="n">
        <f aca="false">VLOOKUP(A87,'Sem.019'!$C$2:$D$161,2,0)</f>
        <v>143</v>
      </c>
      <c r="BN87" s="0" t="n">
        <f aca="false">SUM('Sem.019'!$E87:$G87)</f>
        <v>0</v>
      </c>
      <c r="BP87" s="0" t="n">
        <f aca="false">VLOOKUP(A87,'Sem.020'!$C$2:$D$161,2,0)</f>
        <v>143</v>
      </c>
      <c r="BQ87" s="0" t="n">
        <f aca="false">SUM('Sem.020'!$E87:$G87)</f>
        <v>0</v>
      </c>
      <c r="BS87" s="0" t="n">
        <f aca="false">VLOOKUP(A87,'Sem.021'!$C$2:$D$161,2,0)</f>
        <v>143</v>
      </c>
      <c r="BT87" s="0" t="n">
        <f aca="false">SUM('Sem.021'!$E87:$G87)</f>
        <v>0</v>
      </c>
      <c r="BV87" s="0" t="n">
        <f aca="false">VLOOKUP(A87,'Sem.022'!$C$2:$D$161,2,0)</f>
        <v>143</v>
      </c>
      <c r="BW87" s="0" t="n">
        <f aca="false">SUM('Sem.022'!$E87:$G87)</f>
        <v>0</v>
      </c>
      <c r="BY87" s="0" t="n">
        <f aca="false">VLOOKUP(A87,'Sem.023'!$C$2:$D$161,2,0)</f>
        <v>143</v>
      </c>
      <c r="BZ87" s="0" t="n">
        <f aca="false">SUM('Sem.023'!$E87:$G87)</f>
        <v>0</v>
      </c>
      <c r="CB87" s="0" t="n">
        <f aca="false">VLOOKUP(A87,'Sem.024'!$C$2:$D$161,2,0)</f>
        <v>143</v>
      </c>
      <c r="CC87" s="0" t="n">
        <f aca="false">SUM('Sem.024'!$E87:$G87)</f>
        <v>0</v>
      </c>
      <c r="CE87" s="0" t="n">
        <f aca="false">VLOOKUP(A87,'Sem.025'!$C$2:$D$161,2,0)</f>
        <v>143</v>
      </c>
      <c r="CF87" s="0" t="n">
        <f aca="false">SUM('Sem.025'!$E87:$G87)</f>
        <v>0</v>
      </c>
      <c r="CH87" s="0" t="n">
        <f aca="false">VLOOKUP(A87,'Sem.026'!$C$2:$D$161,2,0)</f>
        <v>143</v>
      </c>
      <c r="CI87" s="0" t="n">
        <f aca="false">SUM('Sem.026'!$E87:$G87)</f>
        <v>0</v>
      </c>
      <c r="CK87" s="0" t="n">
        <f aca="false">VLOOKUP(A87,'Sem.027'!$C$2:$D$161,2,0)</f>
        <v>143</v>
      </c>
      <c r="CL87" s="0" t="n">
        <f aca="false">SUM('Sem.027'!$E87:$G87)</f>
        <v>0</v>
      </c>
      <c r="CN87" s="0" t="n">
        <f aca="false">VLOOKUP(A87,'Sem.028'!$C$2:$D$161,2,0)</f>
        <v>143</v>
      </c>
      <c r="CO87" s="0" t="n">
        <f aca="false">SUM('Sem.028'!$E87:$G87)</f>
        <v>0</v>
      </c>
      <c r="CQ87" s="0" t="n">
        <f aca="false">VLOOKUP(A87,'Sem.029'!$C$2:$D$161,2,0)</f>
        <v>143</v>
      </c>
      <c r="CR87" s="0" t="n">
        <f aca="false">SUM('Sem.029'!$E87:$G87)</f>
        <v>0</v>
      </c>
      <c r="CT87" s="0" t="n">
        <f aca="false">VLOOKUP(A87,'Sem.030'!$C$2:$D$161,2,0)</f>
        <v>143</v>
      </c>
      <c r="CU87" s="0" t="n">
        <f aca="false">SUM('Sem.030'!$E87:$G87)</f>
        <v>0</v>
      </c>
      <c r="CW87" s="0" t="n">
        <f aca="false">VLOOKUP(A87,'Sem.031'!$C$2:$D$161,2,0)</f>
        <v>143</v>
      </c>
      <c r="CX87" s="0" t="n">
        <f aca="false">SUM('Sem.031'!$E87:$G87)</f>
        <v>0</v>
      </c>
      <c r="CZ87" s="0" t="n">
        <f aca="false">VLOOKUP(A87,'Sem.032'!$C$2:$D$161,2,0)</f>
        <v>143</v>
      </c>
      <c r="DA87" s="0" t="n">
        <f aca="false">SUM('Sem.032'!$E87:$G87)</f>
        <v>0</v>
      </c>
    </row>
    <row r="88" customFormat="false" ht="13.8" hidden="false" customHeight="false" outlineLevel="0" collapsed="false">
      <c r="A88" s="3" t="s">
        <v>86</v>
      </c>
      <c r="B88" s="1" t="n">
        <f aca="false">COUNTIF(C88:DA88,SUM(TRUNC((ROW()/7)*6),69))</f>
        <v>34</v>
      </c>
      <c r="C88" s="0" t="n">
        <f aca="false">SUM(COUNTIF(F88:I88,300)*10,COUNTIF(L88:DA88,300)*25)</f>
        <v>0</v>
      </c>
      <c r="E88" s="2" t="n">
        <f aca="false">VLOOKUP(A88,'Abat-Neuf Optionnel'!$C$2:$D$161,2,0)</f>
        <v>144</v>
      </c>
      <c r="F88" s="0" t="n">
        <f aca="false">SUM('Abat-Neuf Optionnel'!E88:G88)</f>
        <v>0</v>
      </c>
      <c r="H88" s="2" t="n">
        <f aca="false">VLOOKUP(A88,'Abat-Neuf'!$C$2:$D$161,2,0)</f>
        <v>144</v>
      </c>
      <c r="I88" s="0" t="n">
        <f aca="false">SUM('Abat-Neuf'!E88:G88)</f>
        <v>0</v>
      </c>
      <c r="K88" s="0" t="n">
        <f aca="false">VLOOKUP(A88,'Sem.01'!$C$2:$D$161,2,0)</f>
        <v>144</v>
      </c>
      <c r="L88" s="0" t="n">
        <f aca="false">SUM('Sem.01'!$E88:$G88)</f>
        <v>0</v>
      </c>
      <c r="N88" s="0" t="n">
        <f aca="false">VLOOKUP(A88,'Sem.02'!$C$2:$D$161,2,0)</f>
        <v>144</v>
      </c>
      <c r="O88" s="0" t="n">
        <f aca="false">SUM('Sem.02'!$E88:$G88)</f>
        <v>0</v>
      </c>
      <c r="Q88" s="0" t="n">
        <f aca="false">VLOOKUP(A88,'Sem.03'!$C$2:$D$161,2,0)</f>
        <v>144</v>
      </c>
      <c r="R88" s="0" t="n">
        <f aca="false">SUM('Sem.03'!$E88:$G88)</f>
        <v>0</v>
      </c>
      <c r="T88" s="0" t="n">
        <f aca="false">VLOOKUP(A88,'Sem.04'!$C$2:$D$161,2,0)</f>
        <v>144</v>
      </c>
      <c r="U88" s="0" t="n">
        <f aca="false">SUM('Sem.04'!$E88:$G88)</f>
        <v>0</v>
      </c>
      <c r="W88" s="0" t="n">
        <f aca="false">VLOOKUP(A88,'Sem.05'!$C$2:$D$161,2,0)</f>
        <v>144</v>
      </c>
      <c r="X88" s="0" t="n">
        <f aca="false">SUM('Sem.05'!$E88:$G88)</f>
        <v>0</v>
      </c>
      <c r="Z88" s="0" t="n">
        <f aca="false">VLOOKUP(A88,'Sem.06'!$C$2:$D$161,2,0)</f>
        <v>144</v>
      </c>
      <c r="AA88" s="0" t="n">
        <f aca="false">SUM('Sem.06'!$E88:$G88)</f>
        <v>0</v>
      </c>
      <c r="AC88" s="0" t="n">
        <f aca="false">VLOOKUP(A88,'Sem.07'!$C$2:$D$161,2,0)</f>
        <v>144</v>
      </c>
      <c r="AD88" s="0" t="n">
        <f aca="false">SUM('Sem.07'!$E88:$G88)</f>
        <v>0</v>
      </c>
      <c r="AF88" s="0" t="n">
        <f aca="false">VLOOKUP(A88,'Sem.08'!$C$2:$D$161,2,0)</f>
        <v>144</v>
      </c>
      <c r="AG88" s="0" t="n">
        <f aca="false">SUM('Sem.08'!$E88:$G88)</f>
        <v>0</v>
      </c>
      <c r="AI88" s="0" t="n">
        <f aca="false">VLOOKUP(A88,'Sem.09'!$C$2:$D$161,2,0)</f>
        <v>144</v>
      </c>
      <c r="AJ88" s="0" t="n">
        <f aca="false">SUM('Sem.09'!$E88:$G88)</f>
        <v>0</v>
      </c>
      <c r="AL88" s="0" t="n">
        <f aca="false">VLOOKUP(A88,'Sem.010'!$C$2:$D$161,2,0)</f>
        <v>144</v>
      </c>
      <c r="AM88" s="0" t="n">
        <f aca="false">SUM('Sem.010'!$E88:$G88)</f>
        <v>0</v>
      </c>
      <c r="AO88" s="0" t="n">
        <f aca="false">VLOOKUP(A88,'Sem.011'!$C$2:$D$161,2,0)</f>
        <v>144</v>
      </c>
      <c r="AP88" s="0" t="n">
        <f aca="false">SUM('Sem.011'!$E88:$G88)</f>
        <v>0</v>
      </c>
      <c r="AR88" s="0" t="n">
        <f aca="false">VLOOKUP(A88,'Sem.012'!$C$2:$D$161,2,0)</f>
        <v>144</v>
      </c>
      <c r="AS88" s="0" t="n">
        <f aca="false">SUM('Sem.012'!$E88:$G88)</f>
        <v>0</v>
      </c>
      <c r="AU88" s="0" t="n">
        <f aca="false">VLOOKUP(A88,'Sem.013'!$C$2:$D$161,2,0)</f>
        <v>144</v>
      </c>
      <c r="AV88" s="0" t="n">
        <f aca="false">SUM('Sem.013'!$E88:$G88)</f>
        <v>0</v>
      </c>
      <c r="AX88" s="0" t="n">
        <f aca="false">VLOOKUP(A88,'Sem.014'!$C$2:$D$161,2,0)</f>
        <v>144</v>
      </c>
      <c r="AY88" s="0" t="n">
        <f aca="false">SUM('Sem.014'!$E88:$G88)</f>
        <v>0</v>
      </c>
      <c r="BA88" s="0" t="n">
        <f aca="false">VLOOKUP(A88,'Sem.015'!$C$2:$D$161,2,0)</f>
        <v>144</v>
      </c>
      <c r="BB88" s="0" t="n">
        <f aca="false">SUM('Sem.015'!$E88:$G88)</f>
        <v>0</v>
      </c>
      <c r="BD88" s="0" t="n">
        <f aca="false">VLOOKUP(A88,'Sem.016'!$C$2:$D$161,2,0)</f>
        <v>144</v>
      </c>
      <c r="BE88" s="0" t="n">
        <f aca="false">SUM('Sem.016'!$E88:$G88)</f>
        <v>0</v>
      </c>
      <c r="BG88" s="0" t="n">
        <f aca="false">VLOOKUP(A88,'Sem.017'!$C$2:$D$161,2,0)</f>
        <v>144</v>
      </c>
      <c r="BH88" s="0" t="n">
        <f aca="false">SUM('Sem.017'!$E88:$G88)</f>
        <v>0</v>
      </c>
      <c r="BJ88" s="0" t="n">
        <f aca="false">VLOOKUP(A88,'Sem.018'!$C$2:$D$161,2,0)</f>
        <v>144</v>
      </c>
      <c r="BK88" s="0" t="n">
        <f aca="false">SUM('Sem.018'!$E88:$G88)</f>
        <v>0</v>
      </c>
      <c r="BM88" s="0" t="n">
        <f aca="false">VLOOKUP(A88,'Sem.019'!$C$2:$D$161,2,0)</f>
        <v>144</v>
      </c>
      <c r="BN88" s="0" t="n">
        <f aca="false">SUM('Sem.019'!$E88:$G88)</f>
        <v>0</v>
      </c>
      <c r="BP88" s="0" t="n">
        <f aca="false">VLOOKUP(A88,'Sem.020'!$C$2:$D$161,2,0)</f>
        <v>144</v>
      </c>
      <c r="BQ88" s="0" t="n">
        <f aca="false">SUM('Sem.020'!$E88:$G88)</f>
        <v>0</v>
      </c>
      <c r="BS88" s="0" t="n">
        <f aca="false">VLOOKUP(A88,'Sem.021'!$C$2:$D$161,2,0)</f>
        <v>144</v>
      </c>
      <c r="BT88" s="0" t="n">
        <f aca="false">SUM('Sem.021'!$E88:$G88)</f>
        <v>0</v>
      </c>
      <c r="BV88" s="0" t="n">
        <f aca="false">VLOOKUP(A88,'Sem.022'!$C$2:$D$161,2,0)</f>
        <v>144</v>
      </c>
      <c r="BW88" s="0" t="n">
        <f aca="false">SUM('Sem.022'!$E88:$G88)</f>
        <v>0</v>
      </c>
      <c r="BY88" s="0" t="n">
        <f aca="false">VLOOKUP(A88,'Sem.023'!$C$2:$D$161,2,0)</f>
        <v>144</v>
      </c>
      <c r="BZ88" s="0" t="n">
        <f aca="false">SUM('Sem.023'!$E88:$G88)</f>
        <v>0</v>
      </c>
      <c r="CB88" s="0" t="n">
        <f aca="false">VLOOKUP(A88,'Sem.024'!$C$2:$D$161,2,0)</f>
        <v>144</v>
      </c>
      <c r="CC88" s="0" t="n">
        <f aca="false">SUM('Sem.024'!$E88:$G88)</f>
        <v>0</v>
      </c>
      <c r="CE88" s="0" t="n">
        <f aca="false">VLOOKUP(A88,'Sem.025'!$C$2:$D$161,2,0)</f>
        <v>144</v>
      </c>
      <c r="CF88" s="0" t="n">
        <f aca="false">SUM('Sem.025'!$E88:$G88)</f>
        <v>0</v>
      </c>
      <c r="CH88" s="0" t="n">
        <f aca="false">VLOOKUP(A88,'Sem.026'!$C$2:$D$161,2,0)</f>
        <v>144</v>
      </c>
      <c r="CI88" s="0" t="n">
        <f aca="false">SUM('Sem.026'!$E88:$G88)</f>
        <v>0</v>
      </c>
      <c r="CK88" s="0" t="n">
        <f aca="false">VLOOKUP(A88,'Sem.027'!$C$2:$D$161,2,0)</f>
        <v>144</v>
      </c>
      <c r="CL88" s="0" t="n">
        <f aca="false">SUM('Sem.027'!$E88:$G88)</f>
        <v>0</v>
      </c>
      <c r="CN88" s="0" t="n">
        <f aca="false">VLOOKUP(A88,'Sem.028'!$C$2:$D$161,2,0)</f>
        <v>144</v>
      </c>
      <c r="CO88" s="0" t="n">
        <f aca="false">SUM('Sem.028'!$E88:$G88)</f>
        <v>0</v>
      </c>
      <c r="CQ88" s="0" t="n">
        <f aca="false">VLOOKUP(A88,'Sem.029'!$C$2:$D$161,2,0)</f>
        <v>144</v>
      </c>
      <c r="CR88" s="0" t="n">
        <f aca="false">SUM('Sem.029'!$E88:$G88)</f>
        <v>0</v>
      </c>
      <c r="CT88" s="0" t="n">
        <f aca="false">VLOOKUP(A88,'Sem.030'!$C$2:$D$161,2,0)</f>
        <v>144</v>
      </c>
      <c r="CU88" s="0" t="n">
        <f aca="false">SUM('Sem.030'!$E88:$G88)</f>
        <v>0</v>
      </c>
      <c r="CW88" s="0" t="n">
        <f aca="false">VLOOKUP(A88,'Sem.031'!$C$2:$D$161,2,0)</f>
        <v>144</v>
      </c>
      <c r="CX88" s="0" t="n">
        <f aca="false">SUM('Sem.031'!$E88:$G88)</f>
        <v>0</v>
      </c>
      <c r="CZ88" s="0" t="n">
        <f aca="false">VLOOKUP(A88,'Sem.032'!$C$2:$D$161,2,0)</f>
        <v>144</v>
      </c>
      <c r="DA88" s="0" t="n">
        <f aca="false">SUM('Sem.032'!$E88:$G88)</f>
        <v>0</v>
      </c>
    </row>
    <row r="89" customFormat="false" ht="13.8" hidden="false" customHeight="false" outlineLevel="0" collapsed="false">
      <c r="A89" s="3" t="s">
        <v>87</v>
      </c>
      <c r="B89" s="1" t="n">
        <f aca="false">COUNTIF(C89:DA89,SUM(TRUNC((ROW()/7)*6),69))</f>
        <v>34</v>
      </c>
      <c r="C89" s="0" t="n">
        <f aca="false">SUM(COUNTIF(F89:I89,300)*10,COUNTIF(L89:DA89,300)*25)</f>
        <v>0</v>
      </c>
      <c r="E89" s="2" t="n">
        <f aca="false">VLOOKUP(A89,'Abat-Neuf Optionnel'!$C$2:$D$161,2,0)</f>
        <v>145</v>
      </c>
      <c r="F89" s="0" t="n">
        <f aca="false">SUM('Abat-Neuf Optionnel'!E89:G89)</f>
        <v>0</v>
      </c>
      <c r="H89" s="2" t="n">
        <f aca="false">VLOOKUP(A89,'Abat-Neuf'!$C$2:$D$161,2,0)</f>
        <v>145</v>
      </c>
      <c r="I89" s="0" t="n">
        <f aca="false">SUM('Abat-Neuf'!E89:G89)</f>
        <v>0</v>
      </c>
      <c r="K89" s="0" t="n">
        <f aca="false">VLOOKUP(A89,'Sem.01'!$C$2:$D$161,2,0)</f>
        <v>145</v>
      </c>
      <c r="L89" s="0" t="n">
        <f aca="false">SUM('Sem.01'!$E89:$G89)</f>
        <v>0</v>
      </c>
      <c r="N89" s="0" t="n">
        <f aca="false">VLOOKUP(A89,'Sem.02'!$C$2:$D$161,2,0)</f>
        <v>145</v>
      </c>
      <c r="O89" s="0" t="n">
        <f aca="false">SUM('Sem.02'!$E89:$G89)</f>
        <v>0</v>
      </c>
      <c r="Q89" s="0" t="n">
        <f aca="false">VLOOKUP(A89,'Sem.03'!$C$2:$D$161,2,0)</f>
        <v>145</v>
      </c>
      <c r="R89" s="0" t="n">
        <f aca="false">SUM('Sem.03'!$E89:$G89)</f>
        <v>0</v>
      </c>
      <c r="T89" s="0" t="n">
        <f aca="false">VLOOKUP(A89,'Sem.04'!$C$2:$D$161,2,0)</f>
        <v>145</v>
      </c>
      <c r="U89" s="0" t="n">
        <f aca="false">SUM('Sem.04'!$E89:$G89)</f>
        <v>0</v>
      </c>
      <c r="W89" s="0" t="n">
        <f aca="false">VLOOKUP(A89,'Sem.05'!$C$2:$D$161,2,0)</f>
        <v>145</v>
      </c>
      <c r="X89" s="0" t="n">
        <f aca="false">SUM('Sem.05'!$E89:$G89)</f>
        <v>0</v>
      </c>
      <c r="Z89" s="0" t="n">
        <f aca="false">VLOOKUP(A89,'Sem.06'!$C$2:$D$161,2,0)</f>
        <v>145</v>
      </c>
      <c r="AA89" s="0" t="n">
        <f aca="false">SUM('Sem.06'!$E89:$G89)</f>
        <v>0</v>
      </c>
      <c r="AC89" s="0" t="n">
        <f aca="false">VLOOKUP(A89,'Sem.07'!$C$2:$D$161,2,0)</f>
        <v>145</v>
      </c>
      <c r="AD89" s="0" t="n">
        <f aca="false">SUM('Sem.07'!$E89:$G89)</f>
        <v>0</v>
      </c>
      <c r="AF89" s="0" t="n">
        <f aca="false">VLOOKUP(A89,'Sem.08'!$C$2:$D$161,2,0)</f>
        <v>145</v>
      </c>
      <c r="AG89" s="0" t="n">
        <f aca="false">SUM('Sem.08'!$E89:$G89)</f>
        <v>0</v>
      </c>
      <c r="AI89" s="0" t="n">
        <f aca="false">VLOOKUP(A89,'Sem.09'!$C$2:$D$161,2,0)</f>
        <v>145</v>
      </c>
      <c r="AJ89" s="0" t="n">
        <f aca="false">SUM('Sem.09'!$E89:$G89)</f>
        <v>0</v>
      </c>
      <c r="AL89" s="0" t="n">
        <f aca="false">VLOOKUP(A89,'Sem.010'!$C$2:$D$161,2,0)</f>
        <v>145</v>
      </c>
      <c r="AM89" s="0" t="n">
        <f aca="false">SUM('Sem.010'!$E89:$G89)</f>
        <v>0</v>
      </c>
      <c r="AO89" s="0" t="n">
        <f aca="false">VLOOKUP(A89,'Sem.011'!$C$2:$D$161,2,0)</f>
        <v>145</v>
      </c>
      <c r="AP89" s="0" t="n">
        <f aca="false">SUM('Sem.011'!$E89:$G89)</f>
        <v>0</v>
      </c>
      <c r="AR89" s="0" t="n">
        <f aca="false">VLOOKUP(A89,'Sem.012'!$C$2:$D$161,2,0)</f>
        <v>145</v>
      </c>
      <c r="AS89" s="0" t="n">
        <f aca="false">SUM('Sem.012'!$E89:$G89)</f>
        <v>0</v>
      </c>
      <c r="AU89" s="0" t="n">
        <f aca="false">VLOOKUP(A89,'Sem.013'!$C$2:$D$161,2,0)</f>
        <v>145</v>
      </c>
      <c r="AV89" s="0" t="n">
        <f aca="false">SUM('Sem.013'!$E89:$G89)</f>
        <v>0</v>
      </c>
      <c r="AX89" s="0" t="n">
        <f aca="false">VLOOKUP(A89,'Sem.014'!$C$2:$D$161,2,0)</f>
        <v>145</v>
      </c>
      <c r="AY89" s="0" t="n">
        <f aca="false">SUM('Sem.014'!$E89:$G89)</f>
        <v>0</v>
      </c>
      <c r="BA89" s="0" t="n">
        <f aca="false">VLOOKUP(A89,'Sem.015'!$C$2:$D$161,2,0)</f>
        <v>145</v>
      </c>
      <c r="BB89" s="0" t="n">
        <f aca="false">SUM('Sem.015'!$E89:$G89)</f>
        <v>0</v>
      </c>
      <c r="BD89" s="0" t="n">
        <f aca="false">VLOOKUP(A89,'Sem.016'!$C$2:$D$161,2,0)</f>
        <v>145</v>
      </c>
      <c r="BE89" s="0" t="n">
        <f aca="false">SUM('Sem.016'!$E89:$G89)</f>
        <v>0</v>
      </c>
      <c r="BG89" s="0" t="n">
        <f aca="false">VLOOKUP(A89,'Sem.017'!$C$2:$D$161,2,0)</f>
        <v>145</v>
      </c>
      <c r="BH89" s="0" t="n">
        <f aca="false">SUM('Sem.017'!$E89:$G89)</f>
        <v>0</v>
      </c>
      <c r="BJ89" s="0" t="n">
        <f aca="false">VLOOKUP(A89,'Sem.018'!$C$2:$D$161,2,0)</f>
        <v>145</v>
      </c>
      <c r="BK89" s="0" t="n">
        <f aca="false">SUM('Sem.018'!$E89:$G89)</f>
        <v>0</v>
      </c>
      <c r="BM89" s="0" t="n">
        <f aca="false">VLOOKUP(A89,'Sem.019'!$C$2:$D$161,2,0)</f>
        <v>145</v>
      </c>
      <c r="BN89" s="0" t="n">
        <f aca="false">SUM('Sem.019'!$E89:$G89)</f>
        <v>0</v>
      </c>
      <c r="BP89" s="0" t="n">
        <f aca="false">VLOOKUP(A89,'Sem.020'!$C$2:$D$161,2,0)</f>
        <v>145</v>
      </c>
      <c r="BQ89" s="0" t="n">
        <f aca="false">SUM('Sem.020'!$E89:$G89)</f>
        <v>0</v>
      </c>
      <c r="BS89" s="0" t="n">
        <f aca="false">VLOOKUP(A89,'Sem.021'!$C$2:$D$161,2,0)</f>
        <v>145</v>
      </c>
      <c r="BT89" s="0" t="n">
        <f aca="false">SUM('Sem.021'!$E89:$G89)</f>
        <v>0</v>
      </c>
      <c r="BV89" s="0" t="n">
        <f aca="false">VLOOKUP(A89,'Sem.022'!$C$2:$D$161,2,0)</f>
        <v>145</v>
      </c>
      <c r="BW89" s="0" t="n">
        <f aca="false">SUM('Sem.022'!$E89:$G89)</f>
        <v>0</v>
      </c>
      <c r="BY89" s="0" t="n">
        <f aca="false">VLOOKUP(A89,'Sem.023'!$C$2:$D$161,2,0)</f>
        <v>145</v>
      </c>
      <c r="BZ89" s="0" t="n">
        <f aca="false">SUM('Sem.023'!$E89:$G89)</f>
        <v>0</v>
      </c>
      <c r="CB89" s="0" t="n">
        <f aca="false">VLOOKUP(A89,'Sem.024'!$C$2:$D$161,2,0)</f>
        <v>145</v>
      </c>
      <c r="CC89" s="0" t="n">
        <f aca="false">SUM('Sem.024'!$E89:$G89)</f>
        <v>0</v>
      </c>
      <c r="CE89" s="0" t="n">
        <f aca="false">VLOOKUP(A89,'Sem.025'!$C$2:$D$161,2,0)</f>
        <v>145</v>
      </c>
      <c r="CF89" s="0" t="n">
        <f aca="false">SUM('Sem.025'!$E89:$G89)</f>
        <v>0</v>
      </c>
      <c r="CH89" s="0" t="n">
        <f aca="false">VLOOKUP(A89,'Sem.026'!$C$2:$D$161,2,0)</f>
        <v>145</v>
      </c>
      <c r="CI89" s="0" t="n">
        <f aca="false">SUM('Sem.026'!$E89:$G89)</f>
        <v>0</v>
      </c>
      <c r="CK89" s="0" t="n">
        <f aca="false">VLOOKUP(A89,'Sem.027'!$C$2:$D$161,2,0)</f>
        <v>145</v>
      </c>
      <c r="CL89" s="0" t="n">
        <f aca="false">SUM('Sem.027'!$E89:$G89)</f>
        <v>0</v>
      </c>
      <c r="CN89" s="0" t="n">
        <f aca="false">VLOOKUP(A89,'Sem.028'!$C$2:$D$161,2,0)</f>
        <v>145</v>
      </c>
      <c r="CO89" s="0" t="n">
        <f aca="false">SUM('Sem.028'!$E89:$G89)</f>
        <v>0</v>
      </c>
      <c r="CQ89" s="0" t="n">
        <f aca="false">VLOOKUP(A89,'Sem.029'!$C$2:$D$161,2,0)</f>
        <v>145</v>
      </c>
      <c r="CR89" s="0" t="n">
        <f aca="false">SUM('Sem.029'!$E89:$G89)</f>
        <v>0</v>
      </c>
      <c r="CT89" s="0" t="n">
        <f aca="false">VLOOKUP(A89,'Sem.030'!$C$2:$D$161,2,0)</f>
        <v>145</v>
      </c>
      <c r="CU89" s="0" t="n">
        <f aca="false">SUM('Sem.030'!$E89:$G89)</f>
        <v>0</v>
      </c>
      <c r="CW89" s="0" t="n">
        <f aca="false">VLOOKUP(A89,'Sem.031'!$C$2:$D$161,2,0)</f>
        <v>145</v>
      </c>
      <c r="CX89" s="0" t="n">
        <f aca="false">SUM('Sem.031'!$E89:$G89)</f>
        <v>0</v>
      </c>
      <c r="CZ89" s="0" t="n">
        <f aca="false">VLOOKUP(A89,'Sem.032'!$C$2:$D$161,2,0)</f>
        <v>145</v>
      </c>
      <c r="DA89" s="0" t="n">
        <f aca="false">SUM('Sem.032'!$E89:$G89)</f>
        <v>0</v>
      </c>
    </row>
    <row r="90" customFormat="false" ht="13.8" hidden="false" customHeight="false" outlineLevel="0" collapsed="false">
      <c r="A90" s="3" t="s">
        <v>88</v>
      </c>
      <c r="B90" s="1" t="n">
        <f aca="false">COUNTIF(C90:DA90,SUM(TRUNC((ROW()/7)*6),69))</f>
        <v>34</v>
      </c>
      <c r="C90" s="0" t="n">
        <f aca="false">SUM(COUNTIF(F90:I90,300)*10,COUNTIF(L90:DA90,300)*25)</f>
        <v>0</v>
      </c>
      <c r="E90" s="2" t="n">
        <f aca="false">VLOOKUP(A90,'Abat-Neuf Optionnel'!$C$2:$D$161,2,0)</f>
        <v>146</v>
      </c>
      <c r="F90" s="0" t="n">
        <f aca="false">SUM('Abat-Neuf Optionnel'!E90:G90)</f>
        <v>0</v>
      </c>
      <c r="H90" s="2" t="n">
        <f aca="false">VLOOKUP(A90,'Abat-Neuf'!$C$2:$D$161,2,0)</f>
        <v>146</v>
      </c>
      <c r="I90" s="0" t="n">
        <f aca="false">SUM('Abat-Neuf'!E90:G90)</f>
        <v>0</v>
      </c>
      <c r="K90" s="0" t="n">
        <f aca="false">VLOOKUP(A90,'Sem.01'!$C$2:$D$161,2,0)</f>
        <v>146</v>
      </c>
      <c r="L90" s="0" t="n">
        <f aca="false">SUM('Sem.01'!$E90:$G90)</f>
        <v>0</v>
      </c>
      <c r="N90" s="0" t="n">
        <f aca="false">VLOOKUP(A90,'Sem.02'!$C$2:$D$161,2,0)</f>
        <v>146</v>
      </c>
      <c r="O90" s="0" t="n">
        <f aca="false">SUM('Sem.02'!$E90:$G90)</f>
        <v>0</v>
      </c>
      <c r="Q90" s="0" t="n">
        <f aca="false">VLOOKUP(A90,'Sem.03'!$C$2:$D$161,2,0)</f>
        <v>146</v>
      </c>
      <c r="R90" s="0" t="n">
        <f aca="false">SUM('Sem.03'!$E90:$G90)</f>
        <v>0</v>
      </c>
      <c r="T90" s="0" t="n">
        <f aca="false">VLOOKUP(A90,'Sem.04'!$C$2:$D$161,2,0)</f>
        <v>146</v>
      </c>
      <c r="U90" s="0" t="n">
        <f aca="false">SUM('Sem.04'!$E90:$G90)</f>
        <v>0</v>
      </c>
      <c r="W90" s="0" t="n">
        <f aca="false">VLOOKUP(A90,'Sem.05'!$C$2:$D$161,2,0)</f>
        <v>146</v>
      </c>
      <c r="X90" s="0" t="n">
        <f aca="false">SUM('Sem.05'!$E90:$G90)</f>
        <v>0</v>
      </c>
      <c r="Z90" s="0" t="n">
        <f aca="false">VLOOKUP(A90,'Sem.06'!$C$2:$D$161,2,0)</f>
        <v>146</v>
      </c>
      <c r="AA90" s="0" t="n">
        <f aca="false">SUM('Sem.06'!$E90:$G90)</f>
        <v>0</v>
      </c>
      <c r="AC90" s="0" t="n">
        <f aca="false">VLOOKUP(A90,'Sem.07'!$C$2:$D$161,2,0)</f>
        <v>146</v>
      </c>
      <c r="AD90" s="0" t="n">
        <f aca="false">SUM('Sem.07'!$E90:$G90)</f>
        <v>0</v>
      </c>
      <c r="AF90" s="0" t="n">
        <f aca="false">VLOOKUP(A90,'Sem.08'!$C$2:$D$161,2,0)</f>
        <v>146</v>
      </c>
      <c r="AG90" s="0" t="n">
        <f aca="false">SUM('Sem.08'!$E90:$G90)</f>
        <v>0</v>
      </c>
      <c r="AI90" s="0" t="n">
        <f aca="false">VLOOKUP(A90,'Sem.09'!$C$2:$D$161,2,0)</f>
        <v>146</v>
      </c>
      <c r="AJ90" s="0" t="n">
        <f aca="false">SUM('Sem.09'!$E90:$G90)</f>
        <v>0</v>
      </c>
      <c r="AL90" s="0" t="n">
        <f aca="false">VLOOKUP(A90,'Sem.010'!$C$2:$D$161,2,0)</f>
        <v>146</v>
      </c>
      <c r="AM90" s="0" t="n">
        <f aca="false">SUM('Sem.010'!$E90:$G90)</f>
        <v>0</v>
      </c>
      <c r="AO90" s="0" t="n">
        <f aca="false">VLOOKUP(A90,'Sem.011'!$C$2:$D$161,2,0)</f>
        <v>146</v>
      </c>
      <c r="AP90" s="0" t="n">
        <f aca="false">SUM('Sem.011'!$E90:$G90)</f>
        <v>0</v>
      </c>
      <c r="AR90" s="0" t="n">
        <f aca="false">VLOOKUP(A90,'Sem.012'!$C$2:$D$161,2,0)</f>
        <v>146</v>
      </c>
      <c r="AS90" s="0" t="n">
        <f aca="false">SUM('Sem.012'!$E90:$G90)</f>
        <v>0</v>
      </c>
      <c r="AU90" s="0" t="n">
        <f aca="false">VLOOKUP(A90,'Sem.013'!$C$2:$D$161,2,0)</f>
        <v>146</v>
      </c>
      <c r="AV90" s="0" t="n">
        <f aca="false">SUM('Sem.013'!$E90:$G90)</f>
        <v>0</v>
      </c>
      <c r="AX90" s="0" t="n">
        <f aca="false">VLOOKUP(A90,'Sem.014'!$C$2:$D$161,2,0)</f>
        <v>146</v>
      </c>
      <c r="AY90" s="0" t="n">
        <f aca="false">SUM('Sem.014'!$E90:$G90)</f>
        <v>0</v>
      </c>
      <c r="BA90" s="0" t="n">
        <f aca="false">VLOOKUP(A90,'Sem.015'!$C$2:$D$161,2,0)</f>
        <v>146</v>
      </c>
      <c r="BB90" s="0" t="n">
        <f aca="false">SUM('Sem.015'!$E90:$G90)</f>
        <v>0</v>
      </c>
      <c r="BD90" s="0" t="n">
        <f aca="false">VLOOKUP(A90,'Sem.016'!$C$2:$D$161,2,0)</f>
        <v>146</v>
      </c>
      <c r="BE90" s="0" t="n">
        <f aca="false">SUM('Sem.016'!$E90:$G90)</f>
        <v>0</v>
      </c>
      <c r="BG90" s="0" t="n">
        <f aca="false">VLOOKUP(A90,'Sem.017'!$C$2:$D$161,2,0)</f>
        <v>146</v>
      </c>
      <c r="BH90" s="0" t="n">
        <f aca="false">SUM('Sem.017'!$E90:$G90)</f>
        <v>0</v>
      </c>
      <c r="BJ90" s="0" t="n">
        <f aca="false">VLOOKUP(A90,'Sem.018'!$C$2:$D$161,2,0)</f>
        <v>146</v>
      </c>
      <c r="BK90" s="0" t="n">
        <f aca="false">SUM('Sem.018'!$E90:$G90)</f>
        <v>0</v>
      </c>
      <c r="BM90" s="0" t="n">
        <f aca="false">VLOOKUP(A90,'Sem.019'!$C$2:$D$161,2,0)</f>
        <v>146</v>
      </c>
      <c r="BN90" s="0" t="n">
        <f aca="false">SUM('Sem.019'!$E90:$G90)</f>
        <v>0</v>
      </c>
      <c r="BP90" s="0" t="n">
        <f aca="false">VLOOKUP(A90,'Sem.020'!$C$2:$D$161,2,0)</f>
        <v>146</v>
      </c>
      <c r="BQ90" s="0" t="n">
        <f aca="false">SUM('Sem.020'!$E90:$G90)</f>
        <v>0</v>
      </c>
      <c r="BS90" s="0" t="n">
        <f aca="false">VLOOKUP(A90,'Sem.021'!$C$2:$D$161,2,0)</f>
        <v>146</v>
      </c>
      <c r="BT90" s="0" t="n">
        <f aca="false">SUM('Sem.021'!$E90:$G90)</f>
        <v>0</v>
      </c>
      <c r="BV90" s="0" t="n">
        <f aca="false">VLOOKUP(A90,'Sem.022'!$C$2:$D$161,2,0)</f>
        <v>146</v>
      </c>
      <c r="BW90" s="0" t="n">
        <f aca="false">SUM('Sem.022'!$E90:$G90)</f>
        <v>0</v>
      </c>
      <c r="BY90" s="0" t="n">
        <f aca="false">VLOOKUP(A90,'Sem.023'!$C$2:$D$161,2,0)</f>
        <v>146</v>
      </c>
      <c r="BZ90" s="0" t="n">
        <f aca="false">SUM('Sem.023'!$E90:$G90)</f>
        <v>0</v>
      </c>
      <c r="CB90" s="0" t="n">
        <f aca="false">VLOOKUP(A90,'Sem.024'!$C$2:$D$161,2,0)</f>
        <v>146</v>
      </c>
      <c r="CC90" s="0" t="n">
        <f aca="false">SUM('Sem.024'!$E90:$G90)</f>
        <v>0</v>
      </c>
      <c r="CE90" s="0" t="n">
        <f aca="false">VLOOKUP(A90,'Sem.025'!$C$2:$D$161,2,0)</f>
        <v>146</v>
      </c>
      <c r="CF90" s="0" t="n">
        <f aca="false">SUM('Sem.025'!$E90:$G90)</f>
        <v>0</v>
      </c>
      <c r="CH90" s="0" t="n">
        <f aca="false">VLOOKUP(A90,'Sem.026'!$C$2:$D$161,2,0)</f>
        <v>146</v>
      </c>
      <c r="CI90" s="0" t="n">
        <f aca="false">SUM('Sem.026'!$E90:$G90)</f>
        <v>0</v>
      </c>
      <c r="CK90" s="0" t="n">
        <f aca="false">VLOOKUP(A90,'Sem.027'!$C$2:$D$161,2,0)</f>
        <v>146</v>
      </c>
      <c r="CL90" s="0" t="n">
        <f aca="false">SUM('Sem.027'!$E90:$G90)</f>
        <v>0</v>
      </c>
      <c r="CN90" s="0" t="n">
        <f aca="false">VLOOKUP(A90,'Sem.028'!$C$2:$D$161,2,0)</f>
        <v>146</v>
      </c>
      <c r="CO90" s="0" t="n">
        <f aca="false">SUM('Sem.028'!$E90:$G90)</f>
        <v>0</v>
      </c>
      <c r="CQ90" s="0" t="n">
        <f aca="false">VLOOKUP(A90,'Sem.029'!$C$2:$D$161,2,0)</f>
        <v>146</v>
      </c>
      <c r="CR90" s="0" t="n">
        <f aca="false">SUM('Sem.029'!$E90:$G90)</f>
        <v>0</v>
      </c>
      <c r="CT90" s="0" t="n">
        <f aca="false">VLOOKUP(A90,'Sem.030'!$C$2:$D$161,2,0)</f>
        <v>146</v>
      </c>
      <c r="CU90" s="0" t="n">
        <f aca="false">SUM('Sem.030'!$E90:$G90)</f>
        <v>0</v>
      </c>
      <c r="CW90" s="0" t="n">
        <f aca="false">VLOOKUP(A90,'Sem.031'!$C$2:$D$161,2,0)</f>
        <v>146</v>
      </c>
      <c r="CX90" s="0" t="n">
        <f aca="false">SUM('Sem.031'!$E90:$G90)</f>
        <v>0</v>
      </c>
      <c r="CZ90" s="0" t="n">
        <f aca="false">VLOOKUP(A90,'Sem.032'!$C$2:$D$161,2,0)</f>
        <v>146</v>
      </c>
      <c r="DA90" s="0" t="n">
        <f aca="false">SUM('Sem.032'!$E90:$G90)</f>
        <v>0</v>
      </c>
    </row>
    <row r="91" customFormat="false" ht="13.8" hidden="false" customHeight="false" outlineLevel="0" collapsed="false">
      <c r="A91" s="4" t="s">
        <v>89</v>
      </c>
      <c r="B91" s="1"/>
      <c r="E91" s="2"/>
      <c r="H91" s="2"/>
    </row>
    <row r="92" customFormat="false" ht="13.8" hidden="false" customHeight="false" outlineLevel="0" collapsed="false">
      <c r="A92" s="3" t="s">
        <v>90</v>
      </c>
      <c r="B92" s="1" t="n">
        <f aca="false">COUNTIF(C92:DA92,SUM(TRUNC((ROW()/7)*6),74))</f>
        <v>34</v>
      </c>
      <c r="C92" s="0" t="n">
        <f aca="false">SUM(COUNTIF(F92:I92,300)*10,COUNTIF(L92:DA92,300)*25)</f>
        <v>0</v>
      </c>
      <c r="E92" s="2" t="n">
        <f aca="false">VLOOKUP(A92,'Abat-Neuf Optionnel'!$C$2:$D$161,2,0)</f>
        <v>152</v>
      </c>
      <c r="F92" s="0" t="n">
        <f aca="false">SUM('Abat-Neuf Optionnel'!E92:G92)</f>
        <v>0</v>
      </c>
      <c r="H92" s="2" t="n">
        <f aca="false">VLOOKUP(A92,'Abat-Neuf'!$C$2:$D$161,2,0)</f>
        <v>152</v>
      </c>
      <c r="I92" s="0" t="n">
        <f aca="false">SUM('Abat-Neuf'!E92:G92)</f>
        <v>0</v>
      </c>
      <c r="K92" s="0" t="n">
        <f aca="false">VLOOKUP(A92,'Sem.01'!$C$2:$D$161,2,0)</f>
        <v>152</v>
      </c>
      <c r="L92" s="0" t="n">
        <f aca="false">SUM('Sem.01'!$E92:$G92)</f>
        <v>0</v>
      </c>
      <c r="N92" s="0" t="n">
        <f aca="false">VLOOKUP(A92,'Sem.02'!$C$2:$D$161,2,0)</f>
        <v>152</v>
      </c>
      <c r="O92" s="0" t="n">
        <f aca="false">SUM('Sem.02'!$E92:$G92)</f>
        <v>0</v>
      </c>
      <c r="Q92" s="0" t="n">
        <f aca="false">VLOOKUP(A92,'Sem.03'!$C$2:$D$161,2,0)</f>
        <v>152</v>
      </c>
      <c r="R92" s="0" t="n">
        <f aca="false">SUM('Sem.03'!$E92:$G92)</f>
        <v>0</v>
      </c>
      <c r="T92" s="0" t="n">
        <f aca="false">VLOOKUP(A92,'Sem.04'!$C$2:$D$161,2,0)</f>
        <v>152</v>
      </c>
      <c r="U92" s="0" t="n">
        <f aca="false">SUM('Sem.04'!$E92:$G92)</f>
        <v>0</v>
      </c>
      <c r="W92" s="0" t="n">
        <f aca="false">VLOOKUP(A92,'Sem.05'!$C$2:$D$161,2,0)</f>
        <v>152</v>
      </c>
      <c r="X92" s="0" t="n">
        <f aca="false">SUM('Sem.05'!$E92:$G92)</f>
        <v>0</v>
      </c>
      <c r="Z92" s="0" t="n">
        <f aca="false">VLOOKUP(A92,'Sem.06'!$C$2:$D$161,2,0)</f>
        <v>152</v>
      </c>
      <c r="AA92" s="0" t="n">
        <f aca="false">SUM('Sem.06'!$E92:$G92)</f>
        <v>0</v>
      </c>
      <c r="AC92" s="0" t="n">
        <f aca="false">VLOOKUP(A92,'Sem.07'!$C$2:$D$161,2,0)</f>
        <v>152</v>
      </c>
      <c r="AD92" s="0" t="n">
        <f aca="false">SUM('Sem.07'!$E92:$G92)</f>
        <v>0</v>
      </c>
      <c r="AF92" s="0" t="n">
        <f aca="false">VLOOKUP(A92,'Sem.08'!$C$2:$D$161,2,0)</f>
        <v>152</v>
      </c>
      <c r="AG92" s="0" t="n">
        <f aca="false">SUM('Sem.08'!$E92:$G92)</f>
        <v>0</v>
      </c>
      <c r="AI92" s="0" t="n">
        <f aca="false">VLOOKUP(A92,'Sem.09'!$C$2:$D$161,2,0)</f>
        <v>152</v>
      </c>
      <c r="AJ92" s="0" t="n">
        <f aca="false">SUM('Sem.09'!$E92:$G92)</f>
        <v>0</v>
      </c>
      <c r="AL92" s="0" t="n">
        <f aca="false">VLOOKUP(A92,'Sem.010'!$C$2:$D$161,2,0)</f>
        <v>152</v>
      </c>
      <c r="AM92" s="0" t="n">
        <f aca="false">SUM('Sem.010'!$E92:$G92)</f>
        <v>0</v>
      </c>
      <c r="AO92" s="0" t="n">
        <f aca="false">VLOOKUP(A92,'Sem.011'!$C$2:$D$161,2,0)</f>
        <v>152</v>
      </c>
      <c r="AP92" s="0" t="n">
        <f aca="false">SUM('Sem.011'!$E92:$G92)</f>
        <v>0</v>
      </c>
      <c r="AR92" s="0" t="n">
        <f aca="false">VLOOKUP(A92,'Sem.012'!$C$2:$D$161,2,0)</f>
        <v>152</v>
      </c>
      <c r="AS92" s="0" t="n">
        <f aca="false">SUM('Sem.012'!$E92:$G92)</f>
        <v>0</v>
      </c>
      <c r="AU92" s="0" t="n">
        <f aca="false">VLOOKUP(A92,'Sem.013'!$C$2:$D$161,2,0)</f>
        <v>152</v>
      </c>
      <c r="AV92" s="0" t="n">
        <f aca="false">SUM('Sem.013'!$E92:$G92)</f>
        <v>0</v>
      </c>
      <c r="AX92" s="0" t="n">
        <f aca="false">VLOOKUP(A92,'Sem.014'!$C$2:$D$161,2,0)</f>
        <v>152</v>
      </c>
      <c r="AY92" s="0" t="n">
        <f aca="false">SUM('Sem.014'!$E92:$G92)</f>
        <v>0</v>
      </c>
      <c r="BA92" s="0" t="n">
        <f aca="false">VLOOKUP(A92,'Sem.015'!$C$2:$D$161,2,0)</f>
        <v>152</v>
      </c>
      <c r="BB92" s="0" t="n">
        <f aca="false">SUM('Sem.015'!$E92:$G92)</f>
        <v>0</v>
      </c>
      <c r="BD92" s="0" t="n">
        <f aca="false">VLOOKUP(A92,'Sem.016'!$C$2:$D$161,2,0)</f>
        <v>152</v>
      </c>
      <c r="BE92" s="0" t="n">
        <f aca="false">SUM('Sem.016'!$E92:$G92)</f>
        <v>0</v>
      </c>
      <c r="BG92" s="0" t="n">
        <f aca="false">VLOOKUP(A92,'Sem.017'!$C$2:$D$161,2,0)</f>
        <v>152</v>
      </c>
      <c r="BH92" s="0" t="n">
        <f aca="false">SUM('Sem.017'!$E92:$G92)</f>
        <v>0</v>
      </c>
      <c r="BJ92" s="0" t="n">
        <f aca="false">VLOOKUP(A92,'Sem.018'!$C$2:$D$161,2,0)</f>
        <v>152</v>
      </c>
      <c r="BK92" s="0" t="n">
        <f aca="false">SUM('Sem.018'!$E92:$G92)</f>
        <v>0</v>
      </c>
      <c r="BM92" s="0" t="n">
        <f aca="false">VLOOKUP(A92,'Sem.019'!$C$2:$D$161,2,0)</f>
        <v>152</v>
      </c>
      <c r="BN92" s="0" t="n">
        <f aca="false">SUM('Sem.019'!$E92:$G92)</f>
        <v>0</v>
      </c>
      <c r="BP92" s="0" t="n">
        <f aca="false">VLOOKUP(A92,'Sem.020'!$C$2:$D$161,2,0)</f>
        <v>152</v>
      </c>
      <c r="BQ92" s="0" t="n">
        <f aca="false">SUM('Sem.020'!$E92:$G92)</f>
        <v>0</v>
      </c>
      <c r="BS92" s="0" t="n">
        <f aca="false">VLOOKUP(A92,'Sem.021'!$C$2:$D$161,2,0)</f>
        <v>152</v>
      </c>
      <c r="BT92" s="0" t="n">
        <f aca="false">SUM('Sem.021'!$E92:$G92)</f>
        <v>0</v>
      </c>
      <c r="BV92" s="0" t="n">
        <f aca="false">VLOOKUP(A92,'Sem.022'!$C$2:$D$161,2,0)</f>
        <v>152</v>
      </c>
      <c r="BW92" s="0" t="n">
        <f aca="false">SUM('Sem.022'!$E92:$G92)</f>
        <v>0</v>
      </c>
      <c r="BY92" s="0" t="n">
        <f aca="false">VLOOKUP(A92,'Sem.023'!$C$2:$D$161,2,0)</f>
        <v>152</v>
      </c>
      <c r="BZ92" s="0" t="n">
        <f aca="false">SUM('Sem.023'!$E92:$G92)</f>
        <v>0</v>
      </c>
      <c r="CB92" s="0" t="n">
        <f aca="false">VLOOKUP(A92,'Sem.024'!$C$2:$D$161,2,0)</f>
        <v>152</v>
      </c>
      <c r="CC92" s="0" t="n">
        <f aca="false">SUM('Sem.024'!$E92:$G92)</f>
        <v>0</v>
      </c>
      <c r="CE92" s="0" t="n">
        <f aca="false">VLOOKUP(A92,'Sem.025'!$C$2:$D$161,2,0)</f>
        <v>152</v>
      </c>
      <c r="CF92" s="0" t="n">
        <f aca="false">SUM('Sem.025'!$E92:$G92)</f>
        <v>0</v>
      </c>
      <c r="CH92" s="0" t="n">
        <f aca="false">VLOOKUP(A92,'Sem.026'!$C$2:$D$161,2,0)</f>
        <v>152</v>
      </c>
      <c r="CI92" s="0" t="n">
        <f aca="false">SUM('Sem.026'!$E92:$G92)</f>
        <v>0</v>
      </c>
      <c r="CK92" s="0" t="n">
        <f aca="false">VLOOKUP(A92,'Sem.027'!$C$2:$D$161,2,0)</f>
        <v>152</v>
      </c>
      <c r="CL92" s="0" t="n">
        <f aca="false">SUM('Sem.027'!$E92:$G92)</f>
        <v>0</v>
      </c>
      <c r="CN92" s="0" t="n">
        <f aca="false">VLOOKUP(A92,'Sem.028'!$C$2:$D$161,2,0)</f>
        <v>152</v>
      </c>
      <c r="CO92" s="0" t="n">
        <f aca="false">SUM('Sem.028'!$E92:$G92)</f>
        <v>0</v>
      </c>
      <c r="CQ92" s="0" t="n">
        <f aca="false">VLOOKUP(A92,'Sem.029'!$C$2:$D$161,2,0)</f>
        <v>152</v>
      </c>
      <c r="CR92" s="0" t="n">
        <f aca="false">SUM('Sem.029'!$E92:$G92)</f>
        <v>0</v>
      </c>
      <c r="CT92" s="0" t="n">
        <f aca="false">VLOOKUP(A92,'Sem.030'!$C$2:$D$161,2,0)</f>
        <v>152</v>
      </c>
      <c r="CU92" s="0" t="n">
        <f aca="false">SUM('Sem.030'!$E92:$G92)</f>
        <v>0</v>
      </c>
      <c r="CW92" s="0" t="n">
        <f aca="false">VLOOKUP(A92,'Sem.031'!$C$2:$D$161,2,0)</f>
        <v>152</v>
      </c>
      <c r="CX92" s="0" t="n">
        <f aca="false">SUM('Sem.031'!$E92:$G92)</f>
        <v>0</v>
      </c>
      <c r="CZ92" s="0" t="n">
        <f aca="false">VLOOKUP(A92,'Sem.032'!$C$2:$D$161,2,0)</f>
        <v>152</v>
      </c>
      <c r="DA92" s="0" t="n">
        <f aca="false">SUM('Sem.032'!$E92:$G92)</f>
        <v>0</v>
      </c>
    </row>
    <row r="93" customFormat="false" ht="13.8" hidden="false" customHeight="false" outlineLevel="0" collapsed="false">
      <c r="A93" s="3" t="s">
        <v>91</v>
      </c>
      <c r="B93" s="1" t="n">
        <f aca="false">COUNTIF(C93:DA93,SUM(TRUNC((ROW()/7)*6),74))</f>
        <v>34</v>
      </c>
      <c r="C93" s="0" t="n">
        <f aca="false">SUM(COUNTIF(F93:I93,300)*10,COUNTIF(L93:DA93,300)*25)</f>
        <v>0</v>
      </c>
      <c r="E93" s="2" t="n">
        <f aca="false">VLOOKUP(A93,'Abat-Neuf Optionnel'!$C$2:$D$161,2,0)</f>
        <v>153</v>
      </c>
      <c r="F93" s="0" t="n">
        <f aca="false">SUM('Abat-Neuf Optionnel'!E93:G93)</f>
        <v>0</v>
      </c>
      <c r="H93" s="2" t="n">
        <f aca="false">VLOOKUP(A93,'Abat-Neuf'!$C$2:$D$161,2,0)</f>
        <v>153</v>
      </c>
      <c r="I93" s="0" t="n">
        <f aca="false">SUM('Abat-Neuf'!E93:G93)</f>
        <v>0</v>
      </c>
      <c r="K93" s="0" t="n">
        <f aca="false">VLOOKUP(A93,'Sem.01'!$C$2:$D$161,2,0)</f>
        <v>153</v>
      </c>
      <c r="L93" s="0" t="n">
        <f aca="false">SUM('Sem.01'!$E93:$G93)</f>
        <v>0</v>
      </c>
      <c r="N93" s="0" t="n">
        <f aca="false">VLOOKUP(A93,'Sem.02'!$C$2:$D$161,2,0)</f>
        <v>153</v>
      </c>
      <c r="O93" s="0" t="n">
        <f aca="false">SUM('Sem.02'!$E93:$G93)</f>
        <v>0</v>
      </c>
      <c r="Q93" s="0" t="n">
        <f aca="false">VLOOKUP(A93,'Sem.03'!$C$2:$D$161,2,0)</f>
        <v>153</v>
      </c>
      <c r="R93" s="0" t="n">
        <f aca="false">SUM('Sem.03'!$E93:$G93)</f>
        <v>0</v>
      </c>
      <c r="T93" s="0" t="n">
        <f aca="false">VLOOKUP(A93,'Sem.04'!$C$2:$D$161,2,0)</f>
        <v>153</v>
      </c>
      <c r="U93" s="0" t="n">
        <f aca="false">SUM('Sem.04'!$E93:$G93)</f>
        <v>0</v>
      </c>
      <c r="W93" s="0" t="n">
        <f aca="false">VLOOKUP(A93,'Sem.05'!$C$2:$D$161,2,0)</f>
        <v>153</v>
      </c>
      <c r="X93" s="0" t="n">
        <f aca="false">SUM('Sem.05'!$E93:$G93)</f>
        <v>0</v>
      </c>
      <c r="Z93" s="0" t="n">
        <f aca="false">VLOOKUP(A93,'Sem.06'!$C$2:$D$161,2,0)</f>
        <v>153</v>
      </c>
      <c r="AA93" s="0" t="n">
        <f aca="false">SUM('Sem.06'!$E93:$G93)</f>
        <v>0</v>
      </c>
      <c r="AC93" s="0" t="n">
        <f aca="false">VLOOKUP(A93,'Sem.07'!$C$2:$D$161,2,0)</f>
        <v>153</v>
      </c>
      <c r="AD93" s="0" t="n">
        <f aca="false">SUM('Sem.07'!$E93:$G93)</f>
        <v>0</v>
      </c>
      <c r="AF93" s="0" t="n">
        <f aca="false">VLOOKUP(A93,'Sem.08'!$C$2:$D$161,2,0)</f>
        <v>153</v>
      </c>
      <c r="AG93" s="0" t="n">
        <f aca="false">SUM('Sem.08'!$E93:$G93)</f>
        <v>0</v>
      </c>
      <c r="AI93" s="0" t="n">
        <f aca="false">VLOOKUP(A93,'Sem.09'!$C$2:$D$161,2,0)</f>
        <v>153</v>
      </c>
      <c r="AJ93" s="0" t="n">
        <f aca="false">SUM('Sem.09'!$E93:$G93)</f>
        <v>0</v>
      </c>
      <c r="AL93" s="0" t="n">
        <f aca="false">VLOOKUP(A93,'Sem.010'!$C$2:$D$161,2,0)</f>
        <v>153</v>
      </c>
      <c r="AM93" s="0" t="n">
        <f aca="false">SUM('Sem.010'!$E93:$G93)</f>
        <v>0</v>
      </c>
      <c r="AO93" s="0" t="n">
        <f aca="false">VLOOKUP(A93,'Sem.011'!$C$2:$D$161,2,0)</f>
        <v>153</v>
      </c>
      <c r="AP93" s="0" t="n">
        <f aca="false">SUM('Sem.011'!$E93:$G93)</f>
        <v>0</v>
      </c>
      <c r="AR93" s="0" t="n">
        <f aca="false">VLOOKUP(A93,'Sem.012'!$C$2:$D$161,2,0)</f>
        <v>153</v>
      </c>
      <c r="AS93" s="0" t="n">
        <f aca="false">SUM('Sem.012'!$E93:$G93)</f>
        <v>0</v>
      </c>
      <c r="AU93" s="0" t="n">
        <f aca="false">VLOOKUP(A93,'Sem.013'!$C$2:$D$161,2,0)</f>
        <v>153</v>
      </c>
      <c r="AV93" s="0" t="n">
        <f aca="false">SUM('Sem.013'!$E93:$G93)</f>
        <v>0</v>
      </c>
      <c r="AX93" s="0" t="n">
        <f aca="false">VLOOKUP(A93,'Sem.014'!$C$2:$D$161,2,0)</f>
        <v>153</v>
      </c>
      <c r="AY93" s="0" t="n">
        <f aca="false">SUM('Sem.014'!$E93:$G93)</f>
        <v>0</v>
      </c>
      <c r="BA93" s="0" t="n">
        <f aca="false">VLOOKUP(A93,'Sem.015'!$C$2:$D$161,2,0)</f>
        <v>153</v>
      </c>
      <c r="BB93" s="0" t="n">
        <f aca="false">SUM('Sem.015'!$E93:$G93)</f>
        <v>0</v>
      </c>
      <c r="BD93" s="0" t="n">
        <f aca="false">VLOOKUP(A93,'Sem.016'!$C$2:$D$161,2,0)</f>
        <v>153</v>
      </c>
      <c r="BE93" s="0" t="n">
        <f aca="false">SUM('Sem.016'!$E93:$G93)</f>
        <v>0</v>
      </c>
      <c r="BG93" s="0" t="n">
        <f aca="false">VLOOKUP(A93,'Sem.017'!$C$2:$D$161,2,0)</f>
        <v>153</v>
      </c>
      <c r="BH93" s="0" t="n">
        <f aca="false">SUM('Sem.017'!$E93:$G93)</f>
        <v>0</v>
      </c>
      <c r="BJ93" s="0" t="n">
        <f aca="false">VLOOKUP(A93,'Sem.018'!$C$2:$D$161,2,0)</f>
        <v>153</v>
      </c>
      <c r="BK93" s="0" t="n">
        <f aca="false">SUM('Sem.018'!$E93:$G93)</f>
        <v>0</v>
      </c>
      <c r="BM93" s="0" t="n">
        <f aca="false">VLOOKUP(A93,'Sem.019'!$C$2:$D$161,2,0)</f>
        <v>153</v>
      </c>
      <c r="BN93" s="0" t="n">
        <f aca="false">SUM('Sem.019'!$E93:$G93)</f>
        <v>0</v>
      </c>
      <c r="BP93" s="0" t="n">
        <f aca="false">VLOOKUP(A93,'Sem.020'!$C$2:$D$161,2,0)</f>
        <v>153</v>
      </c>
      <c r="BQ93" s="0" t="n">
        <f aca="false">SUM('Sem.020'!$E93:$G93)</f>
        <v>0</v>
      </c>
      <c r="BS93" s="0" t="n">
        <f aca="false">VLOOKUP(A93,'Sem.021'!$C$2:$D$161,2,0)</f>
        <v>153</v>
      </c>
      <c r="BT93" s="0" t="n">
        <f aca="false">SUM('Sem.021'!$E93:$G93)</f>
        <v>0</v>
      </c>
      <c r="BV93" s="0" t="n">
        <f aca="false">VLOOKUP(A93,'Sem.022'!$C$2:$D$161,2,0)</f>
        <v>153</v>
      </c>
      <c r="BW93" s="0" t="n">
        <f aca="false">SUM('Sem.022'!$E93:$G93)</f>
        <v>0</v>
      </c>
      <c r="BY93" s="0" t="n">
        <f aca="false">VLOOKUP(A93,'Sem.023'!$C$2:$D$161,2,0)</f>
        <v>153</v>
      </c>
      <c r="BZ93" s="0" t="n">
        <f aca="false">SUM('Sem.023'!$E93:$G93)</f>
        <v>0</v>
      </c>
      <c r="CB93" s="0" t="n">
        <f aca="false">VLOOKUP(A93,'Sem.024'!$C$2:$D$161,2,0)</f>
        <v>153</v>
      </c>
      <c r="CC93" s="0" t="n">
        <f aca="false">SUM('Sem.024'!$E93:$G93)</f>
        <v>0</v>
      </c>
      <c r="CE93" s="0" t="n">
        <f aca="false">VLOOKUP(A93,'Sem.025'!$C$2:$D$161,2,0)</f>
        <v>153</v>
      </c>
      <c r="CF93" s="0" t="n">
        <f aca="false">SUM('Sem.025'!$E93:$G93)</f>
        <v>0</v>
      </c>
      <c r="CH93" s="0" t="n">
        <f aca="false">VLOOKUP(A93,'Sem.026'!$C$2:$D$161,2,0)</f>
        <v>153</v>
      </c>
      <c r="CI93" s="0" t="n">
        <f aca="false">SUM('Sem.026'!$E93:$G93)</f>
        <v>0</v>
      </c>
      <c r="CK93" s="0" t="n">
        <f aca="false">VLOOKUP(A93,'Sem.027'!$C$2:$D$161,2,0)</f>
        <v>153</v>
      </c>
      <c r="CL93" s="0" t="n">
        <f aca="false">SUM('Sem.027'!$E93:$G93)</f>
        <v>0</v>
      </c>
      <c r="CN93" s="0" t="n">
        <f aca="false">VLOOKUP(A93,'Sem.028'!$C$2:$D$161,2,0)</f>
        <v>153</v>
      </c>
      <c r="CO93" s="0" t="n">
        <f aca="false">SUM('Sem.028'!$E93:$G93)</f>
        <v>0</v>
      </c>
      <c r="CQ93" s="0" t="n">
        <f aca="false">VLOOKUP(A93,'Sem.029'!$C$2:$D$161,2,0)</f>
        <v>153</v>
      </c>
      <c r="CR93" s="0" t="n">
        <f aca="false">SUM('Sem.029'!$E93:$G93)</f>
        <v>0</v>
      </c>
      <c r="CT93" s="0" t="n">
        <f aca="false">VLOOKUP(A93,'Sem.030'!$C$2:$D$161,2,0)</f>
        <v>153</v>
      </c>
      <c r="CU93" s="0" t="n">
        <f aca="false">SUM('Sem.030'!$E93:$G93)</f>
        <v>0</v>
      </c>
      <c r="CW93" s="0" t="n">
        <f aca="false">VLOOKUP(A93,'Sem.031'!$C$2:$D$161,2,0)</f>
        <v>153</v>
      </c>
      <c r="CX93" s="0" t="n">
        <f aca="false">SUM('Sem.031'!$E93:$G93)</f>
        <v>0</v>
      </c>
      <c r="CZ93" s="0" t="n">
        <f aca="false">VLOOKUP(A93,'Sem.032'!$C$2:$D$161,2,0)</f>
        <v>153</v>
      </c>
      <c r="DA93" s="0" t="n">
        <f aca="false">SUM('Sem.032'!$E93:$G93)</f>
        <v>0</v>
      </c>
    </row>
    <row r="94" customFormat="false" ht="13.8" hidden="false" customHeight="false" outlineLevel="0" collapsed="false">
      <c r="A94" s="3" t="s">
        <v>92</v>
      </c>
      <c r="B94" s="1" t="n">
        <f aca="false">COUNTIF(C94:DA94,SUM(TRUNC((ROW()/7)*6),74))</f>
        <v>34</v>
      </c>
      <c r="C94" s="0" t="n">
        <f aca="false">SUM(COUNTIF(F94:I94,300)*10,COUNTIF(L94:DA94,300)*25)</f>
        <v>0</v>
      </c>
      <c r="E94" s="2" t="n">
        <f aca="false">VLOOKUP(A94,'Abat-Neuf Optionnel'!$C$2:$D$161,2,0)</f>
        <v>154</v>
      </c>
      <c r="F94" s="0" t="n">
        <f aca="false">SUM('Abat-Neuf Optionnel'!E94:G94)</f>
        <v>0</v>
      </c>
      <c r="H94" s="2" t="n">
        <f aca="false">VLOOKUP(A94,'Abat-Neuf'!$C$2:$D$161,2,0)</f>
        <v>154</v>
      </c>
      <c r="I94" s="0" t="n">
        <f aca="false">SUM('Abat-Neuf'!E94:G94)</f>
        <v>0</v>
      </c>
      <c r="K94" s="0" t="n">
        <f aca="false">VLOOKUP(A94,'Sem.01'!$C$2:$D$161,2,0)</f>
        <v>154</v>
      </c>
      <c r="L94" s="0" t="n">
        <f aca="false">SUM('Sem.01'!$E94:$G94)</f>
        <v>0</v>
      </c>
      <c r="N94" s="0" t="n">
        <f aca="false">VLOOKUP(A94,'Sem.02'!$C$2:$D$161,2,0)</f>
        <v>154</v>
      </c>
      <c r="O94" s="0" t="n">
        <f aca="false">SUM('Sem.02'!$E94:$G94)</f>
        <v>0</v>
      </c>
      <c r="Q94" s="0" t="n">
        <f aca="false">VLOOKUP(A94,'Sem.03'!$C$2:$D$161,2,0)</f>
        <v>154</v>
      </c>
      <c r="R94" s="0" t="n">
        <f aca="false">SUM('Sem.03'!$E94:$G94)</f>
        <v>0</v>
      </c>
      <c r="T94" s="0" t="n">
        <f aca="false">VLOOKUP(A94,'Sem.04'!$C$2:$D$161,2,0)</f>
        <v>154</v>
      </c>
      <c r="U94" s="0" t="n">
        <f aca="false">SUM('Sem.04'!$E94:$G94)</f>
        <v>0</v>
      </c>
      <c r="W94" s="0" t="n">
        <f aca="false">VLOOKUP(A94,'Sem.05'!$C$2:$D$161,2,0)</f>
        <v>154</v>
      </c>
      <c r="X94" s="0" t="n">
        <f aca="false">SUM('Sem.05'!$E94:$G94)</f>
        <v>0</v>
      </c>
      <c r="Z94" s="0" t="n">
        <f aca="false">VLOOKUP(A94,'Sem.06'!$C$2:$D$161,2,0)</f>
        <v>154</v>
      </c>
      <c r="AA94" s="0" t="n">
        <f aca="false">SUM('Sem.06'!$E94:$G94)</f>
        <v>0</v>
      </c>
      <c r="AC94" s="0" t="n">
        <f aca="false">VLOOKUP(A94,'Sem.07'!$C$2:$D$161,2,0)</f>
        <v>154</v>
      </c>
      <c r="AD94" s="0" t="n">
        <f aca="false">SUM('Sem.07'!$E94:$G94)</f>
        <v>0</v>
      </c>
      <c r="AF94" s="0" t="n">
        <f aca="false">VLOOKUP(A94,'Sem.08'!$C$2:$D$161,2,0)</f>
        <v>154</v>
      </c>
      <c r="AG94" s="0" t="n">
        <f aca="false">SUM('Sem.08'!$E94:$G94)</f>
        <v>0</v>
      </c>
      <c r="AI94" s="0" t="n">
        <f aca="false">VLOOKUP(A94,'Sem.09'!$C$2:$D$161,2,0)</f>
        <v>154</v>
      </c>
      <c r="AJ94" s="0" t="n">
        <f aca="false">SUM('Sem.09'!$E94:$G94)</f>
        <v>0</v>
      </c>
      <c r="AL94" s="0" t="n">
        <f aca="false">VLOOKUP(A94,'Sem.010'!$C$2:$D$161,2,0)</f>
        <v>154</v>
      </c>
      <c r="AM94" s="0" t="n">
        <f aca="false">SUM('Sem.010'!$E94:$G94)</f>
        <v>0</v>
      </c>
      <c r="AO94" s="0" t="n">
        <f aca="false">VLOOKUP(A94,'Sem.011'!$C$2:$D$161,2,0)</f>
        <v>154</v>
      </c>
      <c r="AP94" s="0" t="n">
        <f aca="false">SUM('Sem.011'!$E94:$G94)</f>
        <v>0</v>
      </c>
      <c r="AR94" s="0" t="n">
        <f aca="false">VLOOKUP(A94,'Sem.012'!$C$2:$D$161,2,0)</f>
        <v>154</v>
      </c>
      <c r="AS94" s="0" t="n">
        <f aca="false">SUM('Sem.012'!$E94:$G94)</f>
        <v>0</v>
      </c>
      <c r="AU94" s="0" t="n">
        <f aca="false">VLOOKUP(A94,'Sem.013'!$C$2:$D$161,2,0)</f>
        <v>154</v>
      </c>
      <c r="AV94" s="0" t="n">
        <f aca="false">SUM('Sem.013'!$E94:$G94)</f>
        <v>0</v>
      </c>
      <c r="AX94" s="0" t="n">
        <f aca="false">VLOOKUP(A94,'Sem.014'!$C$2:$D$161,2,0)</f>
        <v>154</v>
      </c>
      <c r="AY94" s="0" t="n">
        <f aca="false">SUM('Sem.014'!$E94:$G94)</f>
        <v>0</v>
      </c>
      <c r="BA94" s="0" t="n">
        <f aca="false">VLOOKUP(A94,'Sem.015'!$C$2:$D$161,2,0)</f>
        <v>154</v>
      </c>
      <c r="BB94" s="0" t="n">
        <f aca="false">SUM('Sem.015'!$E94:$G94)</f>
        <v>0</v>
      </c>
      <c r="BD94" s="0" t="n">
        <f aca="false">VLOOKUP(A94,'Sem.016'!$C$2:$D$161,2,0)</f>
        <v>154</v>
      </c>
      <c r="BE94" s="0" t="n">
        <f aca="false">SUM('Sem.016'!$E94:$G94)</f>
        <v>0</v>
      </c>
      <c r="BG94" s="0" t="n">
        <f aca="false">VLOOKUP(A94,'Sem.017'!$C$2:$D$161,2,0)</f>
        <v>154</v>
      </c>
      <c r="BH94" s="0" t="n">
        <f aca="false">SUM('Sem.017'!$E94:$G94)</f>
        <v>0</v>
      </c>
      <c r="BJ94" s="0" t="n">
        <f aca="false">VLOOKUP(A94,'Sem.018'!$C$2:$D$161,2,0)</f>
        <v>154</v>
      </c>
      <c r="BK94" s="0" t="n">
        <f aca="false">SUM('Sem.018'!$E94:$G94)</f>
        <v>0</v>
      </c>
      <c r="BM94" s="0" t="n">
        <f aca="false">VLOOKUP(A94,'Sem.019'!$C$2:$D$161,2,0)</f>
        <v>154</v>
      </c>
      <c r="BN94" s="0" t="n">
        <f aca="false">SUM('Sem.019'!$E94:$G94)</f>
        <v>0</v>
      </c>
      <c r="BP94" s="0" t="n">
        <f aca="false">VLOOKUP(A94,'Sem.020'!$C$2:$D$161,2,0)</f>
        <v>154</v>
      </c>
      <c r="BQ94" s="0" t="n">
        <f aca="false">SUM('Sem.020'!$E94:$G94)</f>
        <v>0</v>
      </c>
      <c r="BS94" s="0" t="n">
        <f aca="false">VLOOKUP(A94,'Sem.021'!$C$2:$D$161,2,0)</f>
        <v>154</v>
      </c>
      <c r="BT94" s="0" t="n">
        <f aca="false">SUM('Sem.021'!$E94:$G94)</f>
        <v>0</v>
      </c>
      <c r="BV94" s="0" t="n">
        <f aca="false">VLOOKUP(A94,'Sem.022'!$C$2:$D$161,2,0)</f>
        <v>154</v>
      </c>
      <c r="BW94" s="0" t="n">
        <f aca="false">SUM('Sem.022'!$E94:$G94)</f>
        <v>0</v>
      </c>
      <c r="BY94" s="0" t="n">
        <f aca="false">VLOOKUP(A94,'Sem.023'!$C$2:$D$161,2,0)</f>
        <v>154</v>
      </c>
      <c r="BZ94" s="0" t="n">
        <f aca="false">SUM('Sem.023'!$E94:$G94)</f>
        <v>0</v>
      </c>
      <c r="CB94" s="0" t="n">
        <f aca="false">VLOOKUP(A94,'Sem.024'!$C$2:$D$161,2,0)</f>
        <v>154</v>
      </c>
      <c r="CC94" s="0" t="n">
        <f aca="false">SUM('Sem.024'!$E94:$G94)</f>
        <v>0</v>
      </c>
      <c r="CE94" s="0" t="n">
        <f aca="false">VLOOKUP(A94,'Sem.025'!$C$2:$D$161,2,0)</f>
        <v>154</v>
      </c>
      <c r="CF94" s="0" t="n">
        <f aca="false">SUM('Sem.025'!$E94:$G94)</f>
        <v>0</v>
      </c>
      <c r="CH94" s="0" t="n">
        <f aca="false">VLOOKUP(A94,'Sem.026'!$C$2:$D$161,2,0)</f>
        <v>154</v>
      </c>
      <c r="CI94" s="0" t="n">
        <f aca="false">SUM('Sem.026'!$E94:$G94)</f>
        <v>0</v>
      </c>
      <c r="CK94" s="0" t="n">
        <f aca="false">VLOOKUP(A94,'Sem.027'!$C$2:$D$161,2,0)</f>
        <v>154</v>
      </c>
      <c r="CL94" s="0" t="n">
        <f aca="false">SUM('Sem.027'!$E94:$G94)</f>
        <v>0</v>
      </c>
      <c r="CN94" s="0" t="n">
        <f aca="false">VLOOKUP(A94,'Sem.028'!$C$2:$D$161,2,0)</f>
        <v>154</v>
      </c>
      <c r="CO94" s="0" t="n">
        <f aca="false">SUM('Sem.028'!$E94:$G94)</f>
        <v>0</v>
      </c>
      <c r="CQ94" s="0" t="n">
        <f aca="false">VLOOKUP(A94,'Sem.029'!$C$2:$D$161,2,0)</f>
        <v>154</v>
      </c>
      <c r="CR94" s="0" t="n">
        <f aca="false">SUM('Sem.029'!$E94:$G94)</f>
        <v>0</v>
      </c>
      <c r="CT94" s="0" t="n">
        <f aca="false">VLOOKUP(A94,'Sem.030'!$C$2:$D$161,2,0)</f>
        <v>154</v>
      </c>
      <c r="CU94" s="0" t="n">
        <f aca="false">SUM('Sem.030'!$E94:$G94)</f>
        <v>0</v>
      </c>
      <c r="CW94" s="0" t="n">
        <f aca="false">VLOOKUP(A94,'Sem.031'!$C$2:$D$161,2,0)</f>
        <v>154</v>
      </c>
      <c r="CX94" s="0" t="n">
        <f aca="false">SUM('Sem.031'!$E94:$G94)</f>
        <v>0</v>
      </c>
      <c r="CZ94" s="0" t="n">
        <f aca="false">VLOOKUP(A94,'Sem.032'!$C$2:$D$161,2,0)</f>
        <v>154</v>
      </c>
      <c r="DA94" s="0" t="n">
        <f aca="false">SUM('Sem.032'!$E94:$G94)</f>
        <v>0</v>
      </c>
    </row>
    <row r="95" customFormat="false" ht="13.8" hidden="false" customHeight="false" outlineLevel="0" collapsed="false">
      <c r="A95" s="3" t="s">
        <v>93</v>
      </c>
      <c r="B95" s="1" t="n">
        <f aca="false">COUNTIF(C95:DA95,SUM(TRUNC((ROW()/7)*6),74))</f>
        <v>34</v>
      </c>
      <c r="C95" s="0" t="n">
        <f aca="false">SUM(COUNTIF(F95:I95,300)*10,COUNTIF(L95:DA95,300)*25)</f>
        <v>0</v>
      </c>
      <c r="E95" s="2" t="n">
        <f aca="false">VLOOKUP(A95,'Abat-Neuf Optionnel'!$C$2:$D$161,2,0)</f>
        <v>155</v>
      </c>
      <c r="F95" s="0" t="n">
        <f aca="false">SUM('Abat-Neuf Optionnel'!E95:G95)</f>
        <v>0</v>
      </c>
      <c r="H95" s="2" t="n">
        <f aca="false">VLOOKUP(A95,'Abat-Neuf'!$C$2:$D$161,2,0)</f>
        <v>155</v>
      </c>
      <c r="I95" s="0" t="n">
        <f aca="false">SUM('Abat-Neuf'!E95:G95)</f>
        <v>0</v>
      </c>
      <c r="K95" s="0" t="n">
        <f aca="false">VLOOKUP(A95,'Sem.01'!$C$2:$D$161,2,0)</f>
        <v>155</v>
      </c>
      <c r="L95" s="0" t="n">
        <f aca="false">SUM('Sem.01'!$E95:$G95)</f>
        <v>0</v>
      </c>
      <c r="N95" s="0" t="n">
        <f aca="false">VLOOKUP(A95,'Sem.02'!$C$2:$D$161,2,0)</f>
        <v>155</v>
      </c>
      <c r="O95" s="0" t="n">
        <f aca="false">SUM('Sem.02'!$E95:$G95)</f>
        <v>0</v>
      </c>
      <c r="Q95" s="0" t="n">
        <f aca="false">VLOOKUP(A95,'Sem.03'!$C$2:$D$161,2,0)</f>
        <v>155</v>
      </c>
      <c r="R95" s="0" t="n">
        <f aca="false">SUM('Sem.03'!$E95:$G95)</f>
        <v>0</v>
      </c>
      <c r="T95" s="0" t="n">
        <f aca="false">VLOOKUP(A95,'Sem.04'!$C$2:$D$161,2,0)</f>
        <v>155</v>
      </c>
      <c r="U95" s="0" t="n">
        <f aca="false">SUM('Sem.04'!$E95:$G95)</f>
        <v>0</v>
      </c>
      <c r="W95" s="0" t="n">
        <f aca="false">VLOOKUP(A95,'Sem.05'!$C$2:$D$161,2,0)</f>
        <v>155</v>
      </c>
      <c r="X95" s="0" t="n">
        <f aca="false">SUM('Sem.05'!$E95:$G95)</f>
        <v>0</v>
      </c>
      <c r="Z95" s="0" t="n">
        <f aca="false">VLOOKUP(A95,'Sem.06'!$C$2:$D$161,2,0)</f>
        <v>155</v>
      </c>
      <c r="AA95" s="0" t="n">
        <f aca="false">SUM('Sem.06'!$E95:$G95)</f>
        <v>0</v>
      </c>
      <c r="AC95" s="0" t="n">
        <f aca="false">VLOOKUP(A95,'Sem.07'!$C$2:$D$161,2,0)</f>
        <v>155</v>
      </c>
      <c r="AD95" s="0" t="n">
        <f aca="false">SUM('Sem.07'!$E95:$G95)</f>
        <v>0</v>
      </c>
      <c r="AF95" s="0" t="n">
        <f aca="false">VLOOKUP(A95,'Sem.08'!$C$2:$D$161,2,0)</f>
        <v>155</v>
      </c>
      <c r="AG95" s="0" t="n">
        <f aca="false">SUM('Sem.08'!$E95:$G95)</f>
        <v>0</v>
      </c>
      <c r="AI95" s="0" t="n">
        <f aca="false">VLOOKUP(A95,'Sem.09'!$C$2:$D$161,2,0)</f>
        <v>155</v>
      </c>
      <c r="AJ95" s="0" t="n">
        <f aca="false">SUM('Sem.09'!$E95:$G95)</f>
        <v>0</v>
      </c>
      <c r="AL95" s="0" t="n">
        <f aca="false">VLOOKUP(A95,'Sem.010'!$C$2:$D$161,2,0)</f>
        <v>155</v>
      </c>
      <c r="AM95" s="0" t="n">
        <f aca="false">SUM('Sem.010'!$E95:$G95)</f>
        <v>0</v>
      </c>
      <c r="AO95" s="0" t="n">
        <f aca="false">VLOOKUP(A95,'Sem.011'!$C$2:$D$161,2,0)</f>
        <v>155</v>
      </c>
      <c r="AP95" s="0" t="n">
        <f aca="false">SUM('Sem.011'!$E95:$G95)</f>
        <v>0</v>
      </c>
      <c r="AR95" s="0" t="n">
        <f aca="false">VLOOKUP(A95,'Sem.012'!$C$2:$D$161,2,0)</f>
        <v>155</v>
      </c>
      <c r="AS95" s="0" t="n">
        <f aca="false">SUM('Sem.012'!$E95:$G95)</f>
        <v>0</v>
      </c>
      <c r="AU95" s="0" t="n">
        <f aca="false">VLOOKUP(A95,'Sem.013'!$C$2:$D$161,2,0)</f>
        <v>155</v>
      </c>
      <c r="AV95" s="0" t="n">
        <f aca="false">SUM('Sem.013'!$E95:$G95)</f>
        <v>0</v>
      </c>
      <c r="AX95" s="0" t="n">
        <f aca="false">VLOOKUP(A95,'Sem.014'!$C$2:$D$161,2,0)</f>
        <v>155</v>
      </c>
      <c r="AY95" s="0" t="n">
        <f aca="false">SUM('Sem.014'!$E95:$G95)</f>
        <v>0</v>
      </c>
      <c r="BA95" s="0" t="n">
        <f aca="false">VLOOKUP(A95,'Sem.015'!$C$2:$D$161,2,0)</f>
        <v>155</v>
      </c>
      <c r="BB95" s="0" t="n">
        <f aca="false">SUM('Sem.015'!$E95:$G95)</f>
        <v>0</v>
      </c>
      <c r="BD95" s="0" t="n">
        <f aca="false">VLOOKUP(A95,'Sem.016'!$C$2:$D$161,2,0)</f>
        <v>155</v>
      </c>
      <c r="BE95" s="0" t="n">
        <f aca="false">SUM('Sem.016'!$E95:$G95)</f>
        <v>0</v>
      </c>
      <c r="BG95" s="0" t="n">
        <f aca="false">VLOOKUP(A95,'Sem.017'!$C$2:$D$161,2,0)</f>
        <v>155</v>
      </c>
      <c r="BH95" s="0" t="n">
        <f aca="false">SUM('Sem.017'!$E95:$G95)</f>
        <v>0</v>
      </c>
      <c r="BJ95" s="0" t="n">
        <f aca="false">VLOOKUP(A95,'Sem.018'!$C$2:$D$161,2,0)</f>
        <v>155</v>
      </c>
      <c r="BK95" s="0" t="n">
        <f aca="false">SUM('Sem.018'!$E95:$G95)</f>
        <v>0</v>
      </c>
      <c r="BM95" s="0" t="n">
        <f aca="false">VLOOKUP(A95,'Sem.019'!$C$2:$D$161,2,0)</f>
        <v>155</v>
      </c>
      <c r="BN95" s="0" t="n">
        <f aca="false">SUM('Sem.019'!$E95:$G95)</f>
        <v>0</v>
      </c>
      <c r="BP95" s="0" t="n">
        <f aca="false">VLOOKUP(A95,'Sem.020'!$C$2:$D$161,2,0)</f>
        <v>155</v>
      </c>
      <c r="BQ95" s="0" t="n">
        <f aca="false">SUM('Sem.020'!$E95:$G95)</f>
        <v>0</v>
      </c>
      <c r="BS95" s="0" t="n">
        <f aca="false">VLOOKUP(A95,'Sem.021'!$C$2:$D$161,2,0)</f>
        <v>155</v>
      </c>
      <c r="BT95" s="0" t="n">
        <f aca="false">SUM('Sem.021'!$E95:$G95)</f>
        <v>0</v>
      </c>
      <c r="BV95" s="0" t="n">
        <f aca="false">VLOOKUP(A95,'Sem.022'!$C$2:$D$161,2,0)</f>
        <v>155</v>
      </c>
      <c r="BW95" s="0" t="n">
        <f aca="false">SUM('Sem.022'!$E95:$G95)</f>
        <v>0</v>
      </c>
      <c r="BY95" s="0" t="n">
        <f aca="false">VLOOKUP(A95,'Sem.023'!$C$2:$D$161,2,0)</f>
        <v>155</v>
      </c>
      <c r="BZ95" s="0" t="n">
        <f aca="false">SUM('Sem.023'!$E95:$G95)</f>
        <v>0</v>
      </c>
      <c r="CB95" s="0" t="n">
        <f aca="false">VLOOKUP(A95,'Sem.024'!$C$2:$D$161,2,0)</f>
        <v>155</v>
      </c>
      <c r="CC95" s="0" t="n">
        <f aca="false">SUM('Sem.024'!$E95:$G95)</f>
        <v>0</v>
      </c>
      <c r="CE95" s="0" t="n">
        <f aca="false">VLOOKUP(A95,'Sem.025'!$C$2:$D$161,2,0)</f>
        <v>155</v>
      </c>
      <c r="CF95" s="0" t="n">
        <f aca="false">SUM('Sem.025'!$E95:$G95)</f>
        <v>0</v>
      </c>
      <c r="CH95" s="0" t="n">
        <f aca="false">VLOOKUP(A95,'Sem.026'!$C$2:$D$161,2,0)</f>
        <v>155</v>
      </c>
      <c r="CI95" s="0" t="n">
        <f aca="false">SUM('Sem.026'!$E95:$G95)</f>
        <v>0</v>
      </c>
      <c r="CK95" s="0" t="n">
        <f aca="false">VLOOKUP(A95,'Sem.027'!$C$2:$D$161,2,0)</f>
        <v>155</v>
      </c>
      <c r="CL95" s="0" t="n">
        <f aca="false">SUM('Sem.027'!$E95:$G95)</f>
        <v>0</v>
      </c>
      <c r="CN95" s="0" t="n">
        <f aca="false">VLOOKUP(A95,'Sem.028'!$C$2:$D$161,2,0)</f>
        <v>155</v>
      </c>
      <c r="CO95" s="0" t="n">
        <f aca="false">SUM('Sem.028'!$E95:$G95)</f>
        <v>0</v>
      </c>
      <c r="CQ95" s="0" t="n">
        <f aca="false">VLOOKUP(A95,'Sem.029'!$C$2:$D$161,2,0)</f>
        <v>155</v>
      </c>
      <c r="CR95" s="0" t="n">
        <f aca="false">SUM('Sem.029'!$E95:$G95)</f>
        <v>0</v>
      </c>
      <c r="CT95" s="0" t="n">
        <f aca="false">VLOOKUP(A95,'Sem.030'!$C$2:$D$161,2,0)</f>
        <v>155</v>
      </c>
      <c r="CU95" s="0" t="n">
        <f aca="false">SUM('Sem.030'!$E95:$G95)</f>
        <v>0</v>
      </c>
      <c r="CW95" s="0" t="n">
        <f aca="false">VLOOKUP(A95,'Sem.031'!$C$2:$D$161,2,0)</f>
        <v>155</v>
      </c>
      <c r="CX95" s="0" t="n">
        <f aca="false">SUM('Sem.031'!$E95:$G95)</f>
        <v>0</v>
      </c>
      <c r="CZ95" s="0" t="n">
        <f aca="false">VLOOKUP(A95,'Sem.032'!$C$2:$D$161,2,0)</f>
        <v>155</v>
      </c>
      <c r="DA95" s="0" t="n">
        <f aca="false">SUM('Sem.032'!$E95:$G95)</f>
        <v>0</v>
      </c>
    </row>
    <row r="96" customFormat="false" ht="13.8" hidden="false" customHeight="false" outlineLevel="0" collapsed="false">
      <c r="A96" s="3" t="s">
        <v>94</v>
      </c>
      <c r="B96" s="1" t="n">
        <f aca="false">COUNTIF(C96:DA96,SUM(TRUNC((ROW()/7)*6),74))</f>
        <v>34</v>
      </c>
      <c r="C96" s="0" t="n">
        <f aca="false">SUM(COUNTIF(F96:I96,300)*10,COUNTIF(L96:DA96,300)*25)</f>
        <v>0</v>
      </c>
      <c r="E96" s="2" t="n">
        <f aca="false">VLOOKUP(A96,'Abat-Neuf Optionnel'!$C$2:$D$161,2,0)</f>
        <v>156</v>
      </c>
      <c r="F96" s="0" t="n">
        <f aca="false">SUM('Abat-Neuf Optionnel'!E96:G96)</f>
        <v>0</v>
      </c>
      <c r="H96" s="2" t="n">
        <f aca="false">VLOOKUP(A96,'Abat-Neuf'!$C$2:$D$161,2,0)</f>
        <v>156</v>
      </c>
      <c r="I96" s="0" t="n">
        <f aca="false">SUM('Abat-Neuf'!E96:G96)</f>
        <v>0</v>
      </c>
      <c r="K96" s="0" t="n">
        <f aca="false">VLOOKUP(A96,'Sem.01'!$C$2:$D$161,2,0)</f>
        <v>156</v>
      </c>
      <c r="L96" s="0" t="n">
        <f aca="false">SUM('Sem.01'!$E96:$G96)</f>
        <v>0</v>
      </c>
      <c r="N96" s="0" t="n">
        <f aca="false">VLOOKUP(A96,'Sem.02'!$C$2:$D$161,2,0)</f>
        <v>156</v>
      </c>
      <c r="O96" s="0" t="n">
        <f aca="false">SUM('Sem.02'!$E96:$G96)</f>
        <v>0</v>
      </c>
      <c r="Q96" s="0" t="n">
        <f aca="false">VLOOKUP(A96,'Sem.03'!$C$2:$D$161,2,0)</f>
        <v>156</v>
      </c>
      <c r="R96" s="0" t="n">
        <f aca="false">SUM('Sem.03'!$E96:$G96)</f>
        <v>0</v>
      </c>
      <c r="T96" s="0" t="n">
        <f aca="false">VLOOKUP(A96,'Sem.04'!$C$2:$D$161,2,0)</f>
        <v>156</v>
      </c>
      <c r="U96" s="0" t="n">
        <f aca="false">SUM('Sem.04'!$E96:$G96)</f>
        <v>0</v>
      </c>
      <c r="W96" s="0" t="n">
        <f aca="false">VLOOKUP(A96,'Sem.05'!$C$2:$D$161,2,0)</f>
        <v>156</v>
      </c>
      <c r="X96" s="0" t="n">
        <f aca="false">SUM('Sem.05'!$E96:$G96)</f>
        <v>0</v>
      </c>
      <c r="Z96" s="0" t="n">
        <f aca="false">VLOOKUP(A96,'Sem.06'!$C$2:$D$161,2,0)</f>
        <v>156</v>
      </c>
      <c r="AA96" s="0" t="n">
        <f aca="false">SUM('Sem.06'!$E96:$G96)</f>
        <v>0</v>
      </c>
      <c r="AC96" s="0" t="n">
        <f aca="false">VLOOKUP(A96,'Sem.07'!$C$2:$D$161,2,0)</f>
        <v>156</v>
      </c>
      <c r="AD96" s="0" t="n">
        <f aca="false">SUM('Sem.07'!$E96:$G96)</f>
        <v>0</v>
      </c>
      <c r="AF96" s="0" t="n">
        <f aca="false">VLOOKUP(A96,'Sem.08'!$C$2:$D$161,2,0)</f>
        <v>156</v>
      </c>
      <c r="AG96" s="0" t="n">
        <f aca="false">SUM('Sem.08'!$E96:$G96)</f>
        <v>0</v>
      </c>
      <c r="AI96" s="0" t="n">
        <f aca="false">VLOOKUP(A96,'Sem.09'!$C$2:$D$161,2,0)</f>
        <v>156</v>
      </c>
      <c r="AJ96" s="0" t="n">
        <f aca="false">SUM('Sem.09'!$E96:$G96)</f>
        <v>0</v>
      </c>
      <c r="AL96" s="0" t="n">
        <f aca="false">VLOOKUP(A96,'Sem.010'!$C$2:$D$161,2,0)</f>
        <v>156</v>
      </c>
      <c r="AM96" s="0" t="n">
        <f aca="false">SUM('Sem.010'!$E96:$G96)</f>
        <v>0</v>
      </c>
      <c r="AO96" s="0" t="n">
        <f aca="false">VLOOKUP(A96,'Sem.011'!$C$2:$D$161,2,0)</f>
        <v>156</v>
      </c>
      <c r="AP96" s="0" t="n">
        <f aca="false">SUM('Sem.011'!$E96:$G96)</f>
        <v>0</v>
      </c>
      <c r="AR96" s="0" t="n">
        <f aca="false">VLOOKUP(A96,'Sem.012'!$C$2:$D$161,2,0)</f>
        <v>156</v>
      </c>
      <c r="AS96" s="0" t="n">
        <f aca="false">SUM('Sem.012'!$E96:$G96)</f>
        <v>0</v>
      </c>
      <c r="AU96" s="0" t="n">
        <f aca="false">VLOOKUP(A96,'Sem.013'!$C$2:$D$161,2,0)</f>
        <v>156</v>
      </c>
      <c r="AV96" s="0" t="n">
        <f aca="false">SUM('Sem.013'!$E96:$G96)</f>
        <v>0</v>
      </c>
      <c r="AX96" s="0" t="n">
        <f aca="false">VLOOKUP(A96,'Sem.014'!$C$2:$D$161,2,0)</f>
        <v>156</v>
      </c>
      <c r="AY96" s="0" t="n">
        <f aca="false">SUM('Sem.014'!$E96:$G96)</f>
        <v>0</v>
      </c>
      <c r="BA96" s="0" t="n">
        <f aca="false">VLOOKUP(A96,'Sem.015'!$C$2:$D$161,2,0)</f>
        <v>156</v>
      </c>
      <c r="BB96" s="0" t="n">
        <f aca="false">SUM('Sem.015'!$E96:$G96)</f>
        <v>0</v>
      </c>
      <c r="BD96" s="0" t="n">
        <f aca="false">VLOOKUP(A96,'Sem.016'!$C$2:$D$161,2,0)</f>
        <v>156</v>
      </c>
      <c r="BE96" s="0" t="n">
        <f aca="false">SUM('Sem.016'!$E96:$G96)</f>
        <v>0</v>
      </c>
      <c r="BG96" s="0" t="n">
        <f aca="false">VLOOKUP(A96,'Sem.017'!$C$2:$D$161,2,0)</f>
        <v>156</v>
      </c>
      <c r="BH96" s="0" t="n">
        <f aca="false">SUM('Sem.017'!$E96:$G96)</f>
        <v>0</v>
      </c>
      <c r="BJ96" s="0" t="n">
        <f aca="false">VLOOKUP(A96,'Sem.018'!$C$2:$D$161,2,0)</f>
        <v>156</v>
      </c>
      <c r="BK96" s="0" t="n">
        <f aca="false">SUM('Sem.018'!$E96:$G96)</f>
        <v>0</v>
      </c>
      <c r="BM96" s="0" t="n">
        <f aca="false">VLOOKUP(A96,'Sem.019'!$C$2:$D$161,2,0)</f>
        <v>156</v>
      </c>
      <c r="BN96" s="0" t="n">
        <f aca="false">SUM('Sem.019'!$E96:$G96)</f>
        <v>0</v>
      </c>
      <c r="BP96" s="0" t="n">
        <f aca="false">VLOOKUP(A96,'Sem.020'!$C$2:$D$161,2,0)</f>
        <v>156</v>
      </c>
      <c r="BQ96" s="0" t="n">
        <f aca="false">SUM('Sem.020'!$E96:$G96)</f>
        <v>0</v>
      </c>
      <c r="BS96" s="0" t="n">
        <f aca="false">VLOOKUP(A96,'Sem.021'!$C$2:$D$161,2,0)</f>
        <v>156</v>
      </c>
      <c r="BT96" s="0" t="n">
        <f aca="false">SUM('Sem.021'!$E96:$G96)</f>
        <v>0</v>
      </c>
      <c r="BV96" s="0" t="n">
        <f aca="false">VLOOKUP(A96,'Sem.022'!$C$2:$D$161,2,0)</f>
        <v>156</v>
      </c>
      <c r="BW96" s="0" t="n">
        <f aca="false">SUM('Sem.022'!$E96:$G96)</f>
        <v>0</v>
      </c>
      <c r="BY96" s="0" t="n">
        <f aca="false">VLOOKUP(A96,'Sem.023'!$C$2:$D$161,2,0)</f>
        <v>156</v>
      </c>
      <c r="BZ96" s="0" t="n">
        <f aca="false">SUM('Sem.023'!$E96:$G96)</f>
        <v>0</v>
      </c>
      <c r="CB96" s="0" t="n">
        <f aca="false">VLOOKUP(A96,'Sem.024'!$C$2:$D$161,2,0)</f>
        <v>156</v>
      </c>
      <c r="CC96" s="0" t="n">
        <f aca="false">SUM('Sem.024'!$E96:$G96)</f>
        <v>0</v>
      </c>
      <c r="CE96" s="0" t="n">
        <f aca="false">VLOOKUP(A96,'Sem.025'!$C$2:$D$161,2,0)</f>
        <v>156</v>
      </c>
      <c r="CF96" s="0" t="n">
        <f aca="false">SUM('Sem.025'!$E96:$G96)</f>
        <v>0</v>
      </c>
      <c r="CH96" s="0" t="n">
        <f aca="false">VLOOKUP(A96,'Sem.026'!$C$2:$D$161,2,0)</f>
        <v>156</v>
      </c>
      <c r="CI96" s="0" t="n">
        <f aca="false">SUM('Sem.026'!$E96:$G96)</f>
        <v>0</v>
      </c>
      <c r="CK96" s="0" t="n">
        <f aca="false">VLOOKUP(A96,'Sem.027'!$C$2:$D$161,2,0)</f>
        <v>156</v>
      </c>
      <c r="CL96" s="0" t="n">
        <f aca="false">SUM('Sem.027'!$E96:$G96)</f>
        <v>0</v>
      </c>
      <c r="CN96" s="0" t="n">
        <f aca="false">VLOOKUP(A96,'Sem.028'!$C$2:$D$161,2,0)</f>
        <v>156</v>
      </c>
      <c r="CO96" s="0" t="n">
        <f aca="false">SUM('Sem.028'!$E96:$G96)</f>
        <v>0</v>
      </c>
      <c r="CQ96" s="0" t="n">
        <f aca="false">VLOOKUP(A96,'Sem.029'!$C$2:$D$161,2,0)</f>
        <v>156</v>
      </c>
      <c r="CR96" s="0" t="n">
        <f aca="false">SUM('Sem.029'!$E96:$G96)</f>
        <v>0</v>
      </c>
      <c r="CT96" s="0" t="n">
        <f aca="false">VLOOKUP(A96,'Sem.030'!$C$2:$D$161,2,0)</f>
        <v>156</v>
      </c>
      <c r="CU96" s="0" t="n">
        <f aca="false">SUM('Sem.030'!$E96:$G96)</f>
        <v>0</v>
      </c>
      <c r="CW96" s="0" t="n">
        <f aca="false">VLOOKUP(A96,'Sem.031'!$C$2:$D$161,2,0)</f>
        <v>156</v>
      </c>
      <c r="CX96" s="0" t="n">
        <f aca="false">SUM('Sem.031'!$E96:$G96)</f>
        <v>0</v>
      </c>
      <c r="CZ96" s="0" t="n">
        <f aca="false">VLOOKUP(A96,'Sem.032'!$C$2:$D$161,2,0)</f>
        <v>156</v>
      </c>
      <c r="DA96" s="0" t="n">
        <f aca="false">SUM('Sem.032'!$E96:$G96)</f>
        <v>0</v>
      </c>
    </row>
    <row r="97" customFormat="false" ht="13.8" hidden="false" customHeight="false" outlineLevel="0" collapsed="false">
      <c r="A97" s="4" t="s">
        <v>95</v>
      </c>
      <c r="B97" s="1"/>
      <c r="E97" s="2"/>
      <c r="H97" s="2"/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X1:X50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X79" activeCellId="0" sqref="X79"/>
    </sheetView>
  </sheetViews>
  <sheetFormatPr defaultRowHeight="15.6" zeroHeight="false" outlineLevelRow="0" outlineLevelCol="0"/>
  <cols>
    <col collapsed="false" customWidth="true" hidden="false" outlineLevel="0" max="23" min="1" style="0" width="1.77"/>
    <col collapsed="false" customWidth="true" hidden="false" outlineLevel="0" max="24" min="24" style="6" width="11.57"/>
    <col collapsed="false" customWidth="true" hidden="false" outlineLevel="0" max="1025" min="25" style="0" width="10.66"/>
  </cols>
  <sheetData>
    <row r="1" customFormat="false" ht="16.2" hidden="false" customHeight="false" outlineLevel="0" collapsed="false">
      <c r="X1" s="7" t="n">
        <v>5000</v>
      </c>
    </row>
    <row r="2" customFormat="false" ht="16.2" hidden="false" customHeight="false" outlineLevel="0" collapsed="false">
      <c r="X2" s="7" t="s">
        <v>42</v>
      </c>
    </row>
    <row r="3" customFormat="false" ht="16.2" hidden="false" customHeight="false" outlineLevel="0" collapsed="false">
      <c r="X3" s="7" t="s">
        <v>96</v>
      </c>
    </row>
    <row r="4" customFormat="false" ht="16.2" hidden="false" customHeight="false" outlineLevel="0" collapsed="false">
      <c r="X4" s="7" t="n">
        <v>130</v>
      </c>
    </row>
    <row r="5" customFormat="false" ht="16.2" hidden="false" customHeight="false" outlineLevel="0" collapsed="false">
      <c r="X5" s="8" t="s">
        <v>97</v>
      </c>
    </row>
    <row r="6" customFormat="false" ht="16.2" hidden="false" customHeight="false" outlineLevel="0" collapsed="false">
      <c r="X6" s="8" t="n">
        <v>13</v>
      </c>
    </row>
    <row r="7" customFormat="false" ht="16.2" hidden="false" customHeight="false" outlineLevel="0" collapsed="false">
      <c r="X7" s="9" t="s">
        <v>98</v>
      </c>
    </row>
    <row r="8" customFormat="false" ht="16.2" hidden="false" customHeight="false" outlineLevel="0" collapsed="false">
      <c r="X8" s="10" t="n">
        <v>10</v>
      </c>
    </row>
    <row r="9" customFormat="false" ht="16.2" hidden="false" customHeight="false" outlineLevel="0" collapsed="false">
      <c r="X9" s="11" t="s">
        <v>99</v>
      </c>
    </row>
    <row r="10" customFormat="false" ht="16.2" hidden="false" customHeight="false" outlineLevel="0" collapsed="false">
      <c r="X10" s="12" t="n">
        <v>8.25</v>
      </c>
    </row>
    <row r="11" customFormat="false" ht="16.2" hidden="false" customHeight="false" outlineLevel="0" collapsed="false">
      <c r="X11" s="13" t="s">
        <v>100</v>
      </c>
    </row>
    <row r="12" customFormat="false" ht="16.2" hidden="false" customHeight="false" outlineLevel="0" collapsed="false">
      <c r="X12" s="14" t="n">
        <v>10</v>
      </c>
    </row>
    <row r="13" customFormat="false" ht="16.2" hidden="false" customHeight="false" outlineLevel="0" collapsed="false">
      <c r="X13" s="15" t="s">
        <v>101</v>
      </c>
    </row>
    <row r="14" customFormat="false" ht="16.2" hidden="false" customHeight="false" outlineLevel="0" collapsed="false">
      <c r="X14" s="15" t="n">
        <v>84</v>
      </c>
    </row>
    <row r="15" customFormat="false" ht="16.2" hidden="false" customHeight="false" outlineLevel="0" collapsed="false">
      <c r="X15" s="16" t="s">
        <v>102</v>
      </c>
    </row>
    <row r="16" customFormat="false" ht="16.2" hidden="false" customHeight="false" outlineLevel="0" collapsed="false">
      <c r="X16" s="17" t="n">
        <v>20</v>
      </c>
    </row>
    <row r="17" customFormat="false" ht="16.2" hidden="false" customHeight="false" outlineLevel="0" collapsed="false">
      <c r="X17" s="16" t="s">
        <v>103</v>
      </c>
    </row>
    <row r="18" customFormat="false" ht="16.2" hidden="false" customHeight="false" outlineLevel="0" collapsed="false">
      <c r="X18" s="17" t="n">
        <v>20</v>
      </c>
    </row>
    <row r="19" customFormat="false" ht="16.2" hidden="false" customHeight="false" outlineLevel="0" collapsed="false">
      <c r="X19" s="8" t="n">
        <f aca="false">X6*33</f>
        <v>429</v>
      </c>
    </row>
    <row r="20" customFormat="false" ht="16.2" hidden="false" customHeight="false" outlineLevel="0" collapsed="false">
      <c r="X20" s="18" t="s">
        <v>104</v>
      </c>
    </row>
    <row r="21" customFormat="false" ht="16.2" hidden="false" customHeight="false" outlineLevel="0" collapsed="false">
      <c r="X21" s="19" t="n">
        <v>25</v>
      </c>
    </row>
    <row r="22" customFormat="false" ht="15" hidden="false" customHeight="false" outlineLevel="0" collapsed="false">
      <c r="X22" s="20" t="s">
        <v>105</v>
      </c>
    </row>
    <row r="23" customFormat="false" ht="16.2" hidden="false" customHeight="false" outlineLevel="0" collapsed="false">
      <c r="X23" s="21" t="n">
        <v>25</v>
      </c>
    </row>
    <row r="24" customFormat="false" ht="15" hidden="false" customHeight="false" outlineLevel="0" collapsed="false">
      <c r="X24" s="22" t="s">
        <v>106</v>
      </c>
    </row>
    <row r="25" customFormat="false" ht="16.2" hidden="false" customHeight="false" outlineLevel="0" collapsed="false">
      <c r="X25" s="23" t="n">
        <v>10</v>
      </c>
    </row>
    <row r="26" customFormat="false" ht="15" hidden="false" customHeight="false" outlineLevel="0" collapsed="false">
      <c r="X26" s="24" t="s">
        <v>107</v>
      </c>
    </row>
    <row r="27" customFormat="false" ht="16.2" hidden="false" customHeight="false" outlineLevel="0" collapsed="false">
      <c r="X27" s="25" t="n">
        <v>25</v>
      </c>
    </row>
    <row r="28" customFormat="false" ht="16.2" hidden="false" customHeight="false" outlineLevel="0" collapsed="false">
      <c r="X28" s="25" t="n">
        <v>20</v>
      </c>
    </row>
    <row r="29" customFormat="false" ht="16.2" hidden="false" customHeight="false" outlineLevel="0" collapsed="false">
      <c r="X29" s="25" t="n">
        <v>15</v>
      </c>
    </row>
    <row r="30" customFormat="false" ht="16.2" hidden="false" customHeight="false" outlineLevel="0" collapsed="false">
      <c r="X30" s="26" t="s">
        <v>108</v>
      </c>
    </row>
    <row r="31" customFormat="false" ht="16.2" hidden="false" customHeight="false" outlineLevel="0" collapsed="false">
      <c r="X31" s="26" t="n">
        <v>33</v>
      </c>
    </row>
    <row r="32" customFormat="false" ht="15" hidden="false" customHeight="false" outlineLevel="0" collapsed="false">
      <c r="X32" s="27" t="s">
        <v>109</v>
      </c>
    </row>
    <row r="33" customFormat="false" ht="16.2" hidden="false" customHeight="false" outlineLevel="0" collapsed="false">
      <c r="X33" s="28" t="n">
        <v>10</v>
      </c>
    </row>
    <row r="34" customFormat="false" ht="15.6" hidden="false" customHeight="false" outlineLevel="0" collapsed="false">
      <c r="X34" s="29"/>
    </row>
    <row r="35" customFormat="false" ht="15.6" hidden="false" customHeight="false" outlineLevel="0" collapsed="false">
      <c r="X35" s="29"/>
    </row>
    <row r="36" customFormat="false" ht="15.6" hidden="false" customHeight="false" outlineLevel="0" collapsed="false">
      <c r="X36" s="29"/>
    </row>
    <row r="37" customFormat="false" ht="15.6" hidden="false" customHeight="false" outlineLevel="0" collapsed="false">
      <c r="X37" s="29"/>
    </row>
    <row r="38" customFormat="false" ht="15.6" hidden="false" customHeight="false" outlineLevel="0" collapsed="false">
      <c r="X38" s="29"/>
    </row>
    <row r="39" customFormat="false" ht="15.6" hidden="false" customHeight="false" outlineLevel="0" collapsed="false">
      <c r="X39" s="29"/>
    </row>
    <row r="40" customFormat="false" ht="15.6" hidden="false" customHeight="false" outlineLevel="0" collapsed="false">
      <c r="X40" s="29"/>
    </row>
    <row r="41" customFormat="false" ht="15.6" hidden="false" customHeight="false" outlineLevel="0" collapsed="false">
      <c r="X41" s="29"/>
    </row>
    <row r="42" customFormat="false" ht="15.6" hidden="false" customHeight="false" outlineLevel="0" collapsed="false">
      <c r="X42" s="29"/>
    </row>
    <row r="43" customFormat="false" ht="15.6" hidden="false" customHeight="false" outlineLevel="0" collapsed="false">
      <c r="X43" s="29"/>
    </row>
    <row r="44" customFormat="false" ht="15.6" hidden="false" customHeight="false" outlineLevel="0" collapsed="false">
      <c r="X44" s="29"/>
    </row>
    <row r="45" customFormat="false" ht="15.6" hidden="false" customHeight="false" outlineLevel="0" collapsed="false">
      <c r="X45" s="29"/>
    </row>
    <row r="46" customFormat="false" ht="15.6" hidden="false" customHeight="false" outlineLevel="0" collapsed="false">
      <c r="X46" s="29"/>
    </row>
    <row r="47" customFormat="false" ht="15.6" hidden="false" customHeight="false" outlineLevel="0" collapsed="false">
      <c r="X47" s="29"/>
    </row>
    <row r="48" customFormat="false" ht="15.6" hidden="false" customHeight="false" outlineLevel="0" collapsed="false">
      <c r="X48" s="29"/>
    </row>
    <row r="49" customFormat="false" ht="15.6" hidden="false" customHeight="false" outlineLevel="0" collapsed="false">
      <c r="X49" s="29"/>
    </row>
    <row r="50" customFormat="false" ht="15.6" hidden="false" customHeight="false" outlineLevel="0" collapsed="false">
      <c r="X50" s="29"/>
    </row>
    <row r="51" customFormat="false" ht="15.6" hidden="false" customHeight="false" outlineLevel="0" collapsed="false">
      <c r="X51" s="29"/>
    </row>
    <row r="52" customFormat="false" ht="15.6" hidden="false" customHeight="false" outlineLevel="0" collapsed="false">
      <c r="X52" s="29"/>
    </row>
    <row r="53" customFormat="false" ht="15.6" hidden="false" customHeight="false" outlineLevel="0" collapsed="false">
      <c r="X53" s="29"/>
    </row>
    <row r="54" customFormat="false" ht="15.6" hidden="false" customHeight="false" outlineLevel="0" collapsed="false">
      <c r="X54" s="29"/>
    </row>
    <row r="55" customFormat="false" ht="15.6" hidden="false" customHeight="false" outlineLevel="0" collapsed="false">
      <c r="X55" s="29"/>
    </row>
    <row r="56" customFormat="false" ht="15.6" hidden="false" customHeight="false" outlineLevel="0" collapsed="false">
      <c r="X56" s="29"/>
    </row>
    <row r="57" customFormat="false" ht="15.6" hidden="false" customHeight="false" outlineLevel="0" collapsed="false">
      <c r="X57" s="29"/>
    </row>
    <row r="58" customFormat="false" ht="15.6" hidden="false" customHeight="false" outlineLevel="0" collapsed="false">
      <c r="X58" s="29"/>
    </row>
    <row r="59" customFormat="false" ht="15.6" hidden="false" customHeight="false" outlineLevel="0" collapsed="false">
      <c r="X59" s="29"/>
    </row>
    <row r="60" customFormat="false" ht="15.6" hidden="false" customHeight="false" outlineLevel="0" collapsed="false">
      <c r="X60" s="29"/>
    </row>
    <row r="61" customFormat="false" ht="15.6" hidden="false" customHeight="false" outlineLevel="0" collapsed="false">
      <c r="X61" s="29"/>
    </row>
    <row r="62" customFormat="false" ht="15.6" hidden="false" customHeight="false" outlineLevel="0" collapsed="false">
      <c r="X62" s="29"/>
    </row>
    <row r="63" customFormat="false" ht="15.6" hidden="false" customHeight="false" outlineLevel="0" collapsed="false">
      <c r="X63" s="29"/>
    </row>
    <row r="64" customFormat="false" ht="15.6" hidden="false" customHeight="false" outlineLevel="0" collapsed="false">
      <c r="X64" s="29"/>
    </row>
    <row r="65" customFormat="false" ht="15.6" hidden="false" customHeight="false" outlineLevel="0" collapsed="false">
      <c r="X65" s="29"/>
    </row>
    <row r="66" customFormat="false" ht="15.6" hidden="false" customHeight="false" outlineLevel="0" collapsed="false">
      <c r="X66" s="29"/>
    </row>
    <row r="67" customFormat="false" ht="15.6" hidden="false" customHeight="false" outlineLevel="0" collapsed="false">
      <c r="X67" s="29"/>
    </row>
    <row r="68" customFormat="false" ht="15.6" hidden="false" customHeight="false" outlineLevel="0" collapsed="false">
      <c r="X68" s="29"/>
    </row>
    <row r="69" customFormat="false" ht="15.6" hidden="false" customHeight="false" outlineLevel="0" collapsed="false">
      <c r="X69" s="29"/>
    </row>
    <row r="70" customFormat="false" ht="15.6" hidden="false" customHeight="false" outlineLevel="0" collapsed="false">
      <c r="X70" s="29"/>
    </row>
    <row r="71" customFormat="false" ht="15.6" hidden="false" customHeight="false" outlineLevel="0" collapsed="false">
      <c r="X71" s="29"/>
    </row>
    <row r="72" customFormat="false" ht="15.6" hidden="false" customHeight="false" outlineLevel="0" collapsed="false">
      <c r="X72" s="29"/>
    </row>
    <row r="73" customFormat="false" ht="15.6" hidden="false" customHeight="false" outlineLevel="0" collapsed="false">
      <c r="X73" s="29"/>
    </row>
    <row r="74" customFormat="false" ht="15.6" hidden="false" customHeight="false" outlineLevel="0" collapsed="false">
      <c r="X74" s="29"/>
    </row>
    <row r="75" customFormat="false" ht="15.6" hidden="false" customHeight="false" outlineLevel="0" collapsed="false">
      <c r="X75" s="30"/>
    </row>
    <row r="76" customFormat="false" ht="15.6" hidden="false" customHeight="false" outlineLevel="0" collapsed="false">
      <c r="X76" s="30"/>
    </row>
    <row r="77" customFormat="false" ht="15.6" hidden="false" customHeight="false" outlineLevel="0" collapsed="false">
      <c r="X77" s="30"/>
    </row>
    <row r="78" customFormat="false" ht="15.6" hidden="false" customHeight="false" outlineLevel="0" collapsed="false">
      <c r="X78" s="30"/>
    </row>
    <row r="79" customFormat="false" ht="15.6" hidden="false" customHeight="false" outlineLevel="0" collapsed="false">
      <c r="X79" s="30"/>
    </row>
    <row r="80" customFormat="false" ht="15.6" hidden="false" customHeight="false" outlineLevel="0" collapsed="false">
      <c r="X80" s="30"/>
    </row>
    <row r="81" customFormat="false" ht="15.6" hidden="false" customHeight="false" outlineLevel="0" collapsed="false">
      <c r="X81" s="30"/>
    </row>
    <row r="82" customFormat="false" ht="15.6" hidden="false" customHeight="false" outlineLevel="0" collapsed="false">
      <c r="X82" s="30"/>
    </row>
    <row r="83" customFormat="false" ht="15.6" hidden="false" customHeight="false" outlineLevel="0" collapsed="false">
      <c r="X83" s="30"/>
    </row>
    <row r="84" customFormat="false" ht="15.6" hidden="false" customHeight="false" outlineLevel="0" collapsed="false">
      <c r="X84" s="30"/>
    </row>
    <row r="85" customFormat="false" ht="15.6" hidden="false" customHeight="false" outlineLevel="0" collapsed="false">
      <c r="X85" s="30"/>
    </row>
    <row r="86" customFormat="false" ht="15.6" hidden="false" customHeight="false" outlineLevel="0" collapsed="false">
      <c r="X86" s="30"/>
    </row>
    <row r="87" customFormat="false" ht="15.6" hidden="false" customHeight="false" outlineLevel="0" collapsed="false">
      <c r="X87" s="30"/>
    </row>
    <row r="88" customFormat="false" ht="15.6" hidden="false" customHeight="false" outlineLevel="0" collapsed="false">
      <c r="X88" s="30"/>
    </row>
    <row r="89" customFormat="false" ht="15.6" hidden="false" customHeight="false" outlineLevel="0" collapsed="false">
      <c r="X89" s="30"/>
    </row>
    <row r="90" customFormat="false" ht="15.6" hidden="false" customHeight="false" outlineLevel="0" collapsed="false">
      <c r="X90" s="30"/>
    </row>
    <row r="91" customFormat="false" ht="15.6" hidden="false" customHeight="false" outlineLevel="0" collapsed="false">
      <c r="X91" s="30"/>
    </row>
    <row r="92" customFormat="false" ht="15.6" hidden="false" customHeight="false" outlineLevel="0" collapsed="false">
      <c r="X92" s="30"/>
    </row>
    <row r="93" customFormat="false" ht="15.6" hidden="false" customHeight="false" outlineLevel="0" collapsed="false">
      <c r="X93" s="30"/>
    </row>
    <row r="94" customFormat="false" ht="15.6" hidden="false" customHeight="false" outlineLevel="0" collapsed="false">
      <c r="X94" s="30"/>
    </row>
    <row r="95" customFormat="false" ht="15.6" hidden="false" customHeight="false" outlineLevel="0" collapsed="false">
      <c r="X95" s="30"/>
    </row>
    <row r="96" customFormat="false" ht="15.6" hidden="false" customHeight="false" outlineLevel="0" collapsed="false">
      <c r="X96" s="30"/>
    </row>
    <row r="97" customFormat="false" ht="15.6" hidden="false" customHeight="false" outlineLevel="0" collapsed="false">
      <c r="X97" s="30"/>
    </row>
    <row r="98" customFormat="false" ht="15.6" hidden="false" customHeight="false" outlineLevel="0" collapsed="false">
      <c r="X98" s="30"/>
    </row>
    <row r="99" customFormat="false" ht="15.6" hidden="false" customHeight="false" outlineLevel="0" collapsed="false">
      <c r="X99" s="30"/>
    </row>
    <row r="100" customFormat="false" ht="15.6" hidden="false" customHeight="false" outlineLevel="0" collapsed="false">
      <c r="X100" s="30"/>
    </row>
    <row r="101" customFormat="false" ht="15.6" hidden="false" customHeight="false" outlineLevel="0" collapsed="false">
      <c r="X101" s="30"/>
    </row>
    <row r="503" customFormat="false" ht="16.2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46" colorId="64" zoomScale="100" zoomScaleNormal="100" zoomScalePageLayoutView="100" workbookViewId="0">
      <selection pane="topLeft" activeCell="C11" activeCellId="0" sqref="C11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2" t="n">
        <f aca="false">IF(C2="","",ROW())</f>
        <v>2</v>
      </c>
      <c r="E2" s="35"/>
      <c r="F2" s="36" t="n">
        <v>300</v>
      </c>
      <c r="G2" s="37"/>
    </row>
    <row r="3" customFormat="false" ht="13.8" hidden="false" customHeight="false" outlineLevel="0" collapsed="false">
      <c r="C3" s="34" t="s">
        <v>1</v>
      </c>
      <c r="D3" s="2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2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2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2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2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2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2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2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2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2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2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2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2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2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2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2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2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2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2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2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2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2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2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2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2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2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2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2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2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2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2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2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2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2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2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2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2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2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2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2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2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2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2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2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2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2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2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2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2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2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2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2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2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2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2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2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2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2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2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2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2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2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2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2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2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2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2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2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2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2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2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2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2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2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2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2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2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2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2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2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2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2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2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2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2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2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2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2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2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2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2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2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2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2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2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2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2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2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2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2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2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2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2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2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2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2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2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2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2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2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2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2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2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2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2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2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2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2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2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2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2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2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2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2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2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2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2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2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2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2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2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2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2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2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2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2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2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2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2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2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2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2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2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2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2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2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2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2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2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2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2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2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2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2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2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2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2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2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2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28" colorId="64" zoomScale="100" zoomScaleNormal="100" zoomScalePageLayoutView="100" workbookViewId="0">
      <selection pane="topLeft" activeCell="D3" activeCellId="0" sqref="D3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/>
      <c r="G2" s="37" t="n">
        <v>300</v>
      </c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31" colorId="64" zoomScale="100" zoomScaleNormal="100" zoomScalePageLayoutView="100" workbookViewId="0">
      <selection pane="topLeft" activeCell="D2" activeCellId="0" sqref="D2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 t="n">
        <v>300</v>
      </c>
      <c r="G2" s="37"/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11" activeCellId="0" sqref="C11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/>
      <c r="G2" s="37"/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/>
      <c r="G2" s="37"/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 t="n">
        <v>300</v>
      </c>
      <c r="G2" s="37"/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/>
      <c r="G2" s="37"/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/>
      <c r="G2" s="37"/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/>
      <c r="G2" s="37"/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/>
      <c r="G2" s="37"/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3" activeCellId="0" sqref="D3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/>
      <c r="G2" s="37"/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/>
      <c r="G2" s="37"/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/>
      <c r="G2" s="37"/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/>
      <c r="G2" s="37"/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7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/>
      <c r="G2" s="37"/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8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/>
      <c r="G2" s="37"/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9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D1" colorId="64" zoomScale="100" zoomScaleNormal="100" zoomScalePageLayoutView="100" workbookViewId="0">
      <selection pane="topLeft" activeCell="D2" activeCellId="0" sqref="D2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/>
      <c r="G2" s="37"/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0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/>
      <c r="G2" s="37"/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/>
      <c r="G2" s="37"/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/>
      <c r="G2" s="37"/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/>
      <c r="G2" s="37"/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/>
      <c r="G2" s="37"/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/>
      <c r="G2" s="37"/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/>
      <c r="G2" s="37"/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7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/>
      <c r="G2" s="37"/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8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/>
      <c r="G2" s="37"/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9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/>
      <c r="G2" s="37"/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0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/>
      <c r="G2" s="37"/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/>
      <c r="G2" s="37"/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/>
      <c r="G2" s="37"/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/>
      <c r="G2" s="37"/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/>
      <c r="G2" s="37"/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/>
      <c r="G2" s="37"/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G16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" activeCellId="0" sqref="G1"/>
    </sheetView>
  </sheetViews>
  <sheetFormatPr defaultRowHeight="14.4" zeroHeight="false" outlineLevelRow="0" outlineLevelCol="0"/>
  <cols>
    <col collapsed="false" customWidth="true" hidden="false" outlineLevel="0" max="2" min="1" style="0" width="3.78"/>
    <col collapsed="false" customWidth="true" hidden="false" outlineLevel="0" max="3" min="3" style="0" width="20.78"/>
    <col collapsed="false" customWidth="true" hidden="false" outlineLevel="0" max="4" min="4" style="0" width="3.78"/>
    <col collapsed="false" customWidth="true" hidden="false" outlineLevel="0" max="7" min="5" style="31" width="11.57"/>
    <col collapsed="false" customWidth="true" hidden="false" outlineLevel="0" max="1025" min="8" style="0" width="10.66"/>
  </cols>
  <sheetData>
    <row r="1" customFormat="false" ht="42.6" hidden="false" customHeight="true" outlineLevel="0" collapsed="false">
      <c r="C1" s="32"/>
      <c r="E1" s="33" t="s">
        <v>110</v>
      </c>
      <c r="F1" s="33" t="s">
        <v>111</v>
      </c>
      <c r="G1" s="33" t="s">
        <v>112</v>
      </c>
    </row>
    <row r="2" customFormat="false" ht="13.8" hidden="false" customHeight="false" outlineLevel="0" collapsed="false">
      <c r="C2" s="34" t="s">
        <v>0</v>
      </c>
      <c r="D2" s="0" t="n">
        <f aca="false">IF(C2="","",ROW())</f>
        <v>2</v>
      </c>
      <c r="E2" s="35"/>
      <c r="F2" s="36" t="n">
        <v>300</v>
      </c>
      <c r="G2" s="37"/>
    </row>
    <row r="3" customFormat="false" ht="13.8" hidden="false" customHeight="false" outlineLevel="0" collapsed="false">
      <c r="C3" s="34" t="s">
        <v>1</v>
      </c>
      <c r="D3" s="0" t="n">
        <f aca="false">IF(C3="","",ROW())</f>
        <v>3</v>
      </c>
      <c r="E3" s="38"/>
      <c r="F3" s="39"/>
      <c r="G3" s="40"/>
    </row>
    <row r="4" customFormat="false" ht="13.8" hidden="false" customHeight="false" outlineLevel="0" collapsed="false">
      <c r="C4" s="34" t="s">
        <v>2</v>
      </c>
      <c r="D4" s="0" t="n">
        <f aca="false">IF(C4="","",ROW())</f>
        <v>4</v>
      </c>
      <c r="E4" s="38"/>
      <c r="F4" s="39"/>
      <c r="G4" s="40"/>
    </row>
    <row r="5" customFormat="false" ht="13.8" hidden="false" customHeight="false" outlineLevel="0" collapsed="false">
      <c r="C5" s="34" t="s">
        <v>3</v>
      </c>
      <c r="D5" s="0" t="n">
        <f aca="false">IF(C5="","",ROW())</f>
        <v>5</v>
      </c>
      <c r="E5" s="38"/>
      <c r="F5" s="39"/>
      <c r="G5" s="40"/>
    </row>
    <row r="6" customFormat="false" ht="13.8" hidden="false" customHeight="false" outlineLevel="0" collapsed="false">
      <c r="C6" s="34" t="s">
        <v>4</v>
      </c>
      <c r="D6" s="0" t="n">
        <f aca="false">IF(C6="","",ROW())</f>
        <v>6</v>
      </c>
      <c r="E6" s="38"/>
      <c r="F6" s="39"/>
      <c r="G6" s="40"/>
    </row>
    <row r="7" customFormat="false" ht="3" hidden="false" customHeight="true" outlineLevel="0" collapsed="false">
      <c r="C7" s="41"/>
      <c r="D7" s="0" t="str">
        <f aca="false">IF(C7="","",ROW())</f>
        <v/>
      </c>
      <c r="E7" s="42"/>
      <c r="F7" s="43"/>
      <c r="G7" s="44"/>
    </row>
    <row r="8" customFormat="false" ht="3" hidden="false" customHeight="true" outlineLevel="0" collapsed="false">
      <c r="C8" s="41"/>
      <c r="D8" s="0" t="str">
        <f aca="false">IF(C8="","",ROW())</f>
        <v/>
      </c>
      <c r="E8" s="42"/>
      <c r="F8" s="43"/>
      <c r="G8" s="44"/>
    </row>
    <row r="9" customFormat="false" ht="3" hidden="false" customHeight="true" outlineLevel="0" collapsed="false">
      <c r="C9" s="41"/>
      <c r="D9" s="0" t="str">
        <f aca="false">IF(C9="","",ROW())</f>
        <v/>
      </c>
      <c r="E9" s="42"/>
      <c r="F9" s="43"/>
      <c r="G9" s="44"/>
    </row>
    <row r="10" customFormat="false" ht="3" hidden="false" customHeight="true" outlineLevel="0" collapsed="false">
      <c r="C10" s="41"/>
      <c r="D10" s="0" t="str">
        <f aca="false">IF(C10="","",ROW())</f>
        <v/>
      </c>
      <c r="E10" s="45"/>
      <c r="F10" s="46"/>
      <c r="G10" s="47"/>
    </row>
    <row r="11" customFormat="false" ht="13.8" hidden="false" customHeight="false" outlineLevel="0" collapsed="false">
      <c r="C11" s="48" t="s">
        <v>113</v>
      </c>
      <c r="D11" s="0" t="n">
        <f aca="false">IF(C11="","",ROW())</f>
        <v>11</v>
      </c>
      <c r="E11" s="49"/>
      <c r="F11" s="50"/>
      <c r="G11" s="51"/>
    </row>
    <row r="12" customFormat="false" ht="13.8" hidden="false" customHeight="false" outlineLevel="0" collapsed="false">
      <c r="C12" s="34" t="s">
        <v>6</v>
      </c>
      <c r="D12" s="0" t="n">
        <f aca="false">IF(C12="","",ROW())</f>
        <v>12</v>
      </c>
      <c r="E12" s="35"/>
      <c r="F12" s="36"/>
      <c r="G12" s="37"/>
    </row>
    <row r="13" customFormat="false" ht="13.8" hidden="false" customHeight="false" outlineLevel="0" collapsed="false">
      <c r="C13" s="34" t="s">
        <v>7</v>
      </c>
      <c r="D13" s="0" t="n">
        <f aca="false">IF(C13="","",ROW())</f>
        <v>13</v>
      </c>
      <c r="E13" s="38"/>
      <c r="F13" s="39"/>
      <c r="G13" s="40"/>
    </row>
    <row r="14" customFormat="false" ht="13.8" hidden="false" customHeight="false" outlineLevel="0" collapsed="false">
      <c r="C14" s="34" t="s">
        <v>8</v>
      </c>
      <c r="D14" s="0" t="n">
        <f aca="false">IF(C14="","",ROW())</f>
        <v>14</v>
      </c>
      <c r="E14" s="38"/>
      <c r="F14" s="39"/>
      <c r="G14" s="40"/>
    </row>
    <row r="15" customFormat="false" ht="13.8" hidden="false" customHeight="false" outlineLevel="0" collapsed="false">
      <c r="C15" s="34" t="s">
        <v>9</v>
      </c>
      <c r="D15" s="0" t="n">
        <f aca="false">IF(C15="","",ROW())</f>
        <v>15</v>
      </c>
      <c r="E15" s="38"/>
      <c r="F15" s="39"/>
      <c r="G15" s="40"/>
    </row>
    <row r="16" customFormat="false" ht="13.8" hidden="false" customHeight="false" outlineLevel="0" collapsed="false">
      <c r="C16" s="34" t="s">
        <v>10</v>
      </c>
      <c r="D16" s="0" t="n">
        <f aca="false">IF(C16="","",ROW())</f>
        <v>16</v>
      </c>
      <c r="E16" s="38"/>
      <c r="F16" s="39"/>
      <c r="G16" s="40"/>
    </row>
    <row r="17" customFormat="false" ht="3" hidden="false" customHeight="true" outlineLevel="0" collapsed="false">
      <c r="C17" s="41"/>
      <c r="D17" s="0" t="str">
        <f aca="false">IF(C17="","",ROW())</f>
        <v/>
      </c>
      <c r="E17" s="42"/>
      <c r="F17" s="43"/>
      <c r="G17" s="44"/>
    </row>
    <row r="18" customFormat="false" ht="3" hidden="false" customHeight="true" outlineLevel="0" collapsed="false">
      <c r="C18" s="41"/>
      <c r="D18" s="0" t="str">
        <f aca="false">IF(C18="","",ROW())</f>
        <v/>
      </c>
      <c r="E18" s="42"/>
      <c r="F18" s="43"/>
      <c r="G18" s="44"/>
    </row>
    <row r="19" customFormat="false" ht="3" hidden="false" customHeight="true" outlineLevel="0" collapsed="false">
      <c r="C19" s="41"/>
      <c r="D19" s="0" t="str">
        <f aca="false">IF(C19="","",ROW())</f>
        <v/>
      </c>
      <c r="E19" s="42"/>
      <c r="F19" s="43"/>
      <c r="G19" s="44"/>
    </row>
    <row r="20" customFormat="false" ht="3" hidden="false" customHeight="true" outlineLevel="0" collapsed="false">
      <c r="C20" s="41"/>
      <c r="D20" s="0" t="str">
        <f aca="false">IF(C20="","",ROW())</f>
        <v/>
      </c>
      <c r="E20" s="45"/>
      <c r="F20" s="46"/>
      <c r="G20" s="47"/>
    </row>
    <row r="21" customFormat="false" ht="13.8" hidden="false" customHeight="false" outlineLevel="0" collapsed="false">
      <c r="C21" s="48" t="s">
        <v>114</v>
      </c>
      <c r="D21" s="0" t="n">
        <f aca="false">IF(C21="","",ROW())</f>
        <v>21</v>
      </c>
      <c r="E21" s="49"/>
      <c r="F21" s="50"/>
      <c r="G21" s="51"/>
    </row>
    <row r="22" customFormat="false" ht="13.8" hidden="false" customHeight="false" outlineLevel="0" collapsed="false">
      <c r="C22" s="34" t="s">
        <v>12</v>
      </c>
      <c r="D22" s="0" t="n">
        <f aca="false">IF(C22="","",ROW())</f>
        <v>22</v>
      </c>
      <c r="E22" s="35"/>
      <c r="F22" s="36"/>
      <c r="G22" s="37"/>
    </row>
    <row r="23" customFormat="false" ht="13.8" hidden="false" customHeight="false" outlineLevel="0" collapsed="false">
      <c r="C23" s="34" t="s">
        <v>13</v>
      </c>
      <c r="D23" s="0" t="n">
        <f aca="false">IF(C23="","",ROW())</f>
        <v>23</v>
      </c>
      <c r="E23" s="38"/>
      <c r="F23" s="39"/>
      <c r="G23" s="40"/>
    </row>
    <row r="24" customFormat="false" ht="13.8" hidden="false" customHeight="false" outlineLevel="0" collapsed="false">
      <c r="C24" s="34" t="s">
        <v>14</v>
      </c>
      <c r="D24" s="0" t="n">
        <f aca="false">IF(C24="","",ROW())</f>
        <v>24</v>
      </c>
      <c r="E24" s="38"/>
      <c r="F24" s="39"/>
      <c r="G24" s="40"/>
    </row>
    <row r="25" customFormat="false" ht="13.8" hidden="false" customHeight="false" outlineLevel="0" collapsed="false">
      <c r="C25" s="34" t="s">
        <v>15</v>
      </c>
      <c r="D25" s="0" t="n">
        <f aca="false">IF(C25="","",ROW())</f>
        <v>25</v>
      </c>
      <c r="E25" s="38"/>
      <c r="F25" s="39"/>
      <c r="G25" s="40"/>
    </row>
    <row r="26" customFormat="false" ht="13.8" hidden="false" customHeight="false" outlineLevel="0" collapsed="false">
      <c r="C26" s="34" t="s">
        <v>16</v>
      </c>
      <c r="D26" s="0" t="n">
        <f aca="false">IF(C26="","",ROW())</f>
        <v>26</v>
      </c>
      <c r="E26" s="38"/>
      <c r="F26" s="39"/>
      <c r="G26" s="40"/>
    </row>
    <row r="27" customFormat="false" ht="3" hidden="false" customHeight="true" outlineLevel="0" collapsed="false">
      <c r="C27" s="41"/>
      <c r="D27" s="0" t="str">
        <f aca="false">IF(C27="","",ROW())</f>
        <v/>
      </c>
      <c r="E27" s="42"/>
      <c r="F27" s="43"/>
      <c r="G27" s="44"/>
    </row>
    <row r="28" customFormat="false" ht="3" hidden="false" customHeight="true" outlineLevel="0" collapsed="false">
      <c r="C28" s="41"/>
      <c r="D28" s="0" t="str">
        <f aca="false">IF(C28="","",ROW())</f>
        <v/>
      </c>
      <c r="E28" s="42"/>
      <c r="F28" s="43"/>
      <c r="G28" s="44"/>
    </row>
    <row r="29" customFormat="false" ht="3" hidden="false" customHeight="true" outlineLevel="0" collapsed="false">
      <c r="C29" s="41"/>
      <c r="D29" s="0" t="str">
        <f aca="false">IF(C29="","",ROW())</f>
        <v/>
      </c>
      <c r="E29" s="42"/>
      <c r="F29" s="43"/>
      <c r="G29" s="44"/>
    </row>
    <row r="30" customFormat="false" ht="3" hidden="false" customHeight="true" outlineLevel="0" collapsed="false">
      <c r="C30" s="41"/>
      <c r="D30" s="0" t="str">
        <f aca="false">IF(C30="","",ROW())</f>
        <v/>
      </c>
      <c r="E30" s="45"/>
      <c r="F30" s="46"/>
      <c r="G30" s="47"/>
    </row>
    <row r="31" customFormat="false" ht="13.8" hidden="false" customHeight="false" outlineLevel="0" collapsed="false">
      <c r="C31" s="48" t="s">
        <v>115</v>
      </c>
      <c r="D31" s="0" t="n">
        <f aca="false">IF(C31="","",ROW())</f>
        <v>31</v>
      </c>
      <c r="E31" s="49"/>
      <c r="F31" s="50"/>
      <c r="G31" s="51"/>
    </row>
    <row r="32" customFormat="false" ht="13.8" hidden="false" customHeight="false" outlineLevel="0" collapsed="false">
      <c r="C32" s="34" t="s">
        <v>18</v>
      </c>
      <c r="D32" s="0" t="n">
        <f aca="false">IF(C32="","",ROW())</f>
        <v>32</v>
      </c>
      <c r="E32" s="35"/>
      <c r="F32" s="36"/>
      <c r="G32" s="37"/>
    </row>
    <row r="33" customFormat="false" ht="13.8" hidden="false" customHeight="false" outlineLevel="0" collapsed="false">
      <c r="C33" s="34" t="s">
        <v>19</v>
      </c>
      <c r="D33" s="0" t="n">
        <f aca="false">IF(C33="","",ROW())</f>
        <v>33</v>
      </c>
      <c r="E33" s="38"/>
      <c r="F33" s="39"/>
      <c r="G33" s="40"/>
    </row>
    <row r="34" customFormat="false" ht="13.8" hidden="false" customHeight="false" outlineLevel="0" collapsed="false">
      <c r="C34" s="34" t="s">
        <v>20</v>
      </c>
      <c r="D34" s="0" t="n">
        <f aca="false">IF(C34="","",ROW())</f>
        <v>34</v>
      </c>
      <c r="E34" s="38"/>
      <c r="F34" s="39"/>
      <c r="G34" s="40"/>
    </row>
    <row r="35" customFormat="false" ht="13.8" hidden="false" customHeight="false" outlineLevel="0" collapsed="false">
      <c r="C35" s="34" t="s">
        <v>21</v>
      </c>
      <c r="D35" s="0" t="n">
        <f aca="false">IF(C35="","",ROW())</f>
        <v>35</v>
      </c>
      <c r="E35" s="38"/>
      <c r="F35" s="39"/>
      <c r="G35" s="40"/>
    </row>
    <row r="36" customFormat="false" ht="13.8" hidden="false" customHeight="false" outlineLevel="0" collapsed="false">
      <c r="C36" s="52" t="s">
        <v>22</v>
      </c>
      <c r="D36" s="0" t="n">
        <f aca="false">IF(C36="","",ROW())</f>
        <v>36</v>
      </c>
      <c r="E36" s="38"/>
      <c r="F36" s="39"/>
      <c r="G36" s="40"/>
    </row>
    <row r="37" customFormat="false" ht="3" hidden="false" customHeight="true" outlineLevel="0" collapsed="false">
      <c r="C37" s="41"/>
      <c r="D37" s="0" t="str">
        <f aca="false">IF(C37="","",ROW())</f>
        <v/>
      </c>
      <c r="E37" s="42"/>
      <c r="F37" s="43"/>
      <c r="G37" s="44"/>
    </row>
    <row r="38" customFormat="false" ht="3" hidden="false" customHeight="true" outlineLevel="0" collapsed="false">
      <c r="C38" s="41"/>
      <c r="D38" s="0" t="str">
        <f aca="false">IF(C38="","",ROW())</f>
        <v/>
      </c>
      <c r="E38" s="42"/>
      <c r="F38" s="43"/>
      <c r="G38" s="44"/>
    </row>
    <row r="39" customFormat="false" ht="3" hidden="false" customHeight="true" outlineLevel="0" collapsed="false">
      <c r="C39" s="41" t="s">
        <v>116</v>
      </c>
      <c r="D39" s="0" t="n">
        <f aca="false">IF(C39="","",ROW())</f>
        <v>39</v>
      </c>
      <c r="E39" s="42"/>
      <c r="F39" s="43"/>
      <c r="G39" s="44"/>
    </row>
    <row r="40" customFormat="false" ht="3" hidden="false" customHeight="true" outlineLevel="0" collapsed="false">
      <c r="C40" s="41"/>
      <c r="D40" s="0" t="str">
        <f aca="false">IF(C40="","",ROW())</f>
        <v/>
      </c>
      <c r="E40" s="45"/>
      <c r="F40" s="46"/>
      <c r="G40" s="47"/>
    </row>
    <row r="41" customFormat="false" ht="13.8" hidden="false" customHeight="false" outlineLevel="0" collapsed="false">
      <c r="C41" s="48" t="s">
        <v>117</v>
      </c>
      <c r="D41" s="0" t="n">
        <f aca="false">IF(C41="","",ROW())</f>
        <v>41</v>
      </c>
      <c r="E41" s="49"/>
      <c r="F41" s="50"/>
      <c r="G41" s="51"/>
    </row>
    <row r="42" customFormat="false" ht="13.8" hidden="false" customHeight="false" outlineLevel="0" collapsed="false">
      <c r="C42" s="34" t="s">
        <v>24</v>
      </c>
      <c r="D42" s="0" t="n">
        <f aca="false">IF(C42="","",ROW())</f>
        <v>42</v>
      </c>
      <c r="E42" s="35"/>
      <c r="F42" s="36"/>
      <c r="G42" s="37"/>
    </row>
    <row r="43" customFormat="false" ht="13.8" hidden="false" customHeight="false" outlineLevel="0" collapsed="false">
      <c r="C43" s="34" t="s">
        <v>25</v>
      </c>
      <c r="D43" s="0" t="n">
        <f aca="false">IF(C43="","",ROW())</f>
        <v>43</v>
      </c>
      <c r="E43" s="38"/>
      <c r="F43" s="39"/>
      <c r="G43" s="40"/>
    </row>
    <row r="44" customFormat="false" ht="13.8" hidden="false" customHeight="false" outlineLevel="0" collapsed="false">
      <c r="C44" s="34" t="s">
        <v>26</v>
      </c>
      <c r="D44" s="0" t="n">
        <f aca="false">IF(C44="","",ROW())</f>
        <v>44</v>
      </c>
      <c r="E44" s="38"/>
      <c r="F44" s="39"/>
      <c r="G44" s="40"/>
    </row>
    <row r="45" customFormat="false" ht="13.8" hidden="false" customHeight="false" outlineLevel="0" collapsed="false">
      <c r="C45" s="34" t="s">
        <v>27</v>
      </c>
      <c r="D45" s="0" t="n">
        <f aca="false">IF(C45="","",ROW())</f>
        <v>45</v>
      </c>
      <c r="E45" s="38"/>
      <c r="F45" s="39"/>
      <c r="G45" s="40"/>
    </row>
    <row r="46" customFormat="false" ht="13.8" hidden="false" customHeight="false" outlineLevel="0" collapsed="false">
      <c r="C46" s="34" t="s">
        <v>28</v>
      </c>
      <c r="D46" s="0" t="n">
        <f aca="false">IF(C46="","",ROW())</f>
        <v>46</v>
      </c>
      <c r="E46" s="38"/>
      <c r="F46" s="39"/>
      <c r="G46" s="40"/>
    </row>
    <row r="47" customFormat="false" ht="3" hidden="false" customHeight="true" outlineLevel="0" collapsed="false">
      <c r="C47" s="41"/>
      <c r="D47" s="0" t="str">
        <f aca="false">IF(C47="","",ROW())</f>
        <v/>
      </c>
      <c r="E47" s="42"/>
      <c r="F47" s="43"/>
      <c r="G47" s="44"/>
    </row>
    <row r="48" customFormat="false" ht="3" hidden="false" customHeight="true" outlineLevel="0" collapsed="false">
      <c r="C48" s="41"/>
      <c r="D48" s="0" t="str">
        <f aca="false">IF(C48="","",ROW())</f>
        <v/>
      </c>
      <c r="E48" s="42"/>
      <c r="F48" s="43"/>
      <c r="G48" s="44"/>
    </row>
    <row r="49" customFormat="false" ht="3" hidden="false" customHeight="true" outlineLevel="0" collapsed="false">
      <c r="C49" s="41"/>
      <c r="D49" s="0" t="str">
        <f aca="false">IF(C49="","",ROW())</f>
        <v/>
      </c>
      <c r="E49" s="42"/>
      <c r="F49" s="43"/>
      <c r="G49" s="44"/>
    </row>
    <row r="50" customFormat="false" ht="3" hidden="false" customHeight="true" outlineLevel="0" collapsed="false">
      <c r="C50" s="41"/>
      <c r="D50" s="0" t="str">
        <f aca="false">IF(C50="","",ROW())</f>
        <v/>
      </c>
      <c r="E50" s="45"/>
      <c r="F50" s="46"/>
      <c r="G50" s="47"/>
    </row>
    <row r="51" customFormat="false" ht="13.8" hidden="false" customHeight="false" outlineLevel="0" collapsed="false">
      <c r="C51" s="53" t="s">
        <v>118</v>
      </c>
      <c r="D51" s="0" t="n">
        <f aca="false">IF(C51="","",ROW())</f>
        <v>51</v>
      </c>
      <c r="E51" s="49"/>
      <c r="F51" s="50"/>
      <c r="G51" s="51"/>
    </row>
    <row r="52" customFormat="false" ht="13.8" hidden="false" customHeight="false" outlineLevel="0" collapsed="false">
      <c r="C52" s="34" t="s">
        <v>30</v>
      </c>
      <c r="D52" s="0" t="n">
        <f aca="false">IF(C52="","",ROW())</f>
        <v>52</v>
      </c>
      <c r="E52" s="35"/>
      <c r="F52" s="36"/>
      <c r="G52" s="37"/>
    </row>
    <row r="53" customFormat="false" ht="13.8" hidden="false" customHeight="false" outlineLevel="0" collapsed="false">
      <c r="C53" s="34" t="s">
        <v>31</v>
      </c>
      <c r="D53" s="0" t="n">
        <f aca="false">IF(C53="","",ROW())</f>
        <v>53</v>
      </c>
      <c r="E53" s="38"/>
      <c r="F53" s="39"/>
      <c r="G53" s="40"/>
    </row>
    <row r="54" customFormat="false" ht="13.8" hidden="false" customHeight="false" outlineLevel="0" collapsed="false">
      <c r="C54" s="34" t="s">
        <v>32</v>
      </c>
      <c r="D54" s="0" t="n">
        <f aca="false">IF(C54="","",ROW())</f>
        <v>54</v>
      </c>
      <c r="E54" s="38"/>
      <c r="F54" s="39"/>
      <c r="G54" s="40"/>
    </row>
    <row r="55" customFormat="false" ht="13.8" hidden="false" customHeight="false" outlineLevel="0" collapsed="false">
      <c r="C55" s="34" t="s">
        <v>33</v>
      </c>
      <c r="D55" s="0" t="n">
        <f aca="false">IF(C55="","",ROW())</f>
        <v>55</v>
      </c>
      <c r="E55" s="38"/>
      <c r="F55" s="39"/>
      <c r="G55" s="40"/>
    </row>
    <row r="56" customFormat="false" ht="13.8" hidden="false" customHeight="false" outlineLevel="0" collapsed="false">
      <c r="C56" s="34" t="s">
        <v>34</v>
      </c>
      <c r="D56" s="0" t="n">
        <f aca="false">IF(C56="","",ROW())</f>
        <v>56</v>
      </c>
      <c r="E56" s="38"/>
      <c r="F56" s="39"/>
      <c r="G56" s="40"/>
    </row>
    <row r="57" customFormat="false" ht="3" hidden="false" customHeight="true" outlineLevel="0" collapsed="false">
      <c r="C57" s="41"/>
      <c r="D57" s="0" t="str">
        <f aca="false">IF(C57="","",ROW())</f>
        <v/>
      </c>
      <c r="E57" s="42"/>
      <c r="F57" s="43"/>
      <c r="G57" s="44"/>
    </row>
    <row r="58" customFormat="false" ht="3" hidden="false" customHeight="true" outlineLevel="0" collapsed="false">
      <c r="C58" s="41"/>
      <c r="D58" s="0" t="str">
        <f aca="false">IF(C58="","",ROW())</f>
        <v/>
      </c>
      <c r="E58" s="42"/>
      <c r="F58" s="43"/>
      <c r="G58" s="44"/>
    </row>
    <row r="59" customFormat="false" ht="3" hidden="false" customHeight="true" outlineLevel="0" collapsed="false">
      <c r="C59" s="41"/>
      <c r="D59" s="0" t="str">
        <f aca="false">IF(C59="","",ROW())</f>
        <v/>
      </c>
      <c r="E59" s="42"/>
      <c r="F59" s="43"/>
      <c r="G59" s="44"/>
    </row>
    <row r="60" customFormat="false" ht="3" hidden="false" customHeight="true" outlineLevel="0" collapsed="false">
      <c r="C60" s="41"/>
      <c r="D60" s="0" t="str">
        <f aca="false">IF(C60="","",ROW())</f>
        <v/>
      </c>
      <c r="E60" s="45"/>
      <c r="F60" s="46"/>
      <c r="G60" s="47"/>
    </row>
    <row r="61" customFormat="false" ht="13.8" hidden="false" customHeight="false" outlineLevel="0" collapsed="false">
      <c r="C61" s="48" t="s">
        <v>119</v>
      </c>
      <c r="D61" s="0" t="n">
        <f aca="false">IF(C61="","",ROW())</f>
        <v>61</v>
      </c>
      <c r="E61" s="49"/>
      <c r="F61" s="50"/>
      <c r="G61" s="51"/>
    </row>
    <row r="62" customFormat="false" ht="13.8" hidden="false" customHeight="false" outlineLevel="0" collapsed="false">
      <c r="C62" s="34" t="s">
        <v>36</v>
      </c>
      <c r="D62" s="0" t="n">
        <f aca="false">IF(C62="","",ROW())</f>
        <v>62</v>
      </c>
      <c r="E62" s="35"/>
      <c r="F62" s="36"/>
      <c r="G62" s="37"/>
    </row>
    <row r="63" customFormat="false" ht="13.8" hidden="false" customHeight="false" outlineLevel="0" collapsed="false">
      <c r="C63" s="34" t="s">
        <v>37</v>
      </c>
      <c r="D63" s="0" t="n">
        <f aca="false">IF(C63="","",ROW())</f>
        <v>63</v>
      </c>
      <c r="E63" s="38"/>
      <c r="F63" s="39"/>
      <c r="G63" s="40"/>
    </row>
    <row r="64" customFormat="false" ht="13.8" hidden="false" customHeight="false" outlineLevel="0" collapsed="false">
      <c r="C64" s="34" t="s">
        <v>38</v>
      </c>
      <c r="D64" s="0" t="n">
        <f aca="false">IF(C64="","",ROW())</f>
        <v>64</v>
      </c>
      <c r="E64" s="38"/>
      <c r="F64" s="39"/>
      <c r="G64" s="40"/>
    </row>
    <row r="65" customFormat="false" ht="13.8" hidden="false" customHeight="false" outlineLevel="0" collapsed="false">
      <c r="C65" s="34" t="s">
        <v>39</v>
      </c>
      <c r="D65" s="0" t="n">
        <f aca="false">IF(C65="","",ROW())</f>
        <v>65</v>
      </c>
      <c r="E65" s="38"/>
      <c r="F65" s="39"/>
      <c r="G65" s="40"/>
    </row>
    <row r="66" customFormat="false" ht="13.8" hidden="false" customHeight="false" outlineLevel="0" collapsed="false">
      <c r="C66" s="34" t="s">
        <v>40</v>
      </c>
      <c r="D66" s="0" t="n">
        <f aca="false">IF(C66="","",ROW())</f>
        <v>66</v>
      </c>
      <c r="E66" s="38"/>
      <c r="F66" s="39"/>
      <c r="G66" s="40"/>
    </row>
    <row r="67" customFormat="false" ht="3" hidden="false" customHeight="true" outlineLevel="0" collapsed="false">
      <c r="C67" s="41"/>
      <c r="D67" s="0" t="str">
        <f aca="false">IF(C67="","",ROW())</f>
        <v/>
      </c>
      <c r="E67" s="42"/>
      <c r="F67" s="43"/>
      <c r="G67" s="44"/>
    </row>
    <row r="68" customFormat="false" ht="3" hidden="false" customHeight="true" outlineLevel="0" collapsed="false">
      <c r="C68" s="41"/>
      <c r="D68" s="0" t="str">
        <f aca="false">IF(C68="","",ROW())</f>
        <v/>
      </c>
      <c r="E68" s="42"/>
      <c r="F68" s="43"/>
      <c r="G68" s="44"/>
    </row>
    <row r="69" customFormat="false" ht="3" hidden="false" customHeight="true" outlineLevel="0" collapsed="false">
      <c r="C69" s="41"/>
      <c r="D69" s="0" t="str">
        <f aca="false">IF(C69="","",ROW())</f>
        <v/>
      </c>
      <c r="E69" s="42"/>
      <c r="F69" s="43"/>
      <c r="G69" s="44"/>
    </row>
    <row r="70" customFormat="false" ht="3" hidden="false" customHeight="true" outlineLevel="0" collapsed="false">
      <c r="C70" s="41"/>
      <c r="D70" s="0" t="str">
        <f aca="false">IF(C70="","",ROW())</f>
        <v/>
      </c>
      <c r="E70" s="45"/>
      <c r="F70" s="46"/>
      <c r="G70" s="47"/>
    </row>
    <row r="71" customFormat="false" ht="13.8" hidden="false" customHeight="false" outlineLevel="0" collapsed="false">
      <c r="C71" s="48" t="s">
        <v>120</v>
      </c>
      <c r="D71" s="0" t="n">
        <f aca="false">IF(C71="","",ROW())</f>
        <v>71</v>
      </c>
      <c r="E71" s="49"/>
      <c r="F71" s="50"/>
      <c r="G71" s="51"/>
    </row>
    <row r="72" customFormat="false" ht="13.8" hidden="false" customHeight="false" outlineLevel="0" collapsed="false">
      <c r="C72" s="34" t="s">
        <v>121</v>
      </c>
      <c r="D72" s="0" t="n">
        <f aca="false">IF(C72="","",ROW())</f>
        <v>72</v>
      </c>
      <c r="E72" s="35"/>
      <c r="F72" s="36"/>
      <c r="G72" s="37"/>
    </row>
    <row r="73" customFormat="false" ht="13.8" hidden="false" customHeight="false" outlineLevel="0" collapsed="false">
      <c r="C73" s="34" t="s">
        <v>43</v>
      </c>
      <c r="D73" s="0" t="n">
        <f aca="false">IF(C73="","",ROW())</f>
        <v>73</v>
      </c>
      <c r="E73" s="38"/>
      <c r="F73" s="39"/>
      <c r="G73" s="40"/>
    </row>
    <row r="74" customFormat="false" ht="13.8" hidden="false" customHeight="false" outlineLevel="0" collapsed="false">
      <c r="C74" s="34" t="s">
        <v>44</v>
      </c>
      <c r="D74" s="0" t="n">
        <f aca="false">IF(C74="","",ROW())</f>
        <v>74</v>
      </c>
      <c r="E74" s="38"/>
      <c r="F74" s="39"/>
      <c r="G74" s="40"/>
    </row>
    <row r="75" customFormat="false" ht="13.8" hidden="false" customHeight="false" outlineLevel="0" collapsed="false">
      <c r="C75" s="34" t="s">
        <v>45</v>
      </c>
      <c r="D75" s="0" t="n">
        <f aca="false">IF(C75="","",ROW())</f>
        <v>75</v>
      </c>
      <c r="E75" s="38"/>
      <c r="F75" s="39"/>
      <c r="G75" s="40"/>
    </row>
    <row r="76" customFormat="false" ht="13.8" hidden="false" customHeight="false" outlineLevel="0" collapsed="false">
      <c r="C76" s="34" t="s">
        <v>46</v>
      </c>
      <c r="D76" s="0" t="n">
        <f aca="false">IF(C76="","",ROW())</f>
        <v>76</v>
      </c>
      <c r="E76" s="38"/>
      <c r="F76" s="39"/>
      <c r="G76" s="40"/>
    </row>
    <row r="77" customFormat="false" ht="3" hidden="false" customHeight="true" outlineLevel="0" collapsed="false">
      <c r="C77" s="41"/>
      <c r="D77" s="0" t="str">
        <f aca="false">IF(C77="","",ROW())</f>
        <v/>
      </c>
      <c r="E77" s="42"/>
      <c r="F77" s="43"/>
      <c r="G77" s="44"/>
    </row>
    <row r="78" customFormat="false" ht="3" hidden="false" customHeight="true" outlineLevel="0" collapsed="false">
      <c r="C78" s="41"/>
      <c r="D78" s="0" t="str">
        <f aca="false">IF(C78="","",ROW())</f>
        <v/>
      </c>
      <c r="E78" s="42"/>
      <c r="F78" s="43"/>
      <c r="G78" s="44"/>
    </row>
    <row r="79" customFormat="false" ht="3" hidden="false" customHeight="true" outlineLevel="0" collapsed="false">
      <c r="C79" s="41"/>
      <c r="D79" s="0" t="str">
        <f aca="false">IF(C79="","",ROW())</f>
        <v/>
      </c>
      <c r="E79" s="42"/>
      <c r="F79" s="43"/>
      <c r="G79" s="44"/>
    </row>
    <row r="80" customFormat="false" ht="3" hidden="false" customHeight="true" outlineLevel="0" collapsed="false">
      <c r="C80" s="41"/>
      <c r="D80" s="0" t="str">
        <f aca="false">IF(C80="","",ROW())</f>
        <v/>
      </c>
      <c r="E80" s="45"/>
      <c r="F80" s="46"/>
      <c r="G80" s="47"/>
    </row>
    <row r="81" customFormat="false" ht="13.8" hidden="false" customHeight="false" outlineLevel="0" collapsed="false">
      <c r="C81" s="48" t="s">
        <v>122</v>
      </c>
      <c r="D81" s="0" t="n">
        <f aca="false">IF(C81="","",ROW())</f>
        <v>81</v>
      </c>
      <c r="E81" s="49"/>
      <c r="F81" s="50"/>
      <c r="G81" s="51"/>
    </row>
    <row r="82" customFormat="false" ht="13.8" hidden="false" customHeight="false" outlineLevel="0" collapsed="false">
      <c r="C82" s="34" t="s">
        <v>48</v>
      </c>
      <c r="D82" s="0" t="n">
        <f aca="false">IF(C82="","",ROW())</f>
        <v>82</v>
      </c>
      <c r="E82" s="35"/>
      <c r="F82" s="36"/>
      <c r="G82" s="37"/>
    </row>
    <row r="83" customFormat="false" ht="13.8" hidden="false" customHeight="false" outlineLevel="0" collapsed="false">
      <c r="C83" s="34" t="s">
        <v>49</v>
      </c>
      <c r="D83" s="0" t="n">
        <f aca="false">IF(C83="","",ROW())</f>
        <v>83</v>
      </c>
      <c r="E83" s="38"/>
      <c r="F83" s="39"/>
      <c r="G83" s="40"/>
    </row>
    <row r="84" customFormat="false" ht="13.8" hidden="false" customHeight="false" outlineLevel="0" collapsed="false">
      <c r="C84" s="34" t="s">
        <v>50</v>
      </c>
      <c r="D84" s="0" t="n">
        <f aca="false">IF(C84="","",ROW())</f>
        <v>84</v>
      </c>
      <c r="E84" s="38"/>
      <c r="F84" s="39"/>
      <c r="G84" s="40"/>
    </row>
    <row r="85" customFormat="false" ht="13.8" hidden="false" customHeight="false" outlineLevel="0" collapsed="false">
      <c r="C85" s="34" t="s">
        <v>51</v>
      </c>
      <c r="D85" s="0" t="n">
        <f aca="false">IF(C85="","",ROW())</f>
        <v>85</v>
      </c>
      <c r="E85" s="38"/>
      <c r="F85" s="39"/>
      <c r="G85" s="40"/>
    </row>
    <row r="86" customFormat="false" ht="13.8" hidden="false" customHeight="false" outlineLevel="0" collapsed="false">
      <c r="C86" s="34" t="s">
        <v>52</v>
      </c>
      <c r="D86" s="0" t="n">
        <f aca="false">IF(C86="","",ROW())</f>
        <v>86</v>
      </c>
      <c r="E86" s="38"/>
      <c r="F86" s="39"/>
      <c r="G86" s="40"/>
    </row>
    <row r="87" customFormat="false" ht="3" hidden="false" customHeight="true" outlineLevel="0" collapsed="false">
      <c r="C87" s="41"/>
      <c r="D87" s="0" t="str">
        <f aca="false">IF(C87="","",ROW())</f>
        <v/>
      </c>
      <c r="E87" s="42"/>
      <c r="F87" s="43"/>
      <c r="G87" s="44"/>
    </row>
    <row r="88" customFormat="false" ht="3" hidden="false" customHeight="true" outlineLevel="0" collapsed="false">
      <c r="C88" s="41"/>
      <c r="D88" s="0" t="str">
        <f aca="false">IF(C88="","",ROW())</f>
        <v/>
      </c>
      <c r="E88" s="42"/>
      <c r="F88" s="43"/>
      <c r="G88" s="44"/>
    </row>
    <row r="89" customFormat="false" ht="3" hidden="false" customHeight="true" outlineLevel="0" collapsed="false">
      <c r="C89" s="41"/>
      <c r="D89" s="0" t="str">
        <f aca="false">IF(C89="","",ROW())</f>
        <v/>
      </c>
      <c r="E89" s="42"/>
      <c r="F89" s="43"/>
      <c r="G89" s="44"/>
    </row>
    <row r="90" customFormat="false" ht="3" hidden="false" customHeight="true" outlineLevel="0" collapsed="false">
      <c r="C90" s="41"/>
      <c r="D90" s="0" t="str">
        <f aca="false">IF(C90="","",ROW())</f>
        <v/>
      </c>
      <c r="E90" s="45"/>
      <c r="F90" s="46"/>
      <c r="G90" s="47"/>
    </row>
    <row r="91" customFormat="false" ht="13.8" hidden="false" customHeight="false" outlineLevel="0" collapsed="false">
      <c r="C91" s="48" t="s">
        <v>123</v>
      </c>
      <c r="D91" s="0" t="n">
        <f aca="false">IF(C91="","",ROW())</f>
        <v>91</v>
      </c>
      <c r="E91" s="49"/>
      <c r="F91" s="50"/>
      <c r="G91" s="51"/>
    </row>
    <row r="92" customFormat="false" ht="13.8" hidden="false" customHeight="false" outlineLevel="0" collapsed="false">
      <c r="C92" s="34" t="s">
        <v>54</v>
      </c>
      <c r="D92" s="0" t="n">
        <f aca="false">IF(C92="","",ROW())</f>
        <v>92</v>
      </c>
      <c r="E92" s="35"/>
      <c r="F92" s="36"/>
      <c r="G92" s="37"/>
    </row>
    <row r="93" customFormat="false" ht="13.8" hidden="false" customHeight="false" outlineLevel="0" collapsed="false">
      <c r="C93" s="34" t="s">
        <v>55</v>
      </c>
      <c r="D93" s="0" t="n">
        <f aca="false">IF(C93="","",ROW())</f>
        <v>93</v>
      </c>
      <c r="E93" s="38"/>
      <c r="F93" s="39"/>
      <c r="G93" s="40"/>
    </row>
    <row r="94" customFormat="false" ht="13.8" hidden="false" customHeight="false" outlineLevel="0" collapsed="false">
      <c r="C94" s="34" t="s">
        <v>56</v>
      </c>
      <c r="D94" s="0" t="n">
        <f aca="false">IF(C94="","",ROW())</f>
        <v>94</v>
      </c>
      <c r="E94" s="38"/>
      <c r="F94" s="39"/>
      <c r="G94" s="40"/>
    </row>
    <row r="95" customFormat="false" ht="13.8" hidden="false" customHeight="false" outlineLevel="0" collapsed="false">
      <c r="C95" s="34" t="s">
        <v>57</v>
      </c>
      <c r="D95" s="0" t="n">
        <f aca="false">IF(C95="","",ROW())</f>
        <v>95</v>
      </c>
      <c r="E95" s="38"/>
      <c r="F95" s="39"/>
      <c r="G95" s="40"/>
    </row>
    <row r="96" customFormat="false" ht="13.8" hidden="false" customHeight="false" outlineLevel="0" collapsed="false">
      <c r="C96" s="34" t="s">
        <v>58</v>
      </c>
      <c r="D96" s="0" t="n">
        <f aca="false">IF(C96="","",ROW())</f>
        <v>96</v>
      </c>
      <c r="E96" s="38"/>
      <c r="F96" s="39"/>
      <c r="G96" s="40"/>
    </row>
    <row r="97" customFormat="false" ht="3" hidden="false" customHeight="true" outlineLevel="0" collapsed="false">
      <c r="C97" s="41"/>
      <c r="D97" s="0" t="str">
        <f aca="false">IF(C97="","",ROW())</f>
        <v/>
      </c>
      <c r="E97" s="42"/>
      <c r="F97" s="43"/>
      <c r="G97" s="44"/>
    </row>
    <row r="98" customFormat="false" ht="3" hidden="false" customHeight="true" outlineLevel="0" collapsed="false">
      <c r="C98" s="41"/>
      <c r="D98" s="0" t="str">
        <f aca="false">IF(C98="","",ROW())</f>
        <v/>
      </c>
      <c r="E98" s="42"/>
      <c r="F98" s="43"/>
      <c r="G98" s="44"/>
    </row>
    <row r="99" customFormat="false" ht="3" hidden="false" customHeight="true" outlineLevel="0" collapsed="false">
      <c r="C99" s="41"/>
      <c r="D99" s="0" t="str">
        <f aca="false">IF(C99="","",ROW())</f>
        <v/>
      </c>
      <c r="E99" s="42"/>
      <c r="F99" s="43"/>
      <c r="G99" s="44"/>
    </row>
    <row r="100" customFormat="false" ht="3" hidden="false" customHeight="true" outlineLevel="0" collapsed="false">
      <c r="C100" s="41"/>
      <c r="D100" s="0" t="str">
        <f aca="false">IF(C100="","",ROW())</f>
        <v/>
      </c>
      <c r="E100" s="45"/>
      <c r="F100" s="46"/>
      <c r="G100" s="47"/>
    </row>
    <row r="101" customFormat="false" ht="13.8" hidden="false" customHeight="false" outlineLevel="0" collapsed="false">
      <c r="C101" s="48" t="s">
        <v>59</v>
      </c>
      <c r="D101" s="0" t="n">
        <f aca="false">IF(C101="","",ROW())</f>
        <v>101</v>
      </c>
      <c r="E101" s="49"/>
      <c r="F101" s="50"/>
      <c r="G101" s="51"/>
    </row>
    <row r="102" customFormat="false" ht="13.8" hidden="false" customHeight="false" outlineLevel="0" collapsed="false">
      <c r="C102" s="34" t="s">
        <v>60</v>
      </c>
      <c r="D102" s="0" t="n">
        <f aca="false">IF(C102="","",ROW())</f>
        <v>102</v>
      </c>
      <c r="E102" s="35"/>
      <c r="F102" s="36"/>
      <c r="G102" s="37"/>
    </row>
    <row r="103" customFormat="false" ht="13.8" hidden="false" customHeight="false" outlineLevel="0" collapsed="false">
      <c r="C103" s="34" t="s">
        <v>61</v>
      </c>
      <c r="D103" s="0" t="n">
        <f aca="false">IF(C103="","",ROW())</f>
        <v>103</v>
      </c>
      <c r="E103" s="38"/>
      <c r="F103" s="39"/>
      <c r="G103" s="40"/>
    </row>
    <row r="104" customFormat="false" ht="13.8" hidden="false" customHeight="false" outlineLevel="0" collapsed="false">
      <c r="C104" s="34" t="s">
        <v>62</v>
      </c>
      <c r="D104" s="0" t="n">
        <f aca="false">IF(C104="","",ROW())</f>
        <v>104</v>
      </c>
      <c r="E104" s="38"/>
      <c r="F104" s="39"/>
      <c r="G104" s="40"/>
    </row>
    <row r="105" customFormat="false" ht="13.8" hidden="false" customHeight="false" outlineLevel="0" collapsed="false">
      <c r="C105" s="34" t="s">
        <v>63</v>
      </c>
      <c r="D105" s="0" t="n">
        <f aca="false">IF(C105="","",ROW())</f>
        <v>105</v>
      </c>
      <c r="E105" s="38"/>
      <c r="F105" s="39"/>
      <c r="G105" s="40"/>
    </row>
    <row r="106" customFormat="false" ht="13.8" hidden="false" customHeight="false" outlineLevel="0" collapsed="false">
      <c r="C106" s="34" t="s">
        <v>64</v>
      </c>
      <c r="D106" s="0" t="n">
        <f aca="false">IF(C106="","",ROW())</f>
        <v>106</v>
      </c>
      <c r="E106" s="38"/>
      <c r="F106" s="39"/>
      <c r="G106" s="40"/>
    </row>
    <row r="107" customFormat="false" ht="3" hidden="false" customHeight="true" outlineLevel="0" collapsed="false">
      <c r="C107" s="41"/>
      <c r="D107" s="0" t="str">
        <f aca="false">IF(C107="","",ROW())</f>
        <v/>
      </c>
      <c r="E107" s="42"/>
      <c r="F107" s="43"/>
      <c r="G107" s="44"/>
    </row>
    <row r="108" customFormat="false" ht="3" hidden="false" customHeight="true" outlineLevel="0" collapsed="false">
      <c r="C108" s="41"/>
      <c r="D108" s="0" t="str">
        <f aca="false">IF(C108="","",ROW())</f>
        <v/>
      </c>
      <c r="E108" s="42"/>
      <c r="F108" s="43"/>
      <c r="G108" s="44"/>
    </row>
    <row r="109" customFormat="false" ht="3" hidden="false" customHeight="true" outlineLevel="0" collapsed="false">
      <c r="C109" s="41" t="s">
        <v>124</v>
      </c>
      <c r="D109" s="0" t="n">
        <f aca="false">IF(C109="","",ROW())</f>
        <v>109</v>
      </c>
      <c r="E109" s="42"/>
      <c r="F109" s="43"/>
      <c r="G109" s="44"/>
    </row>
    <row r="110" customFormat="false" ht="3" hidden="false" customHeight="true" outlineLevel="0" collapsed="false">
      <c r="C110" s="41" t="s">
        <v>125</v>
      </c>
      <c r="D110" s="0" t="n">
        <f aca="false">IF(C110="","",ROW())</f>
        <v>110</v>
      </c>
      <c r="E110" s="45"/>
      <c r="F110" s="46"/>
      <c r="G110" s="47"/>
    </row>
    <row r="111" customFormat="false" ht="13.8" hidden="false" customHeight="false" outlineLevel="0" collapsed="false">
      <c r="C111" s="48" t="s">
        <v>65</v>
      </c>
      <c r="D111" s="0" t="n">
        <f aca="false">IF(C111="","",ROW())</f>
        <v>111</v>
      </c>
      <c r="E111" s="49"/>
      <c r="F111" s="50"/>
      <c r="G111" s="51"/>
    </row>
    <row r="112" customFormat="false" ht="13.8" hidden="false" customHeight="false" outlineLevel="0" collapsed="false">
      <c r="C112" s="34" t="s">
        <v>66</v>
      </c>
      <c r="D112" s="0" t="n">
        <f aca="false">IF(C112="","",ROW())</f>
        <v>112</v>
      </c>
      <c r="E112" s="35"/>
      <c r="F112" s="36"/>
      <c r="G112" s="37"/>
    </row>
    <row r="113" customFormat="false" ht="13.8" hidden="false" customHeight="false" outlineLevel="0" collapsed="false">
      <c r="C113" s="34" t="s">
        <v>67</v>
      </c>
      <c r="D113" s="0" t="n">
        <f aca="false">IF(C113="","",ROW())</f>
        <v>113</v>
      </c>
      <c r="E113" s="38"/>
      <c r="F113" s="39"/>
      <c r="G113" s="40"/>
    </row>
    <row r="114" customFormat="false" ht="13.8" hidden="false" customHeight="false" outlineLevel="0" collapsed="false">
      <c r="C114" s="34" t="s">
        <v>68</v>
      </c>
      <c r="D114" s="0" t="n">
        <f aca="false">IF(C114="","",ROW())</f>
        <v>114</v>
      </c>
      <c r="E114" s="38"/>
      <c r="F114" s="39"/>
      <c r="G114" s="40"/>
    </row>
    <row r="115" customFormat="false" ht="13.8" hidden="false" customHeight="false" outlineLevel="0" collapsed="false">
      <c r="C115" s="34" t="s">
        <v>69</v>
      </c>
      <c r="D115" s="0" t="n">
        <f aca="false">IF(C115="","",ROW())</f>
        <v>115</v>
      </c>
      <c r="E115" s="38"/>
      <c r="F115" s="39"/>
      <c r="G115" s="40"/>
    </row>
    <row r="116" customFormat="false" ht="13.8" hidden="false" customHeight="false" outlineLevel="0" collapsed="false">
      <c r="C116" s="34" t="s">
        <v>70</v>
      </c>
      <c r="D116" s="0" t="n">
        <f aca="false">IF(C116="","",ROW())</f>
        <v>116</v>
      </c>
      <c r="E116" s="38"/>
      <c r="F116" s="39"/>
      <c r="G116" s="40"/>
    </row>
    <row r="117" customFormat="false" ht="3" hidden="false" customHeight="true" outlineLevel="0" collapsed="false">
      <c r="C117" s="41"/>
      <c r="D117" s="0" t="str">
        <f aca="false">IF(C117="","",ROW())</f>
        <v/>
      </c>
      <c r="E117" s="42"/>
      <c r="F117" s="43"/>
      <c r="G117" s="44"/>
    </row>
    <row r="118" customFormat="false" ht="3" hidden="false" customHeight="true" outlineLevel="0" collapsed="false">
      <c r="C118" s="41"/>
      <c r="D118" s="0" t="str">
        <f aca="false">IF(C118="","",ROW())</f>
        <v/>
      </c>
      <c r="E118" s="42"/>
      <c r="F118" s="43"/>
      <c r="G118" s="44"/>
    </row>
    <row r="119" customFormat="false" ht="3" hidden="false" customHeight="true" outlineLevel="0" collapsed="false">
      <c r="C119" s="41"/>
      <c r="D119" s="0" t="str">
        <f aca="false">IF(C119="","",ROW())</f>
        <v/>
      </c>
      <c r="E119" s="42"/>
      <c r="F119" s="43"/>
      <c r="G119" s="44"/>
    </row>
    <row r="120" customFormat="false" ht="3" hidden="false" customHeight="true" outlineLevel="0" collapsed="false">
      <c r="C120" s="41"/>
      <c r="D120" s="0" t="str">
        <f aca="false">IF(C120="","",ROW())</f>
        <v/>
      </c>
      <c r="E120" s="42"/>
      <c r="F120" s="43"/>
      <c r="G120" s="44"/>
    </row>
    <row r="121" customFormat="false" ht="13.8" hidden="false" customHeight="false" outlineLevel="0" collapsed="false">
      <c r="C121" s="48" t="s">
        <v>71</v>
      </c>
      <c r="D121" s="0" t="n">
        <f aca="false">IF(C121="","",ROW())</f>
        <v>121</v>
      </c>
      <c r="E121" s="54"/>
      <c r="F121" s="55"/>
      <c r="G121" s="56"/>
    </row>
    <row r="122" customFormat="false" ht="13.8" hidden="false" customHeight="false" outlineLevel="0" collapsed="false">
      <c r="C122" s="34" t="s">
        <v>72</v>
      </c>
      <c r="D122" s="0" t="n">
        <f aca="false">IF(C122="","",ROW())</f>
        <v>122</v>
      </c>
      <c r="E122" s="35"/>
      <c r="F122" s="36"/>
      <c r="G122" s="37"/>
    </row>
    <row r="123" customFormat="false" ht="13.8" hidden="false" customHeight="false" outlineLevel="0" collapsed="false">
      <c r="C123" s="34" t="s">
        <v>73</v>
      </c>
      <c r="D123" s="0" t="n">
        <f aca="false">IF(C123="","",ROW())</f>
        <v>123</v>
      </c>
      <c r="E123" s="38"/>
      <c r="F123" s="39"/>
      <c r="G123" s="40"/>
    </row>
    <row r="124" customFormat="false" ht="13.8" hidden="false" customHeight="false" outlineLevel="0" collapsed="false">
      <c r="C124" s="34" t="s">
        <v>74</v>
      </c>
      <c r="D124" s="0" t="n">
        <f aca="false">IF(C124="","",ROW())</f>
        <v>124</v>
      </c>
      <c r="E124" s="38"/>
      <c r="F124" s="39"/>
      <c r="G124" s="40"/>
    </row>
    <row r="125" customFormat="false" ht="13.8" hidden="false" customHeight="false" outlineLevel="0" collapsed="false">
      <c r="C125" s="34" t="s">
        <v>75</v>
      </c>
      <c r="D125" s="0" t="n">
        <f aca="false">IF(C125="","",ROW())</f>
        <v>125</v>
      </c>
      <c r="E125" s="38"/>
      <c r="F125" s="39"/>
      <c r="G125" s="40"/>
    </row>
    <row r="126" customFormat="false" ht="13.8" hidden="false" customHeight="false" outlineLevel="0" collapsed="false">
      <c r="C126" s="34" t="s">
        <v>76</v>
      </c>
      <c r="D126" s="0" t="n">
        <f aca="false">IF(C126="","",ROW())</f>
        <v>126</v>
      </c>
      <c r="E126" s="38"/>
      <c r="F126" s="39"/>
      <c r="G126" s="40"/>
    </row>
    <row r="127" customFormat="false" ht="3" hidden="false" customHeight="true" outlineLevel="0" collapsed="false">
      <c r="C127" s="41"/>
      <c r="D127" s="0" t="str">
        <f aca="false">IF(C127="","",ROW())</f>
        <v/>
      </c>
      <c r="E127" s="42"/>
      <c r="F127" s="43"/>
      <c r="G127" s="44"/>
    </row>
    <row r="128" customFormat="false" ht="3" hidden="false" customHeight="true" outlineLevel="0" collapsed="false">
      <c r="C128" s="41"/>
      <c r="D128" s="0" t="str">
        <f aca="false">IF(C128="","",ROW())</f>
        <v/>
      </c>
      <c r="E128" s="42"/>
      <c r="F128" s="43"/>
      <c r="G128" s="44"/>
    </row>
    <row r="129" customFormat="false" ht="3" hidden="false" customHeight="true" outlineLevel="0" collapsed="false">
      <c r="C129" s="41" t="s">
        <v>126</v>
      </c>
      <c r="D129" s="0" t="n">
        <f aca="false">IF(C129="","",ROW())</f>
        <v>129</v>
      </c>
      <c r="E129" s="45"/>
      <c r="F129" s="46"/>
      <c r="G129" s="47"/>
    </row>
    <row r="130" customFormat="false" ht="3" hidden="false" customHeight="true" outlineLevel="0" collapsed="false">
      <c r="C130" s="41"/>
      <c r="D130" s="0" t="str">
        <f aca="false">IF(C130="","",ROW())</f>
        <v/>
      </c>
      <c r="E130" s="45"/>
      <c r="F130" s="46"/>
      <c r="G130" s="47"/>
    </row>
    <row r="131" customFormat="false" ht="13.8" hidden="false" customHeight="false" outlineLevel="0" collapsed="false">
      <c r="C131" s="48" t="s">
        <v>77</v>
      </c>
      <c r="D131" s="0" t="n">
        <f aca="false">IF(C131="","",ROW())</f>
        <v>131</v>
      </c>
      <c r="E131" s="49"/>
      <c r="F131" s="50"/>
      <c r="G131" s="51"/>
    </row>
    <row r="132" customFormat="false" ht="13.8" hidden="false" customHeight="false" outlineLevel="0" collapsed="false">
      <c r="C132" s="34" t="s">
        <v>78</v>
      </c>
      <c r="D132" s="0" t="n">
        <f aca="false">IF(C132="","",ROW())</f>
        <v>132</v>
      </c>
      <c r="E132" s="35"/>
      <c r="F132" s="36"/>
      <c r="G132" s="37"/>
    </row>
    <row r="133" customFormat="false" ht="13.8" hidden="false" customHeight="false" outlineLevel="0" collapsed="false">
      <c r="C133" s="34" t="s">
        <v>79</v>
      </c>
      <c r="D133" s="0" t="n">
        <f aca="false">IF(C133="","",ROW())</f>
        <v>133</v>
      </c>
      <c r="E133" s="38"/>
      <c r="F133" s="39"/>
      <c r="G133" s="40"/>
    </row>
    <row r="134" customFormat="false" ht="13.8" hidden="false" customHeight="false" outlineLevel="0" collapsed="false">
      <c r="C134" s="34" t="s">
        <v>80</v>
      </c>
      <c r="D134" s="0" t="n">
        <f aca="false">IF(C134="","",ROW())</f>
        <v>134</v>
      </c>
      <c r="E134" s="38"/>
      <c r="F134" s="39"/>
      <c r="G134" s="40"/>
    </row>
    <row r="135" customFormat="false" ht="13.8" hidden="false" customHeight="false" outlineLevel="0" collapsed="false">
      <c r="C135" s="34" t="s">
        <v>81</v>
      </c>
      <c r="D135" s="0" t="n">
        <f aca="false">IF(C135="","",ROW())</f>
        <v>135</v>
      </c>
      <c r="E135" s="38"/>
      <c r="F135" s="39"/>
      <c r="G135" s="40"/>
    </row>
    <row r="136" customFormat="false" ht="13.8" hidden="false" customHeight="false" outlineLevel="0" collapsed="false">
      <c r="C136" s="34" t="s">
        <v>82</v>
      </c>
      <c r="D136" s="0" t="n">
        <f aca="false">IF(C136="","",ROW())</f>
        <v>136</v>
      </c>
      <c r="E136" s="38"/>
      <c r="F136" s="39"/>
      <c r="G136" s="40"/>
    </row>
    <row r="137" customFormat="false" ht="3" hidden="false" customHeight="true" outlineLevel="0" collapsed="false">
      <c r="C137" s="41"/>
      <c r="D137" s="0" t="str">
        <f aca="false">IF(C137="","",ROW())</f>
        <v/>
      </c>
      <c r="E137" s="42"/>
      <c r="F137" s="43"/>
      <c r="G137" s="44"/>
    </row>
    <row r="138" customFormat="false" ht="3" hidden="false" customHeight="true" outlineLevel="0" collapsed="false">
      <c r="C138" s="41"/>
      <c r="D138" s="0" t="str">
        <f aca="false">IF(C138="","",ROW())</f>
        <v/>
      </c>
      <c r="E138" s="42"/>
      <c r="F138" s="43"/>
      <c r="G138" s="44"/>
    </row>
    <row r="139" customFormat="false" ht="3" hidden="false" customHeight="true" outlineLevel="0" collapsed="false">
      <c r="C139" s="41"/>
      <c r="D139" s="0" t="str">
        <f aca="false">IF(C139="","",ROW())</f>
        <v/>
      </c>
      <c r="E139" s="42"/>
      <c r="F139" s="43"/>
      <c r="G139" s="44"/>
    </row>
    <row r="140" customFormat="false" ht="3" hidden="false" customHeight="true" outlineLevel="0" collapsed="false">
      <c r="C140" s="41"/>
      <c r="D140" s="0" t="str">
        <f aca="false">IF(C140="","",ROW())</f>
        <v/>
      </c>
      <c r="E140" s="45"/>
      <c r="F140" s="46"/>
      <c r="G140" s="47"/>
    </row>
    <row r="141" customFormat="false" ht="13.8" hidden="false" customHeight="false" outlineLevel="0" collapsed="false">
      <c r="C141" s="48" t="s">
        <v>83</v>
      </c>
      <c r="D141" s="0" t="n">
        <f aca="false">IF(C141="","",ROW())</f>
        <v>141</v>
      </c>
      <c r="E141" s="49"/>
      <c r="F141" s="50"/>
      <c r="G141" s="51"/>
    </row>
    <row r="142" customFormat="false" ht="13.8" hidden="false" customHeight="false" outlineLevel="0" collapsed="false">
      <c r="C142" s="34" t="s">
        <v>84</v>
      </c>
      <c r="D142" s="0" t="n">
        <f aca="false">IF(C142="","",ROW())</f>
        <v>142</v>
      </c>
      <c r="E142" s="35"/>
      <c r="F142" s="36"/>
      <c r="G142" s="37"/>
    </row>
    <row r="143" customFormat="false" ht="13.8" hidden="false" customHeight="false" outlineLevel="0" collapsed="false">
      <c r="C143" s="34" t="s">
        <v>85</v>
      </c>
      <c r="D143" s="0" t="n">
        <f aca="false">IF(C143="","",ROW())</f>
        <v>143</v>
      </c>
      <c r="E143" s="38"/>
      <c r="F143" s="39"/>
      <c r="G143" s="40"/>
    </row>
    <row r="144" customFormat="false" ht="13.8" hidden="false" customHeight="false" outlineLevel="0" collapsed="false">
      <c r="C144" s="34" t="s">
        <v>86</v>
      </c>
      <c r="D144" s="0" t="n">
        <f aca="false">IF(C144="","",ROW())</f>
        <v>144</v>
      </c>
      <c r="E144" s="38"/>
      <c r="F144" s="39"/>
      <c r="G144" s="40"/>
    </row>
    <row r="145" customFormat="false" ht="13.8" hidden="false" customHeight="false" outlineLevel="0" collapsed="false">
      <c r="C145" s="34" t="s">
        <v>87</v>
      </c>
      <c r="D145" s="0" t="n">
        <f aca="false">IF(C145="","",ROW())</f>
        <v>145</v>
      </c>
      <c r="E145" s="38"/>
      <c r="F145" s="39"/>
      <c r="G145" s="40"/>
    </row>
    <row r="146" customFormat="false" ht="13.8" hidden="false" customHeight="false" outlineLevel="0" collapsed="false">
      <c r="C146" s="52" t="s">
        <v>88</v>
      </c>
      <c r="D146" s="0" t="n">
        <f aca="false">IF(C146="","",ROW())</f>
        <v>146</v>
      </c>
      <c r="E146" s="38"/>
      <c r="F146" s="39"/>
      <c r="G146" s="40"/>
    </row>
    <row r="147" customFormat="false" ht="3" hidden="false" customHeight="true" outlineLevel="0" collapsed="false">
      <c r="C147" s="41"/>
      <c r="D147" s="0" t="str">
        <f aca="false">IF(C147="","",ROW())</f>
        <v/>
      </c>
      <c r="E147" s="42"/>
      <c r="F147" s="43"/>
      <c r="G147" s="44"/>
    </row>
    <row r="148" customFormat="false" ht="3" hidden="false" customHeight="true" outlineLevel="0" collapsed="false">
      <c r="C148" s="41"/>
      <c r="D148" s="0" t="str">
        <f aca="false">IF(C148="","",ROW())</f>
        <v/>
      </c>
      <c r="E148" s="42"/>
      <c r="F148" s="43"/>
      <c r="G148" s="44"/>
    </row>
    <row r="149" customFormat="false" ht="3" hidden="false" customHeight="true" outlineLevel="0" collapsed="false">
      <c r="C149" s="41"/>
      <c r="D149" s="0" t="str">
        <f aca="false">IF(C149="","",ROW())</f>
        <v/>
      </c>
      <c r="E149" s="42"/>
      <c r="F149" s="43"/>
      <c r="G149" s="44"/>
    </row>
    <row r="150" customFormat="false" ht="3" hidden="false" customHeight="true" outlineLevel="0" collapsed="false">
      <c r="C150" s="41"/>
      <c r="D150" s="0" t="str">
        <f aca="false">IF(C150="","",ROW())</f>
        <v/>
      </c>
      <c r="E150" s="45"/>
      <c r="F150" s="46"/>
      <c r="G150" s="47"/>
    </row>
    <row r="151" customFormat="false" ht="13.8" hidden="false" customHeight="false" outlineLevel="0" collapsed="false">
      <c r="C151" s="48" t="s">
        <v>89</v>
      </c>
      <c r="D151" s="0" t="n">
        <f aca="false">IF(C151="","",ROW())</f>
        <v>151</v>
      </c>
      <c r="E151" s="49"/>
      <c r="F151" s="50"/>
      <c r="G151" s="51"/>
    </row>
    <row r="152" customFormat="false" ht="13.8" hidden="false" customHeight="false" outlineLevel="0" collapsed="false">
      <c r="C152" s="34" t="s">
        <v>90</v>
      </c>
      <c r="D152" s="0" t="n">
        <f aca="false">IF(C152="","",ROW())</f>
        <v>152</v>
      </c>
      <c r="E152" s="35"/>
      <c r="F152" s="36"/>
      <c r="G152" s="37"/>
    </row>
    <row r="153" customFormat="false" ht="13.8" hidden="false" customHeight="false" outlineLevel="0" collapsed="false">
      <c r="C153" s="34" t="s">
        <v>91</v>
      </c>
      <c r="D153" s="0" t="n">
        <f aca="false">IF(C153="","",ROW())</f>
        <v>153</v>
      </c>
      <c r="E153" s="38"/>
      <c r="F153" s="39"/>
      <c r="G153" s="40"/>
    </row>
    <row r="154" customFormat="false" ht="13.8" hidden="false" customHeight="false" outlineLevel="0" collapsed="false">
      <c r="C154" s="34" t="s">
        <v>92</v>
      </c>
      <c r="D154" s="0" t="n">
        <f aca="false">IF(C154="","",ROW())</f>
        <v>154</v>
      </c>
      <c r="E154" s="38"/>
      <c r="F154" s="39"/>
      <c r="G154" s="40"/>
    </row>
    <row r="155" customFormat="false" ht="13.8" hidden="false" customHeight="false" outlineLevel="0" collapsed="false">
      <c r="C155" s="34" t="s">
        <v>93</v>
      </c>
      <c r="D155" s="0" t="n">
        <f aca="false">IF(C155="","",ROW())</f>
        <v>155</v>
      </c>
      <c r="E155" s="38"/>
      <c r="F155" s="39"/>
      <c r="G155" s="40"/>
    </row>
    <row r="156" customFormat="false" ht="13.8" hidden="false" customHeight="false" outlineLevel="0" collapsed="false">
      <c r="C156" s="34" t="s">
        <v>94</v>
      </c>
      <c r="D156" s="0" t="n">
        <f aca="false">IF(C156="","",ROW())</f>
        <v>156</v>
      </c>
      <c r="E156" s="38"/>
      <c r="F156" s="39"/>
      <c r="G156" s="40"/>
    </row>
    <row r="157" customFormat="false" ht="3" hidden="false" customHeight="true" outlineLevel="0" collapsed="false">
      <c r="C157" s="41"/>
      <c r="D157" s="0" t="str">
        <f aca="false">IF(C157="","",ROW())</f>
        <v/>
      </c>
      <c r="E157" s="42"/>
      <c r="F157" s="43"/>
      <c r="G157" s="44"/>
    </row>
    <row r="158" customFormat="false" ht="3" hidden="false" customHeight="true" outlineLevel="0" collapsed="false">
      <c r="C158" s="41"/>
      <c r="D158" s="0" t="str">
        <f aca="false">IF(C158="","",ROW())</f>
        <v/>
      </c>
      <c r="E158" s="42"/>
      <c r="F158" s="43"/>
      <c r="G158" s="44"/>
    </row>
    <row r="159" customFormat="false" ht="3" hidden="false" customHeight="true" outlineLevel="0" collapsed="false">
      <c r="C159" s="41" t="s">
        <v>127</v>
      </c>
      <c r="D159" s="0" t="n">
        <f aca="false">IF(C159="","",ROW())</f>
        <v>159</v>
      </c>
      <c r="E159" s="42"/>
      <c r="F159" s="43"/>
      <c r="G159" s="44"/>
    </row>
    <row r="160" customFormat="false" ht="3" hidden="false" customHeight="true" outlineLevel="0" collapsed="false">
      <c r="C160" s="41" t="s">
        <v>128</v>
      </c>
      <c r="D160" s="0" t="n">
        <f aca="false">IF(C160="","",ROW())</f>
        <v>160</v>
      </c>
      <c r="E160" s="45"/>
      <c r="F160" s="46"/>
      <c r="G160" s="47"/>
    </row>
    <row r="161" customFormat="false" ht="13.8" hidden="false" customHeight="false" outlineLevel="0" collapsed="false">
      <c r="C161" s="48" t="s">
        <v>95</v>
      </c>
      <c r="D161" s="0" t="n">
        <f aca="false">IF(C161="","",ROW())</f>
        <v>161</v>
      </c>
      <c r="E161" s="49"/>
      <c r="F161" s="50"/>
      <c r="G161" s="51"/>
    </row>
  </sheetData>
  <conditionalFormatting sqref="C11">
    <cfRule type="containsErrors" priority="2" aboveAverage="0" equalAverage="0" bottom="0" percent="0" rank="0" text="" dxfId="0">
      <formula>0</formula>
    </cfRule>
  </conditionalFormatting>
  <conditionalFormatting sqref="C21">
    <cfRule type="containsErrors" priority="3" aboveAverage="0" equalAverage="0" bottom="0" percent="0" rank="0" text="" dxfId="1">
      <formula>0</formula>
    </cfRule>
  </conditionalFormatting>
  <conditionalFormatting sqref="C31">
    <cfRule type="containsErrors" priority="4" aboveAverage="0" equalAverage="0" bottom="0" percent="0" rank="0" text="" dxfId="2">
      <formula>0</formula>
    </cfRule>
  </conditionalFormatting>
  <conditionalFormatting sqref="C41">
    <cfRule type="containsErrors" priority="5" aboveAverage="0" equalAverage="0" bottom="0" percent="0" rank="0" text="" dxfId="3">
      <formula>0</formula>
    </cfRule>
  </conditionalFormatting>
  <conditionalFormatting sqref="C61">
    <cfRule type="containsErrors" priority="6" aboveAverage="0" equalAverage="0" bottom="0" percent="0" rank="0" text="" dxfId="4">
      <formula>0</formula>
    </cfRule>
  </conditionalFormatting>
  <conditionalFormatting sqref="C71">
    <cfRule type="containsErrors" priority="7" aboveAverage="0" equalAverage="0" bottom="0" percent="0" rank="0" text="" dxfId="5">
      <formula>0</formula>
    </cfRule>
  </conditionalFormatting>
  <conditionalFormatting sqref="C81">
    <cfRule type="containsErrors" priority="8" aboveAverage="0" equalAverage="0" bottom="0" percent="0" rank="0" text="" dxfId="6">
      <formula>0</formula>
    </cfRule>
  </conditionalFormatting>
  <conditionalFormatting sqref="C91">
    <cfRule type="containsErrors" priority="9" aboveAverage="0" equalAverage="0" bottom="0" percent="0" rank="0" text="" dxfId="7">
      <formula>0</formula>
    </cfRule>
  </conditionalFormatting>
  <conditionalFormatting sqref="C101">
    <cfRule type="containsErrors" priority="10" aboveAverage="0" equalAverage="0" bottom="0" percent="0" rank="0" text="" dxfId="8">
      <formula>0</formula>
    </cfRule>
  </conditionalFormatting>
  <conditionalFormatting sqref="C111">
    <cfRule type="containsErrors" priority="11" aboveAverage="0" equalAverage="0" bottom="0" percent="0" rank="0" text="" dxfId="9">
      <formula>0</formula>
    </cfRule>
  </conditionalFormatting>
  <conditionalFormatting sqref="C121">
    <cfRule type="containsErrors" priority="12" aboveAverage="0" equalAverage="0" bottom="0" percent="0" rank="0" text="" dxfId="10">
      <formula>0</formula>
    </cfRule>
  </conditionalFormatting>
  <conditionalFormatting sqref="C131">
    <cfRule type="containsErrors" priority="13" aboveAverage="0" equalAverage="0" bottom="0" percent="0" rank="0" text="" dxfId="11">
      <formula>0</formula>
    </cfRule>
  </conditionalFormatting>
  <conditionalFormatting sqref="C141">
    <cfRule type="containsErrors" priority="14" aboveAverage="0" equalAverage="0" bottom="0" percent="0" rank="0" text="" dxfId="12">
      <formula>0</formula>
    </cfRule>
  </conditionalFormatting>
  <conditionalFormatting sqref="C151">
    <cfRule type="containsErrors" priority="15" aboveAverage="0" equalAverage="0" bottom="0" percent="0" rank="0" text="" dxfId="13">
      <formula>0</formula>
    </cfRule>
  </conditionalFormatting>
  <conditionalFormatting sqref="C161">
    <cfRule type="containsErrors" priority="16" aboveAverage="0" equalAverage="0" bottom="0" percent="0" rank="0" text="" dxfId="14">
      <formula>0</formula>
    </cfRule>
  </conditionalFormatting>
  <conditionalFormatting sqref="C7:C8">
    <cfRule type="containsErrors" priority="17" aboveAverage="0" equalAverage="0" bottom="0" percent="0" rank="0" text="" dxfId="15">
      <formula>0</formula>
    </cfRule>
  </conditionalFormatting>
  <conditionalFormatting sqref="C2:C6">
    <cfRule type="containsErrors" priority="18" aboveAverage="0" equalAverage="0" bottom="0" percent="0" rank="0" text="" dxfId="16">
      <formula>0</formula>
    </cfRule>
  </conditionalFormatting>
  <conditionalFormatting sqref="C9:C10">
    <cfRule type="cellIs" priority="19" operator="equal" aboveAverage="0" equalAverage="0" bottom="0" percent="0" rank="0" text="" dxfId="17">
      <formula>0</formula>
    </cfRule>
    <cfRule type="containsErrors" priority="20" aboveAverage="0" equalAverage="0" bottom="0" percent="0" rank="0" text="" dxfId="18">
      <formula>0</formula>
    </cfRule>
  </conditionalFormatting>
  <conditionalFormatting sqref="C12:C16">
    <cfRule type="containsErrors" priority="21" aboveAverage="0" equalAverage="0" bottom="0" percent="0" rank="0" text="" dxfId="19">
      <formula>0</formula>
    </cfRule>
  </conditionalFormatting>
  <conditionalFormatting sqref="C22:C26">
    <cfRule type="containsErrors" priority="22" aboveAverage="0" equalAverage="0" bottom="0" percent="0" rank="0" text="" dxfId="20">
      <formula>0</formula>
    </cfRule>
  </conditionalFormatting>
  <conditionalFormatting sqref="C32:C35">
    <cfRule type="containsErrors" priority="23" aboveAverage="0" equalAverage="0" bottom="0" percent="0" rank="0" text="" dxfId="21">
      <formula>0</formula>
    </cfRule>
  </conditionalFormatting>
  <conditionalFormatting sqref="C40">
    <cfRule type="cellIs" priority="24" operator="equal" aboveAverage="0" equalAverage="0" bottom="0" percent="0" rank="0" text="" dxfId="22">
      <formula>0</formula>
    </cfRule>
    <cfRule type="containsErrors" priority="25" aboveAverage="0" equalAverage="0" bottom="0" percent="0" rank="0" text="" dxfId="23">
      <formula>0</formula>
    </cfRule>
  </conditionalFormatting>
  <conditionalFormatting sqref="C47">
    <cfRule type="containsErrors" priority="26" aboveAverage="0" equalAverage="0" bottom="0" percent="0" rank="0" text="" dxfId="24">
      <formula>0</formula>
    </cfRule>
  </conditionalFormatting>
  <conditionalFormatting sqref="C42:C46">
    <cfRule type="containsErrors" priority="27" aboveAverage="0" equalAverage="0" bottom="0" percent="0" rank="0" text="" dxfId="25">
      <formula>0</formula>
    </cfRule>
  </conditionalFormatting>
  <conditionalFormatting sqref="C52:C56">
    <cfRule type="containsErrors" priority="28" aboveAverage="0" equalAverage="0" bottom="0" percent="0" rank="0" text="" dxfId="26">
      <formula>0</formula>
    </cfRule>
  </conditionalFormatting>
  <conditionalFormatting sqref="C62:C66">
    <cfRule type="containsErrors" priority="29" aboveAverage="0" equalAverage="0" bottom="0" percent="0" rank="0" text="" dxfId="27">
      <formula>0</formula>
    </cfRule>
  </conditionalFormatting>
  <conditionalFormatting sqref="C72:C76">
    <cfRule type="containsErrors" priority="30" aboveAverage="0" equalAverage="0" bottom="0" percent="0" rank="0" text="" dxfId="28">
      <formula>0</formula>
    </cfRule>
  </conditionalFormatting>
  <conditionalFormatting sqref="C82:C86">
    <cfRule type="containsErrors" priority="31" aboveAverage="0" equalAverage="0" bottom="0" percent="0" rank="0" text="" dxfId="29">
      <formula>0</formula>
    </cfRule>
  </conditionalFormatting>
  <conditionalFormatting sqref="C92:C96">
    <cfRule type="containsErrors" priority="32" aboveAverage="0" equalAverage="0" bottom="0" percent="0" rank="0" text="" dxfId="30">
      <formula>0</formula>
    </cfRule>
  </conditionalFormatting>
  <conditionalFormatting sqref="C102:C106">
    <cfRule type="containsErrors" priority="33" aboveAverage="0" equalAverage="0" bottom="0" percent="0" rank="0" text="" dxfId="31">
      <formula>0</formula>
    </cfRule>
  </conditionalFormatting>
  <conditionalFormatting sqref="C112:C116">
    <cfRule type="containsErrors" priority="34" aboveAverage="0" equalAverage="0" bottom="0" percent="0" rank="0" text="" dxfId="32">
      <formula>0</formula>
    </cfRule>
  </conditionalFormatting>
  <conditionalFormatting sqref="C122:C126">
    <cfRule type="containsErrors" priority="35" aboveAverage="0" equalAverage="0" bottom="0" percent="0" rank="0" text="" dxfId="33">
      <formula>0</formula>
    </cfRule>
  </conditionalFormatting>
  <conditionalFormatting sqref="C132:C136">
    <cfRule type="containsErrors" priority="36" aboveAverage="0" equalAverage="0" bottom="0" percent="0" rank="0" text="" dxfId="34">
      <formula>0</formula>
    </cfRule>
  </conditionalFormatting>
  <conditionalFormatting sqref="C142:C145">
    <cfRule type="containsErrors" priority="37" aboveAverage="0" equalAverage="0" bottom="0" percent="0" rank="0" text="" dxfId="35">
      <formula>0</formula>
    </cfRule>
  </conditionalFormatting>
  <conditionalFormatting sqref="C152:C156">
    <cfRule type="containsErrors" priority="38" aboveAverage="0" equalAverage="0" bottom="0" percent="0" rank="0" text="" dxfId="36">
      <formula>0</formula>
    </cfRule>
  </conditionalFormatting>
  <conditionalFormatting sqref="C17:C18">
    <cfRule type="containsErrors" priority="39" aboveAverage="0" equalAverage="0" bottom="0" percent="0" rank="0" text="" dxfId="37">
      <formula>0</formula>
    </cfRule>
  </conditionalFormatting>
  <conditionalFormatting sqref="C19:C20">
    <cfRule type="cellIs" priority="40" operator="equal" aboveAverage="0" equalAverage="0" bottom="0" percent="0" rank="0" text="" dxfId="38">
      <formula>0</formula>
    </cfRule>
    <cfRule type="containsErrors" priority="41" aboveAverage="0" equalAverage="0" bottom="0" percent="0" rank="0" text="" dxfId="39">
      <formula>0</formula>
    </cfRule>
  </conditionalFormatting>
  <conditionalFormatting sqref="C27:C28">
    <cfRule type="containsErrors" priority="42" aboveAverage="0" equalAverage="0" bottom="0" percent="0" rank="0" text="" dxfId="40">
      <formula>0</formula>
    </cfRule>
  </conditionalFormatting>
  <conditionalFormatting sqref="C29:C30">
    <cfRule type="cellIs" priority="43" operator="equal" aboveAverage="0" equalAverage="0" bottom="0" percent="0" rank="0" text="" dxfId="41">
      <formula>0</formula>
    </cfRule>
    <cfRule type="containsErrors" priority="44" aboveAverage="0" equalAverage="0" bottom="0" percent="0" rank="0" text="" dxfId="42">
      <formula>0</formula>
    </cfRule>
  </conditionalFormatting>
  <conditionalFormatting sqref="C36:C37">
    <cfRule type="containsErrors" priority="45" aboveAverage="0" equalAverage="0" bottom="0" percent="0" rank="0" text="" dxfId="43">
      <formula>0</formula>
    </cfRule>
  </conditionalFormatting>
  <conditionalFormatting sqref="C38:C39">
    <cfRule type="cellIs" priority="46" operator="equal" aboveAverage="0" equalAverage="0" bottom="0" percent="0" rank="0" text="" dxfId="44">
      <formula>0</formula>
    </cfRule>
    <cfRule type="containsErrors" priority="47" aboveAverage="0" equalAverage="0" bottom="0" percent="0" rank="0" text="" dxfId="45">
      <formula>0</formula>
    </cfRule>
  </conditionalFormatting>
  <conditionalFormatting sqref="C48:C49">
    <cfRule type="containsErrors" priority="48" aboveAverage="0" equalAverage="0" bottom="0" percent="0" rank="0" text="" dxfId="46">
      <formula>0</formula>
    </cfRule>
  </conditionalFormatting>
  <conditionalFormatting sqref="C50:C51">
    <cfRule type="cellIs" priority="49" operator="equal" aboveAverage="0" equalAverage="0" bottom="0" percent="0" rank="0" text="" dxfId="47">
      <formula>0</formula>
    </cfRule>
    <cfRule type="containsErrors" priority="50" aboveAverage="0" equalAverage="0" bottom="0" percent="0" rank="0" text="" dxfId="48">
      <formula>0</formula>
    </cfRule>
  </conditionalFormatting>
  <conditionalFormatting sqref="C57:C58">
    <cfRule type="containsErrors" priority="51" aboveAverage="0" equalAverage="0" bottom="0" percent="0" rank="0" text="" dxfId="49">
      <formula>0</formula>
    </cfRule>
  </conditionalFormatting>
  <conditionalFormatting sqref="C59:C60">
    <cfRule type="cellIs" priority="52" operator="equal" aboveAverage="0" equalAverage="0" bottom="0" percent="0" rank="0" text="" dxfId="50">
      <formula>0</formula>
    </cfRule>
    <cfRule type="containsErrors" priority="53" aboveAverage="0" equalAverage="0" bottom="0" percent="0" rank="0" text="" dxfId="51">
      <formula>0</formula>
    </cfRule>
  </conditionalFormatting>
  <conditionalFormatting sqref="C67:C68">
    <cfRule type="containsErrors" priority="54" aboveAverage="0" equalAverage="0" bottom="0" percent="0" rank="0" text="" dxfId="52">
      <formula>0</formula>
    </cfRule>
  </conditionalFormatting>
  <conditionalFormatting sqref="C69:C70">
    <cfRule type="cellIs" priority="55" operator="equal" aboveAverage="0" equalAverage="0" bottom="0" percent="0" rank="0" text="" dxfId="53">
      <formula>0</formula>
    </cfRule>
    <cfRule type="containsErrors" priority="56" aboveAverage="0" equalAverage="0" bottom="0" percent="0" rank="0" text="" dxfId="54">
      <formula>0</formula>
    </cfRule>
  </conditionalFormatting>
  <conditionalFormatting sqref="C77:C78">
    <cfRule type="containsErrors" priority="57" aboveAverage="0" equalAverage="0" bottom="0" percent="0" rank="0" text="" dxfId="55">
      <formula>0</formula>
    </cfRule>
  </conditionalFormatting>
  <conditionalFormatting sqref="C79:C80">
    <cfRule type="cellIs" priority="58" operator="equal" aboveAverage="0" equalAverage="0" bottom="0" percent="0" rank="0" text="" dxfId="56">
      <formula>0</formula>
    </cfRule>
    <cfRule type="containsErrors" priority="59" aboveAverage="0" equalAverage="0" bottom="0" percent="0" rank="0" text="" dxfId="57">
      <formula>0</formula>
    </cfRule>
  </conditionalFormatting>
  <conditionalFormatting sqref="C87:C88">
    <cfRule type="containsErrors" priority="60" aboveAverage="0" equalAverage="0" bottom="0" percent="0" rank="0" text="" dxfId="58">
      <formula>0</formula>
    </cfRule>
  </conditionalFormatting>
  <conditionalFormatting sqref="C89:C90">
    <cfRule type="cellIs" priority="61" operator="equal" aboveAverage="0" equalAverage="0" bottom="0" percent="0" rank="0" text="" dxfId="59">
      <formula>0</formula>
    </cfRule>
    <cfRule type="containsErrors" priority="62" aboveAverage="0" equalAverage="0" bottom="0" percent="0" rank="0" text="" dxfId="60">
      <formula>0</formula>
    </cfRule>
  </conditionalFormatting>
  <conditionalFormatting sqref="C97:C98">
    <cfRule type="containsErrors" priority="63" aboveAverage="0" equalAverage="0" bottom="0" percent="0" rank="0" text="" dxfId="61">
      <formula>0</formula>
    </cfRule>
  </conditionalFormatting>
  <conditionalFormatting sqref="C99:C100">
    <cfRule type="cellIs" priority="64" operator="equal" aboveAverage="0" equalAverage="0" bottom="0" percent="0" rank="0" text="" dxfId="62">
      <formula>0</formula>
    </cfRule>
    <cfRule type="containsErrors" priority="65" aboveAverage="0" equalAverage="0" bottom="0" percent="0" rank="0" text="" dxfId="63">
      <formula>0</formula>
    </cfRule>
  </conditionalFormatting>
  <conditionalFormatting sqref="C107:C108">
    <cfRule type="containsErrors" priority="66" aboveAverage="0" equalAverage="0" bottom="0" percent="0" rank="0" text="" dxfId="64">
      <formula>0</formula>
    </cfRule>
  </conditionalFormatting>
  <conditionalFormatting sqref="C109:C110">
    <cfRule type="cellIs" priority="67" operator="equal" aboveAverage="0" equalAverage="0" bottom="0" percent="0" rank="0" text="" dxfId="65">
      <formula>0</formula>
    </cfRule>
    <cfRule type="containsErrors" priority="68" aboveAverage="0" equalAverage="0" bottom="0" percent="0" rank="0" text="" dxfId="66">
      <formula>0</formula>
    </cfRule>
  </conditionalFormatting>
  <conditionalFormatting sqref="C117:C118">
    <cfRule type="containsErrors" priority="69" aboveAverage="0" equalAverage="0" bottom="0" percent="0" rank="0" text="" dxfId="67">
      <formula>0</formula>
    </cfRule>
  </conditionalFormatting>
  <conditionalFormatting sqref="C119:C120">
    <cfRule type="cellIs" priority="70" operator="equal" aboveAverage="0" equalAverage="0" bottom="0" percent="0" rank="0" text="" dxfId="68">
      <formula>0</formula>
    </cfRule>
    <cfRule type="containsErrors" priority="71" aboveAverage="0" equalAverage="0" bottom="0" percent="0" rank="0" text="" dxfId="69">
      <formula>0</formula>
    </cfRule>
  </conditionalFormatting>
  <conditionalFormatting sqref="C127:C128">
    <cfRule type="containsErrors" priority="72" aboveAverage="0" equalAverage="0" bottom="0" percent="0" rank="0" text="" dxfId="70">
      <formula>0</formula>
    </cfRule>
  </conditionalFormatting>
  <conditionalFormatting sqref="C129:C130">
    <cfRule type="cellIs" priority="73" operator="equal" aboveAverage="0" equalAverage="0" bottom="0" percent="0" rank="0" text="" dxfId="71">
      <formula>0</formula>
    </cfRule>
    <cfRule type="containsErrors" priority="74" aboveAverage="0" equalAverage="0" bottom="0" percent="0" rank="0" text="" dxfId="72">
      <formula>0</formula>
    </cfRule>
  </conditionalFormatting>
  <conditionalFormatting sqref="C137:C138">
    <cfRule type="containsErrors" priority="75" aboveAverage="0" equalAverage="0" bottom="0" percent="0" rank="0" text="" dxfId="73">
      <formula>0</formula>
    </cfRule>
  </conditionalFormatting>
  <conditionalFormatting sqref="C139:C140">
    <cfRule type="cellIs" priority="76" operator="equal" aboveAverage="0" equalAverage="0" bottom="0" percent="0" rank="0" text="" dxfId="74">
      <formula>0</formula>
    </cfRule>
    <cfRule type="containsErrors" priority="77" aboveAverage="0" equalAverage="0" bottom="0" percent="0" rank="0" text="" dxfId="75">
      <formula>0</formula>
    </cfRule>
  </conditionalFormatting>
  <conditionalFormatting sqref="C146">
    <cfRule type="containsErrors" priority="78" aboveAverage="0" equalAverage="0" bottom="0" percent="0" rank="0" text="" dxfId="76">
      <formula>0</formula>
    </cfRule>
  </conditionalFormatting>
  <conditionalFormatting sqref="C157:C158">
    <cfRule type="containsErrors" priority="79" aboveAverage="0" equalAverage="0" bottom="0" percent="0" rank="0" text="" dxfId="77">
      <formula>0</formula>
    </cfRule>
  </conditionalFormatting>
  <conditionalFormatting sqref="C159:C160">
    <cfRule type="cellIs" priority="80" operator="equal" aboveAverage="0" equalAverage="0" bottom="0" percent="0" rank="0" text="" dxfId="78">
      <formula>0</formula>
    </cfRule>
    <cfRule type="containsErrors" priority="81" aboveAverage="0" equalAverage="0" bottom="0" percent="0" rank="0" text="" dxfId="79">
      <formula>0</formula>
    </cfRule>
  </conditionalFormatting>
  <conditionalFormatting sqref="C147:C148">
    <cfRule type="containsErrors" priority="82" aboveAverage="0" equalAverage="0" bottom="0" percent="0" rank="0" text="" dxfId="80">
      <formula>0</formula>
    </cfRule>
  </conditionalFormatting>
  <conditionalFormatting sqref="C149:C150">
    <cfRule type="cellIs" priority="83" operator="equal" aboveAverage="0" equalAverage="0" bottom="0" percent="0" rank="0" text="" dxfId="81">
      <formula>0</formula>
    </cfRule>
    <cfRule type="containsErrors" priority="84" aboveAverage="0" equalAverage="0" bottom="0" percent="0" rank="0" text="" dxfId="82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7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C1:H101"/>
  <sheetViews>
    <sheetView showFormulas="false" showGridLines="true" showRowColHeaders="true" showZeros="true" rightToLeft="false" tabSelected="true" showOutlineSymbols="true" defaultGridColor="true" view="normal" topLeftCell="A34" colorId="64" zoomScale="100" zoomScaleNormal="100" zoomScalePageLayoutView="100" workbookViewId="0">
      <selection pane="topLeft" activeCell="M62" activeCellId="0" sqref="M62"/>
    </sheetView>
  </sheetViews>
  <sheetFormatPr defaultRowHeight="13.8" zeroHeight="false" outlineLevelRow="0" outlineLevelCol="0"/>
  <cols>
    <col collapsed="false" customWidth="true" hidden="false" outlineLevel="0" max="2" min="1" style="0" width="1.77"/>
    <col collapsed="false" customWidth="true" hidden="false" outlineLevel="0" max="3" min="3" style="0" width="20.78"/>
    <col collapsed="false" customWidth="true" hidden="false" outlineLevel="0" max="4" min="4" style="31" width="11.57"/>
    <col collapsed="false" customWidth="true" hidden="false" outlineLevel="0" max="5" min="5" style="0" width="10.66"/>
    <col collapsed="false" customWidth="true" hidden="false" outlineLevel="0" max="6" min="6" style="0" width="14.88"/>
    <col collapsed="false" customWidth="true" hidden="false" outlineLevel="0" max="1025" min="7" style="0" width="10.66"/>
  </cols>
  <sheetData>
    <row r="1" customFormat="false" ht="13.8" hidden="false" customHeight="false" outlineLevel="0" collapsed="false">
      <c r="C1" s="32"/>
      <c r="D1" s="57" t="s">
        <v>129</v>
      </c>
    </row>
    <row r="2" customFormat="false" ht="13.8" hidden="false" customHeight="false" outlineLevel="0" collapsed="false">
      <c r="C2" s="32"/>
      <c r="D2" s="58" t="s">
        <v>130</v>
      </c>
    </row>
    <row r="3" customFormat="false" ht="13.8" hidden="false" customHeight="false" outlineLevel="0" collapsed="false">
      <c r="C3" s="32"/>
      <c r="D3" s="58" t="s">
        <v>131</v>
      </c>
    </row>
    <row r="4" customFormat="false" ht="13.8" hidden="false" customHeight="false" outlineLevel="0" collapsed="false">
      <c r="C4" s="32"/>
      <c r="D4" s="58" t="s">
        <v>132</v>
      </c>
    </row>
    <row r="5" customFormat="false" ht="13.8" hidden="false" customHeight="false" outlineLevel="0" collapsed="false">
      <c r="C5" s="32"/>
      <c r="D5" s="58"/>
    </row>
    <row r="6" customFormat="false" ht="13.8" hidden="false" customHeight="false" outlineLevel="0" collapsed="false">
      <c r="C6" s="1" t="s">
        <v>0</v>
      </c>
      <c r="D6" s="59" t="n">
        <f aca="true">INDIRECT("F1!C"&amp;MATCH(C6,F1!$A$2:$A$97,0)+1,1)</f>
        <v>95</v>
      </c>
    </row>
    <row r="7" customFormat="false" ht="13.8" hidden="false" customHeight="false" outlineLevel="0" collapsed="false">
      <c r="C7" s="3" t="s">
        <v>1</v>
      </c>
      <c r="D7" s="59" t="n">
        <f aca="false">F1!C3</f>
        <v>0</v>
      </c>
    </row>
    <row r="8" customFormat="false" ht="13.8" hidden="false" customHeight="false" outlineLevel="0" collapsed="false">
      <c r="C8" s="3" t="s">
        <v>2</v>
      </c>
      <c r="D8" s="59" t="n">
        <f aca="false">F1!C4</f>
        <v>0</v>
      </c>
    </row>
    <row r="9" customFormat="false" ht="13.8" hidden="false" customHeight="false" outlineLevel="0" collapsed="false">
      <c r="C9" s="3" t="s">
        <v>3</v>
      </c>
      <c r="D9" s="59" t="n">
        <f aca="false">F1!C5</f>
        <v>0</v>
      </c>
    </row>
    <row r="10" customFormat="false" ht="13.8" hidden="false" customHeight="false" outlineLevel="0" collapsed="false">
      <c r="C10" s="3" t="s">
        <v>4</v>
      </c>
      <c r="D10" s="59" t="n">
        <f aca="false">F1!C6</f>
        <v>0</v>
      </c>
    </row>
    <row r="11" customFormat="false" ht="13.8" hidden="false" customHeight="false" outlineLevel="0" collapsed="false">
      <c r="C11" s="4" t="s">
        <v>5</v>
      </c>
      <c r="D11" s="59" t="n">
        <f aca="false">F1!C7</f>
        <v>0</v>
      </c>
    </row>
    <row r="12" customFormat="false" ht="13.8" hidden="false" customHeight="false" outlineLevel="0" collapsed="false">
      <c r="C12" s="3" t="s">
        <v>6</v>
      </c>
      <c r="D12" s="59" t="n">
        <f aca="false">F1!C8</f>
        <v>0</v>
      </c>
    </row>
    <row r="13" customFormat="false" ht="13.8" hidden="false" customHeight="false" outlineLevel="0" collapsed="false">
      <c r="C13" s="3" t="s">
        <v>7</v>
      </c>
      <c r="D13" s="59" t="n">
        <f aca="false">F1!C9</f>
        <v>0</v>
      </c>
    </row>
    <row r="14" customFormat="false" ht="13.8" hidden="false" customHeight="false" outlineLevel="0" collapsed="false">
      <c r="C14" s="3" t="s">
        <v>8</v>
      </c>
      <c r="D14" s="59" t="n">
        <f aca="false">F1!C10</f>
        <v>0</v>
      </c>
    </row>
    <row r="15" customFormat="false" ht="13.8" hidden="false" customHeight="false" outlineLevel="0" collapsed="false">
      <c r="C15" s="3" t="s">
        <v>9</v>
      </c>
      <c r="D15" s="59" t="n">
        <f aca="false">F1!C11</f>
        <v>0</v>
      </c>
    </row>
    <row r="16" customFormat="false" ht="13.8" hidden="false" customHeight="false" outlineLevel="0" collapsed="false">
      <c r="C16" s="3" t="s">
        <v>10</v>
      </c>
      <c r="D16" s="59" t="n">
        <f aca="false">F1!C12</f>
        <v>0</v>
      </c>
    </row>
    <row r="17" customFormat="false" ht="13.8" hidden="false" customHeight="false" outlineLevel="0" collapsed="false">
      <c r="C17" s="4" t="s">
        <v>11</v>
      </c>
      <c r="D17" s="59" t="n">
        <f aca="false">F1!C13</f>
        <v>0</v>
      </c>
    </row>
    <row r="18" customFormat="false" ht="13.8" hidden="false" customHeight="false" outlineLevel="0" collapsed="false">
      <c r="C18" s="3" t="s">
        <v>12</v>
      </c>
      <c r="D18" s="59" t="n">
        <f aca="false">F1!C14</f>
        <v>0</v>
      </c>
    </row>
    <row r="19" customFormat="false" ht="13.8" hidden="false" customHeight="false" outlineLevel="0" collapsed="false">
      <c r="C19" s="3" t="s">
        <v>13</v>
      </c>
      <c r="D19" s="59" t="n">
        <f aca="false">F1!C15</f>
        <v>0</v>
      </c>
    </row>
    <row r="20" customFormat="false" ht="13.8" hidden="false" customHeight="false" outlineLevel="0" collapsed="false">
      <c r="C20" s="3" t="s">
        <v>14</v>
      </c>
      <c r="D20" s="59" t="n">
        <f aca="false">F1!C16</f>
        <v>0</v>
      </c>
    </row>
    <row r="21" customFormat="false" ht="13.8" hidden="false" customHeight="false" outlineLevel="0" collapsed="false">
      <c r="C21" s="3" t="s">
        <v>15</v>
      </c>
      <c r="D21" s="59" t="n">
        <f aca="false">F1!C17</f>
        <v>0</v>
      </c>
      <c r="E21" s="60"/>
      <c r="F21" s="60"/>
      <c r="G21" s="61"/>
      <c r="H21" s="62"/>
    </row>
    <row r="22" customFormat="false" ht="13.8" hidden="false" customHeight="false" outlineLevel="0" collapsed="false">
      <c r="C22" s="3" t="s">
        <v>16</v>
      </c>
      <c r="D22" s="59" t="n">
        <f aca="false">F1!C18</f>
        <v>0</v>
      </c>
      <c r="E22" s="60"/>
      <c r="F22" s="61"/>
      <c r="H22" s="62"/>
    </row>
    <row r="23" customFormat="false" ht="13.8" hidden="false" customHeight="false" outlineLevel="0" collapsed="false">
      <c r="C23" s="4" t="s">
        <v>17</v>
      </c>
      <c r="D23" s="59" t="n">
        <f aca="false">F1!C19</f>
        <v>0</v>
      </c>
      <c r="E23" s="60"/>
      <c r="F23" s="61"/>
      <c r="H23" s="62"/>
    </row>
    <row r="24" customFormat="false" ht="13.8" hidden="false" customHeight="false" outlineLevel="0" collapsed="false">
      <c r="C24" s="3" t="s">
        <v>18</v>
      </c>
      <c r="D24" s="59" t="n">
        <f aca="false">F1!C20</f>
        <v>0</v>
      </c>
      <c r="E24" s="60"/>
      <c r="F24" s="61"/>
    </row>
    <row r="25" customFormat="false" ht="13.8" hidden="false" customHeight="false" outlineLevel="0" collapsed="false">
      <c r="C25" s="3" t="s">
        <v>19</v>
      </c>
      <c r="D25" s="59" t="n">
        <f aca="false">F1!C21</f>
        <v>0</v>
      </c>
      <c r="E25" s="63"/>
      <c r="F25" s="64"/>
      <c r="G25" s="63"/>
      <c r="H25" s="63"/>
    </row>
    <row r="26" customFormat="false" ht="13.8" hidden="false" customHeight="false" outlineLevel="0" collapsed="false">
      <c r="C26" s="3" t="s">
        <v>20</v>
      </c>
      <c r="D26" s="59" t="n">
        <f aca="false">F1!C22</f>
        <v>0</v>
      </c>
      <c r="E26" s="60"/>
      <c r="F26" s="61"/>
    </row>
    <row r="27" customFormat="false" ht="13.8" hidden="false" customHeight="false" outlineLevel="0" collapsed="false">
      <c r="C27" s="3" t="s">
        <v>21</v>
      </c>
      <c r="D27" s="59" t="n">
        <f aca="false">F1!C23</f>
        <v>0</v>
      </c>
      <c r="E27" s="60"/>
      <c r="F27" s="60"/>
    </row>
    <row r="28" customFormat="false" ht="13.8" hidden="false" customHeight="false" outlineLevel="0" collapsed="false">
      <c r="C28" s="3" t="s">
        <v>22</v>
      </c>
      <c r="D28" s="59" t="n">
        <f aca="false">F1!C24</f>
        <v>0</v>
      </c>
    </row>
    <row r="29" customFormat="false" ht="13.8" hidden="false" customHeight="false" outlineLevel="0" collapsed="false">
      <c r="C29" s="4" t="s">
        <v>23</v>
      </c>
      <c r="D29" s="59" t="n">
        <f aca="false">F1!C25</f>
        <v>0</v>
      </c>
      <c r="E29" s="60"/>
      <c r="F29" s="61"/>
    </row>
    <row r="30" customFormat="false" ht="13.8" hidden="false" customHeight="false" outlineLevel="0" collapsed="false">
      <c r="C30" s="3" t="s">
        <v>24</v>
      </c>
      <c r="D30" s="59" t="n">
        <f aca="false">F1!C26</f>
        <v>0</v>
      </c>
    </row>
    <row r="31" customFormat="false" ht="13.8" hidden="false" customHeight="false" outlineLevel="0" collapsed="false">
      <c r="C31" s="3" t="s">
        <v>25</v>
      </c>
      <c r="D31" s="59" t="n">
        <f aca="false">F1!C27</f>
        <v>0</v>
      </c>
    </row>
    <row r="32" customFormat="false" ht="13.8" hidden="false" customHeight="false" outlineLevel="0" collapsed="false">
      <c r="C32" s="3" t="s">
        <v>26</v>
      </c>
      <c r="D32" s="59" t="n">
        <f aca="false">F1!C28</f>
        <v>0</v>
      </c>
    </row>
    <row r="33" customFormat="false" ht="13.8" hidden="false" customHeight="false" outlineLevel="0" collapsed="false">
      <c r="C33" s="3" t="s">
        <v>27</v>
      </c>
      <c r="D33" s="59" t="n">
        <f aca="false">F1!C29</f>
        <v>0</v>
      </c>
    </row>
    <row r="34" customFormat="false" ht="13.8" hidden="false" customHeight="false" outlineLevel="0" collapsed="false">
      <c r="C34" s="3" t="s">
        <v>28</v>
      </c>
      <c r="D34" s="59" t="n">
        <f aca="false">F1!C30</f>
        <v>0</v>
      </c>
    </row>
    <row r="35" customFormat="false" ht="13.8" hidden="false" customHeight="false" outlineLevel="0" collapsed="false">
      <c r="C35" s="4" t="s">
        <v>29</v>
      </c>
      <c r="D35" s="59" t="n">
        <f aca="false">F1!C31</f>
        <v>0</v>
      </c>
    </row>
    <row r="36" customFormat="false" ht="13.8" hidden="false" customHeight="false" outlineLevel="0" collapsed="false">
      <c r="C36" s="3" t="s">
        <v>30</v>
      </c>
      <c r="D36" s="59" t="n">
        <f aca="false">F1!C32</f>
        <v>0</v>
      </c>
    </row>
    <row r="37" customFormat="false" ht="13.8" hidden="false" customHeight="false" outlineLevel="0" collapsed="false">
      <c r="C37" s="3" t="s">
        <v>31</v>
      </c>
      <c r="D37" s="59" t="n">
        <f aca="false">F1!C33</f>
        <v>0</v>
      </c>
    </row>
    <row r="38" customFormat="false" ht="13.8" hidden="false" customHeight="false" outlineLevel="0" collapsed="false">
      <c r="C38" s="3" t="s">
        <v>32</v>
      </c>
      <c r="D38" s="59" t="n">
        <f aca="false">F1!C34</f>
        <v>0</v>
      </c>
    </row>
    <row r="39" customFormat="false" ht="13.8" hidden="false" customHeight="false" outlineLevel="0" collapsed="false">
      <c r="C39" s="3" t="s">
        <v>33</v>
      </c>
      <c r="D39" s="59" t="n">
        <f aca="false">F1!C35</f>
        <v>0</v>
      </c>
    </row>
    <row r="40" customFormat="false" ht="13.8" hidden="false" customHeight="false" outlineLevel="0" collapsed="false">
      <c r="C40" s="3" t="s">
        <v>34</v>
      </c>
      <c r="D40" s="59" t="n">
        <f aca="false">F1!C36</f>
        <v>0</v>
      </c>
    </row>
    <row r="41" customFormat="false" ht="13.8" hidden="false" customHeight="false" outlineLevel="0" collapsed="false">
      <c r="C41" s="4" t="s">
        <v>35</v>
      </c>
      <c r="D41" s="59" t="n">
        <f aca="false">F1!C37</f>
        <v>0</v>
      </c>
    </row>
    <row r="42" customFormat="false" ht="13.8" hidden="false" customHeight="false" outlineLevel="0" collapsed="false">
      <c r="C42" s="3" t="s">
        <v>36</v>
      </c>
      <c r="D42" s="59" t="n">
        <f aca="false">F1!C38</f>
        <v>0</v>
      </c>
    </row>
    <row r="43" customFormat="false" ht="13.8" hidden="false" customHeight="false" outlineLevel="0" collapsed="false">
      <c r="C43" s="3" t="s">
        <v>37</v>
      </c>
      <c r="D43" s="59" t="n">
        <f aca="false">F1!C39</f>
        <v>0</v>
      </c>
    </row>
    <row r="44" customFormat="false" ht="13.8" hidden="false" customHeight="false" outlineLevel="0" collapsed="false">
      <c r="C44" s="3" t="s">
        <v>38</v>
      </c>
      <c r="D44" s="59" t="n">
        <f aca="false">F1!C40</f>
        <v>0</v>
      </c>
    </row>
    <row r="45" customFormat="false" ht="13.8" hidden="false" customHeight="false" outlineLevel="0" collapsed="false">
      <c r="C45" s="3" t="s">
        <v>39</v>
      </c>
      <c r="D45" s="59" t="n">
        <f aca="false">F1!C41</f>
        <v>0</v>
      </c>
    </row>
    <row r="46" customFormat="false" ht="13.8" hidden="false" customHeight="false" outlineLevel="0" collapsed="false">
      <c r="C46" s="3" t="s">
        <v>40</v>
      </c>
      <c r="D46" s="59" t="n">
        <f aca="false">F1!C42</f>
        <v>0</v>
      </c>
    </row>
    <row r="47" customFormat="false" ht="13.8" hidden="false" customHeight="false" outlineLevel="0" collapsed="false">
      <c r="C47" s="4" t="s">
        <v>41</v>
      </c>
      <c r="D47" s="59" t="n">
        <f aca="false">F1!C43</f>
        <v>0</v>
      </c>
    </row>
    <row r="48" customFormat="false" ht="18.55" hidden="false" customHeight="false" outlineLevel="0" collapsed="false">
      <c r="C48" s="65" t="s">
        <v>42</v>
      </c>
      <c r="D48" s="59" t="n">
        <f aca="false">F1!C44</f>
        <v>0</v>
      </c>
      <c r="F48" s="66" t="s">
        <v>133</v>
      </c>
    </row>
    <row r="49" customFormat="false" ht="13.8" hidden="false" customHeight="false" outlineLevel="0" collapsed="false">
      <c r="C49" s="3" t="s">
        <v>43</v>
      </c>
      <c r="D49" s="59" t="n">
        <f aca="false">F1!C45</f>
        <v>0</v>
      </c>
    </row>
    <row r="50" customFormat="false" ht="13.8" hidden="false" customHeight="false" outlineLevel="0" collapsed="false">
      <c r="C50" s="3" t="s">
        <v>44</v>
      </c>
      <c r="D50" s="59" t="n">
        <f aca="false">F1!C46</f>
        <v>0</v>
      </c>
    </row>
    <row r="51" customFormat="false" ht="13.8" hidden="false" customHeight="false" outlineLevel="0" collapsed="false">
      <c r="C51" s="3" t="s">
        <v>45</v>
      </c>
      <c r="D51" s="59" t="n">
        <f aca="false">F1!C47</f>
        <v>0</v>
      </c>
    </row>
    <row r="52" customFormat="false" ht="13.8" hidden="false" customHeight="false" outlineLevel="0" collapsed="false">
      <c r="C52" s="3" t="s">
        <v>46</v>
      </c>
      <c r="D52" s="59" t="n">
        <f aca="false">F1!C48</f>
        <v>0</v>
      </c>
    </row>
    <row r="53" customFormat="false" ht="13.8" hidden="false" customHeight="false" outlineLevel="0" collapsed="false">
      <c r="C53" s="4" t="s">
        <v>47</v>
      </c>
      <c r="D53" s="59" t="n">
        <f aca="false">F1!C49</f>
        <v>0</v>
      </c>
    </row>
    <row r="54" customFormat="false" ht="13.8" hidden="false" customHeight="false" outlineLevel="0" collapsed="false">
      <c r="C54" s="3" t="s">
        <v>48</v>
      </c>
      <c r="D54" s="59" t="n">
        <f aca="false">F1!C50</f>
        <v>0</v>
      </c>
    </row>
    <row r="55" customFormat="false" ht="13.8" hidden="false" customHeight="false" outlineLevel="0" collapsed="false">
      <c r="C55" s="3" t="s">
        <v>49</v>
      </c>
      <c r="D55" s="59" t="n">
        <f aca="false">F1!C51</f>
        <v>0</v>
      </c>
    </row>
    <row r="56" customFormat="false" ht="13.8" hidden="false" customHeight="false" outlineLevel="0" collapsed="false">
      <c r="C56" s="3" t="s">
        <v>50</v>
      </c>
      <c r="D56" s="59" t="n">
        <f aca="false">F1!C52</f>
        <v>0</v>
      </c>
    </row>
    <row r="57" customFormat="false" ht="13.8" hidden="false" customHeight="false" outlineLevel="0" collapsed="false">
      <c r="C57" s="3" t="s">
        <v>51</v>
      </c>
      <c r="D57" s="59" t="n">
        <f aca="false">F1!C53</f>
        <v>0</v>
      </c>
    </row>
    <row r="58" customFormat="false" ht="13.8" hidden="false" customHeight="false" outlineLevel="0" collapsed="false">
      <c r="C58" s="3" t="s">
        <v>52</v>
      </c>
      <c r="D58" s="59" t="n">
        <f aca="false">F1!C54</f>
        <v>0</v>
      </c>
    </row>
    <row r="59" customFormat="false" ht="13.8" hidden="false" customHeight="false" outlineLevel="0" collapsed="false">
      <c r="C59" s="4" t="s">
        <v>53</v>
      </c>
      <c r="D59" s="59" t="n">
        <f aca="false">F1!C55</f>
        <v>0</v>
      </c>
    </row>
    <row r="60" customFormat="false" ht="13.8" hidden="false" customHeight="false" outlineLevel="0" collapsed="false">
      <c r="C60" s="3" t="s">
        <v>54</v>
      </c>
      <c r="D60" s="59" t="n">
        <f aca="false">F1!C56</f>
        <v>0</v>
      </c>
    </row>
    <row r="61" customFormat="false" ht="13.8" hidden="false" customHeight="false" outlineLevel="0" collapsed="false">
      <c r="C61" s="3" t="s">
        <v>55</v>
      </c>
      <c r="D61" s="59" t="n">
        <f aca="false">F1!C57</f>
        <v>0</v>
      </c>
    </row>
    <row r="62" customFormat="false" ht="13.8" hidden="false" customHeight="false" outlineLevel="0" collapsed="false">
      <c r="C62" s="3" t="s">
        <v>56</v>
      </c>
      <c r="D62" s="59" t="n">
        <f aca="false">F1!C58</f>
        <v>0</v>
      </c>
    </row>
    <row r="63" customFormat="false" ht="13.8" hidden="false" customHeight="false" outlineLevel="0" collapsed="false">
      <c r="C63" s="3" t="s">
        <v>57</v>
      </c>
      <c r="D63" s="59" t="n">
        <f aca="false">F1!C59</f>
        <v>0</v>
      </c>
    </row>
    <row r="64" customFormat="false" ht="13.8" hidden="false" customHeight="false" outlineLevel="0" collapsed="false">
      <c r="C64" s="3" t="s">
        <v>58</v>
      </c>
      <c r="D64" s="59" t="n">
        <f aca="false">F1!C60</f>
        <v>0</v>
      </c>
    </row>
    <row r="65" customFormat="false" ht="13.8" hidden="false" customHeight="false" outlineLevel="0" collapsed="false">
      <c r="C65" s="4" t="s">
        <v>59</v>
      </c>
      <c r="D65" s="59" t="n">
        <f aca="false">F1!C61</f>
        <v>0</v>
      </c>
    </row>
    <row r="66" customFormat="false" ht="13.8" hidden="false" customHeight="false" outlineLevel="0" collapsed="false">
      <c r="C66" s="3" t="s">
        <v>60</v>
      </c>
      <c r="D66" s="59" t="n">
        <f aca="false">F1!C62</f>
        <v>0</v>
      </c>
    </row>
    <row r="67" customFormat="false" ht="13.8" hidden="false" customHeight="false" outlineLevel="0" collapsed="false">
      <c r="C67" s="3" t="s">
        <v>61</v>
      </c>
      <c r="D67" s="59" t="n">
        <f aca="false">F1!C63</f>
        <v>0</v>
      </c>
    </row>
    <row r="68" customFormat="false" ht="13.8" hidden="false" customHeight="false" outlineLevel="0" collapsed="false">
      <c r="C68" s="3" t="s">
        <v>62</v>
      </c>
      <c r="D68" s="59" t="n">
        <f aca="false">F1!C64</f>
        <v>0</v>
      </c>
    </row>
    <row r="69" customFormat="false" ht="13.8" hidden="false" customHeight="false" outlineLevel="0" collapsed="false">
      <c r="C69" s="3" t="s">
        <v>63</v>
      </c>
      <c r="D69" s="59" t="n">
        <f aca="false">F1!C65</f>
        <v>0</v>
      </c>
    </row>
    <row r="70" customFormat="false" ht="13.8" hidden="false" customHeight="false" outlineLevel="0" collapsed="false">
      <c r="C70" s="3" t="s">
        <v>64</v>
      </c>
      <c r="D70" s="59" t="n">
        <f aca="false">F1!C66</f>
        <v>0</v>
      </c>
    </row>
    <row r="71" customFormat="false" ht="13.8" hidden="false" customHeight="false" outlineLevel="0" collapsed="false">
      <c r="C71" s="4" t="s">
        <v>65</v>
      </c>
      <c r="D71" s="59" t="n">
        <f aca="false">F1!C67</f>
        <v>0</v>
      </c>
    </row>
    <row r="72" customFormat="false" ht="13.8" hidden="false" customHeight="false" outlineLevel="0" collapsed="false">
      <c r="C72" s="3" t="s">
        <v>66</v>
      </c>
      <c r="D72" s="59" t="n">
        <f aca="false">F1!C68</f>
        <v>0</v>
      </c>
    </row>
    <row r="73" customFormat="false" ht="13.8" hidden="false" customHeight="false" outlineLevel="0" collapsed="false">
      <c r="C73" s="3" t="s">
        <v>67</v>
      </c>
      <c r="D73" s="59" t="n">
        <f aca="false">F1!C69</f>
        <v>0</v>
      </c>
    </row>
    <row r="74" customFormat="false" ht="13.8" hidden="false" customHeight="false" outlineLevel="0" collapsed="false">
      <c r="C74" s="3" t="s">
        <v>68</v>
      </c>
      <c r="D74" s="59" t="n">
        <f aca="false">F1!C70</f>
        <v>0</v>
      </c>
    </row>
    <row r="75" customFormat="false" ht="13.8" hidden="false" customHeight="false" outlineLevel="0" collapsed="false">
      <c r="C75" s="3" t="s">
        <v>69</v>
      </c>
      <c r="D75" s="59" t="n">
        <f aca="false">F1!C71</f>
        <v>0</v>
      </c>
    </row>
    <row r="76" customFormat="false" ht="13.8" hidden="false" customHeight="false" outlineLevel="0" collapsed="false">
      <c r="C76" s="3" t="s">
        <v>70</v>
      </c>
      <c r="D76" s="59" t="n">
        <f aca="false">F1!C72</f>
        <v>0</v>
      </c>
    </row>
    <row r="77" customFormat="false" ht="13.8" hidden="false" customHeight="false" outlineLevel="0" collapsed="false">
      <c r="C77" s="4" t="s">
        <v>71</v>
      </c>
      <c r="D77" s="59" t="n">
        <f aca="false">F1!C73</f>
        <v>0</v>
      </c>
    </row>
    <row r="78" customFormat="false" ht="13.8" hidden="false" customHeight="false" outlineLevel="0" collapsed="false">
      <c r="C78" s="3" t="s">
        <v>72</v>
      </c>
      <c r="D78" s="59" t="n">
        <f aca="false">F1!C74</f>
        <v>0</v>
      </c>
    </row>
    <row r="79" customFormat="false" ht="13.8" hidden="false" customHeight="false" outlineLevel="0" collapsed="false">
      <c r="C79" s="3" t="s">
        <v>73</v>
      </c>
      <c r="D79" s="59" t="n">
        <f aca="false">F1!C75</f>
        <v>0</v>
      </c>
    </row>
    <row r="80" customFormat="false" ht="13.8" hidden="false" customHeight="false" outlineLevel="0" collapsed="false">
      <c r="C80" s="3" t="s">
        <v>74</v>
      </c>
      <c r="D80" s="59" t="n">
        <f aca="false">F1!C76</f>
        <v>0</v>
      </c>
    </row>
    <row r="81" customFormat="false" ht="13.8" hidden="false" customHeight="false" outlineLevel="0" collapsed="false">
      <c r="C81" s="3" t="s">
        <v>75</v>
      </c>
      <c r="D81" s="59" t="n">
        <f aca="false">F1!C77</f>
        <v>0</v>
      </c>
    </row>
    <row r="82" customFormat="false" ht="13.8" hidden="false" customHeight="false" outlineLevel="0" collapsed="false">
      <c r="C82" s="3" t="s">
        <v>76</v>
      </c>
      <c r="D82" s="59" t="n">
        <f aca="false">F1!C78</f>
        <v>0</v>
      </c>
    </row>
    <row r="83" customFormat="false" ht="13.8" hidden="false" customHeight="false" outlineLevel="0" collapsed="false">
      <c r="C83" s="4" t="s">
        <v>77</v>
      </c>
      <c r="D83" s="59" t="n">
        <f aca="false">F1!C79</f>
        <v>0</v>
      </c>
    </row>
    <row r="84" customFormat="false" ht="13.8" hidden="false" customHeight="false" outlineLevel="0" collapsed="false">
      <c r="C84" s="3" t="s">
        <v>78</v>
      </c>
      <c r="D84" s="59" t="n">
        <f aca="false">F1!C80</f>
        <v>0</v>
      </c>
    </row>
    <row r="85" customFormat="false" ht="13.8" hidden="false" customHeight="false" outlineLevel="0" collapsed="false">
      <c r="C85" s="3" t="s">
        <v>79</v>
      </c>
      <c r="D85" s="59" t="n">
        <f aca="false">F1!C81</f>
        <v>0</v>
      </c>
    </row>
    <row r="86" customFormat="false" ht="13.8" hidden="false" customHeight="false" outlineLevel="0" collapsed="false">
      <c r="C86" s="3" t="s">
        <v>80</v>
      </c>
      <c r="D86" s="59" t="n">
        <f aca="false">F1!C82</f>
        <v>0</v>
      </c>
    </row>
    <row r="87" customFormat="false" ht="13.8" hidden="false" customHeight="false" outlineLevel="0" collapsed="false">
      <c r="C87" s="3" t="s">
        <v>81</v>
      </c>
      <c r="D87" s="59" t="n">
        <f aca="false">F1!C83</f>
        <v>0</v>
      </c>
    </row>
    <row r="88" customFormat="false" ht="13.8" hidden="false" customHeight="false" outlineLevel="0" collapsed="false">
      <c r="C88" s="3" t="s">
        <v>82</v>
      </c>
      <c r="D88" s="59" t="n">
        <f aca="false">F1!C84</f>
        <v>0</v>
      </c>
    </row>
    <row r="89" customFormat="false" ht="13.8" hidden="false" customHeight="false" outlineLevel="0" collapsed="false">
      <c r="C89" s="4" t="s">
        <v>83</v>
      </c>
      <c r="D89" s="59" t="n">
        <f aca="false">F1!C85</f>
        <v>0</v>
      </c>
    </row>
    <row r="90" customFormat="false" ht="13.8" hidden="false" customHeight="false" outlineLevel="0" collapsed="false">
      <c r="C90" s="3" t="s">
        <v>84</v>
      </c>
      <c r="D90" s="59" t="n">
        <f aca="false">F1!C86</f>
        <v>0</v>
      </c>
    </row>
    <row r="91" customFormat="false" ht="13.8" hidden="false" customHeight="false" outlineLevel="0" collapsed="false">
      <c r="C91" s="3" t="s">
        <v>85</v>
      </c>
      <c r="D91" s="59" t="n">
        <f aca="false">F1!C87</f>
        <v>0</v>
      </c>
    </row>
    <row r="92" customFormat="false" ht="13.8" hidden="false" customHeight="false" outlineLevel="0" collapsed="false">
      <c r="C92" s="3" t="s">
        <v>86</v>
      </c>
      <c r="D92" s="59" t="n">
        <f aca="false">F1!C88</f>
        <v>0</v>
      </c>
    </row>
    <row r="93" customFormat="false" ht="13.8" hidden="false" customHeight="false" outlineLevel="0" collapsed="false">
      <c r="C93" s="3" t="s">
        <v>87</v>
      </c>
      <c r="D93" s="59" t="n">
        <f aca="false">F1!C89</f>
        <v>0</v>
      </c>
    </row>
    <row r="94" customFormat="false" ht="13.8" hidden="false" customHeight="false" outlineLevel="0" collapsed="false">
      <c r="C94" s="3" t="s">
        <v>88</v>
      </c>
      <c r="D94" s="59" t="n">
        <f aca="false">F1!C90</f>
        <v>0</v>
      </c>
    </row>
    <row r="95" customFormat="false" ht="13.8" hidden="false" customHeight="false" outlineLevel="0" collapsed="false">
      <c r="C95" s="4" t="s">
        <v>89</v>
      </c>
      <c r="D95" s="59" t="n">
        <f aca="false">F1!C91</f>
        <v>0</v>
      </c>
    </row>
    <row r="96" customFormat="false" ht="13.8" hidden="false" customHeight="false" outlineLevel="0" collapsed="false">
      <c r="C96" s="3" t="s">
        <v>90</v>
      </c>
      <c r="D96" s="59" t="n">
        <f aca="false">F1!C92</f>
        <v>0</v>
      </c>
    </row>
    <row r="97" customFormat="false" ht="13.8" hidden="false" customHeight="false" outlineLevel="0" collapsed="false">
      <c r="C97" s="3" t="s">
        <v>91</v>
      </c>
      <c r="D97" s="59" t="n">
        <f aca="false">F1!C93</f>
        <v>0</v>
      </c>
    </row>
    <row r="98" customFormat="false" ht="13.8" hidden="false" customHeight="false" outlineLevel="0" collapsed="false">
      <c r="C98" s="3" t="s">
        <v>92</v>
      </c>
      <c r="D98" s="59" t="n">
        <f aca="false">F1!C94</f>
        <v>0</v>
      </c>
    </row>
    <row r="99" customFormat="false" ht="13.8" hidden="false" customHeight="false" outlineLevel="0" collapsed="false">
      <c r="C99" s="3" t="s">
        <v>93</v>
      </c>
      <c r="D99" s="59" t="n">
        <f aca="false">F1!C95</f>
        <v>0</v>
      </c>
    </row>
    <row r="100" customFormat="false" ht="13.8" hidden="false" customHeight="false" outlineLevel="0" collapsed="false">
      <c r="C100" s="3" t="s">
        <v>94</v>
      </c>
      <c r="D100" s="59" t="n">
        <f aca="false">F1!C96</f>
        <v>0</v>
      </c>
    </row>
    <row r="101" customFormat="false" ht="13.8" hidden="false" customHeight="false" outlineLevel="0" collapsed="false">
      <c r="C101" s="4" t="s">
        <v>95</v>
      </c>
      <c r="D101" s="59" t="n">
        <f aca="false">F1!C97</f>
        <v>0</v>
      </c>
    </row>
  </sheetData>
  <conditionalFormatting sqref="D6:D101">
    <cfRule type="cellIs" priority="2" operator="equal" aboveAverage="0" equalAverage="0" bottom="0" percent="0" rank="0" text="" dxfId="0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72</TotalTime>
  <Application>LibreOffice/5.3.7.2$Windows_X86_64 LibreOffice_project/6b8ed514a9f8b44d37a1b96673cbbdd077e24059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2017-12-29T15:10:27Z</dcterms:created>
  <dc:creator>Utilisateur</dc:creator>
  <dc:description/>
  <dc:language>fr-FR</dc:language>
  <cp:lastModifiedBy/>
  <dcterms:modified xsi:type="dcterms:W3CDTF">2017-12-30T07:34:43Z</dcterms:modified>
  <cp:revision>16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