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ynthèse" sheetId="1" state="visible" r:id="rId2"/>
    <sheet name="BD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<sst xmlns="http://schemas.openxmlformats.org/spreadsheetml/2006/main" count="316" uniqueCount="23">
  <si>
    <t xml:space="preserve">Agence</t>
  </si>
  <si>
    <t xml:space="preserve">D</t>
  </si>
  <si>
    <t xml:space="preserve">Tps chargnt moyen</t>
  </si>
  <si>
    <t xml:space="preserve">Tps chargnt médian</t>
  </si>
  <si>
    <t xml:space="preserve">Camion</t>
  </si>
  <si>
    <t xml:space="preserve">IMMAT7</t>
  </si>
  <si>
    <t xml:space="preserve">Tps dechargnt moyen</t>
  </si>
  <si>
    <t xml:space="preserve">Tps de dechargnt médian</t>
  </si>
  <si>
    <t xml:space="preserve">Agence </t>
  </si>
  <si>
    <t xml:space="preserve">Temps de 
chargement</t>
  </si>
  <si>
    <t xml:space="preserve">Temps de conduite 
avant 1 déchargement</t>
  </si>
  <si>
    <t xml:space="preserve">Temps de 
déchargement </t>
  </si>
  <si>
    <t xml:space="preserve">Total</t>
  </si>
  <si>
    <t xml:space="preserve">Rang</t>
  </si>
  <si>
    <t xml:space="preserve">IMMAT1</t>
  </si>
  <si>
    <t xml:space="preserve">Mode col H</t>
  </si>
  <si>
    <t xml:space="preserve">IMMAT2</t>
  </si>
  <si>
    <t xml:space="preserve">B</t>
  </si>
  <si>
    <t xml:space="preserve">IMMAT3</t>
  </si>
  <si>
    <t xml:space="preserve">C</t>
  </si>
  <si>
    <t xml:space="preserve">IMMAT4</t>
  </si>
  <si>
    <t xml:space="preserve">IMMAT5</t>
  </si>
  <si>
    <t xml:space="preserve">IMMAT6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</si>
</sst>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HH:MM"/>
    <numFmt numFmtId="166" formatCode="[HH]:MM:SS;@"/>
  </numFmts>
  <fonts count="6">
    <font>
      <sz val="1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10"/>
      <color rgb="FF000000"/>
      <name val="Tahoma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E6E6FF"/>
        <bgColor rgb="FFD3D3D3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left" vertical="bottom" textRotation="0" wrapText="true" indent="0" shrinkToFit="false" readingOrder="1"/>
      <protection locked="fals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E6E6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3D3D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RowHeight="12.75" zeroHeight="false" outlineLevelRow="0" outlineLevelCol="0"/>
  <cols>
    <col collapsed="false" customWidth="true" hidden="false" outlineLevel="0" max="1" min="1" style="0" width="21.99"/>
    <col collapsed="false" customWidth="true" hidden="false" outlineLevel="0" max="2" min="2" style="0" width="17.86"/>
    <col collapsed="false" customWidth="true" hidden="false" outlineLevel="0" max="3" min="3" style="0" width="17.42"/>
    <col collapsed="false" customWidth="true" hidden="false" outlineLevel="0" max="4" min="4" style="0" width="20.42"/>
    <col collapsed="false" customWidth="true" hidden="false" outlineLevel="0" max="1025" min="5" style="0" width="10.67"/>
  </cols>
  <sheetData>
    <row r="1" customFormat="false" ht="12.8" hidden="false" customHeight="false" outlineLevel="0" collapsed="false">
      <c r="A1" s="1" t="s">
        <v>0</v>
      </c>
      <c r="B1" s="2" t="s">
        <v>1</v>
      </c>
    </row>
    <row r="2" customFormat="false" ht="12.8" hidden="false" customHeight="false" outlineLevel="0" collapsed="false">
      <c r="A2" s="3" t="s">
        <v>2</v>
      </c>
      <c r="B2" s="4" t="n">
        <f aca="false">SUMIF(BD!$B$2:$B$153,B1,BD!$C$2:$C$153)/COUNTIF(BD!$B$2:$B$153,B1)</f>
        <v>0.0169951201201201</v>
      </c>
    </row>
    <row r="3" customFormat="false" ht="12.8" hidden="false" customHeight="false" outlineLevel="0" collapsed="false">
      <c r="A3" s="3" t="s">
        <v>3</v>
      </c>
      <c r="B3" s="4" t="n">
        <f aca="false">MEDIAN(BD!K8:K37)</f>
        <v>0.0177083333333333</v>
      </c>
    </row>
    <row r="5" customFormat="false" ht="12.8" hidden="false" customHeight="false" outlineLevel="0" collapsed="false">
      <c r="A5" s="3" t="s">
        <v>4</v>
      </c>
      <c r="B5" s="5" t="s">
        <v>5</v>
      </c>
    </row>
    <row r="6" customFormat="false" ht="12.8" hidden="false" customHeight="false" outlineLevel="0" collapsed="false">
      <c r="A6" s="3" t="s">
        <v>6</v>
      </c>
      <c r="B6" s="4" t="n">
        <f aca="false">SUMIF(BD!$A$2:$A$153,B5,BD!$E$2:$E$153)/COUNTIF(BD!$A$2:$A$153,B5)</f>
        <v>0.0134589947089947</v>
      </c>
    </row>
    <row r="7" customFormat="false" ht="12.8" hidden="false" customHeight="false" outlineLevel="0" collapsed="false">
      <c r="A7" s="3" t="s">
        <v>7</v>
      </c>
      <c r="B7" s="4" t="n">
        <f aca="false">MEDIAN(BD!J8:J37)</f>
        <v>0.0131944444444444</v>
      </c>
    </row>
  </sheetData>
  <dataValidations count="2">
    <dataValidation allowBlank="true" operator="equal" showDropDown="false" showErrorMessage="true" showInputMessage="false" sqref="B1" type="list">
      <formula1>BD!$J$2:$J$5</formula1>
      <formula2>0</formula2>
    </dataValidation>
    <dataValidation allowBlank="true" operator="equal" showDropDown="false" showErrorMessage="true" showInputMessage="false" sqref="B5" type="list">
      <formula1>BD!$N$2:$N$8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15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6" activeCellId="0" sqref="I6"/>
    </sheetView>
  </sheetViews>
  <sheetFormatPr defaultRowHeight="12.8" zeroHeight="false" outlineLevelRow="0" outlineLevelCol="0"/>
  <cols>
    <col collapsed="false" customWidth="true" hidden="false" outlineLevel="0" max="1" min="1" style="6" width="8.38"/>
    <col collapsed="false" customWidth="true" hidden="false" outlineLevel="0" max="2" min="2" style="6" width="8.23"/>
    <col collapsed="false" customWidth="true" hidden="false" outlineLevel="0" max="3" min="3" style="6" width="11.02"/>
    <col collapsed="false" customWidth="true" hidden="false" outlineLevel="0" max="4" min="4" style="6" width="19.49"/>
    <col collapsed="false" customWidth="true" hidden="false" outlineLevel="0" max="5" min="5" style="6" width="13.52"/>
    <col collapsed="false" customWidth="false" hidden="false" outlineLevel="0" max="6" min="6" style="6" width="11.52"/>
    <col collapsed="false" customWidth="true" hidden="false" outlineLevel="0" max="8" min="7" style="6" width="8.23"/>
    <col collapsed="false" customWidth="true" hidden="false" outlineLevel="0" max="9" min="9" style="6" width="11.02"/>
    <col collapsed="false" customWidth="true" hidden="false" outlineLevel="0" max="10" min="10" style="6" width="13.52"/>
    <col collapsed="false" customWidth="true" hidden="false" outlineLevel="0" max="11" min="11" style="6" width="10.73"/>
    <col collapsed="false" customWidth="true" hidden="false" outlineLevel="0" max="12" min="12" style="6" width="13.52"/>
    <col collapsed="false" customWidth="false" hidden="false" outlineLevel="0" max="13" min="13" style="6" width="11.52"/>
    <col collapsed="false" customWidth="true" hidden="false" outlineLevel="0" max="14" min="14" style="6" width="8.38"/>
    <col collapsed="false" customWidth="true" hidden="false" outlineLevel="0" max="15" min="15" style="6" width="11.02"/>
    <col collapsed="false" customWidth="true" hidden="false" outlineLevel="0" max="16" min="16" style="6" width="13.52"/>
    <col collapsed="false" customWidth="true" hidden="false" outlineLevel="0" max="17" min="17" style="6" width="6.01"/>
    <col collapsed="false" customWidth="true" hidden="false" outlineLevel="0" max="18" min="18" style="6" width="5.73"/>
    <col collapsed="false" customWidth="false" hidden="false" outlineLevel="0" max="1022" min="19" style="6" width="11.52"/>
    <col collapsed="false" customWidth="false" hidden="false" outlineLevel="0" max="1025" min="1023" style="0" width="11.52"/>
  </cols>
  <sheetData>
    <row r="1" s="6" customFormat="true" ht="20.85" hidden="false" customHeight="false" outlineLevel="0" collapsed="false">
      <c r="A1" s="6" t="s">
        <v>4</v>
      </c>
      <c r="B1" s="7" t="s">
        <v>8</v>
      </c>
      <c r="C1" s="8" t="s">
        <v>9</v>
      </c>
      <c r="D1" s="9" t="s">
        <v>10</v>
      </c>
      <c r="E1" s="10" t="s">
        <v>11</v>
      </c>
      <c r="J1" s="7" t="s">
        <v>8</v>
      </c>
      <c r="K1" s="8" t="s">
        <v>9</v>
      </c>
      <c r="L1" s="10" t="s">
        <v>11</v>
      </c>
      <c r="M1" s="6" t="s">
        <v>12</v>
      </c>
      <c r="N1" s="6" t="s">
        <v>13</v>
      </c>
      <c r="P1" s="6" t="s">
        <v>4</v>
      </c>
      <c r="Q1" s="8" t="s">
        <v>9</v>
      </c>
      <c r="R1" s="10" t="s">
        <v>11</v>
      </c>
      <c r="S1" s="6" t="s">
        <v>12</v>
      </c>
      <c r="T1" s="6" t="s">
        <v>13</v>
      </c>
    </row>
    <row r="2" s="6" customFormat="true" ht="12.8" hidden="false" customHeight="false" outlineLevel="0" collapsed="false">
      <c r="A2" s="6" t="s">
        <v>14</v>
      </c>
      <c r="B2" s="7" t="str">
        <f aca="false">"A"</f>
        <v>A</v>
      </c>
      <c r="C2" s="4" t="n">
        <v>0.00555555555555556</v>
      </c>
      <c r="D2" s="4" t="n">
        <v>0.00625</v>
      </c>
      <c r="E2" s="4" t="n">
        <v>0.00416666666666667</v>
      </c>
      <c r="F2" s="11" t="str">
        <f aca="false">IF(A2=Synthèse!$B$5,ROW(),"")</f>
        <v/>
      </c>
      <c r="G2" s="11" t="str">
        <f aca="false">IF(B2=Synthèse!$B$1,ROW(),"")</f>
        <v/>
      </c>
      <c r="H2" s="4" t="str">
        <f aca="true">IF(G2="","",INDIRECT("E"&amp;G2))</f>
        <v/>
      </c>
      <c r="I2" s="11" t="s">
        <v>15</v>
      </c>
      <c r="J2" s="7" t="str">
        <f aca="false">"A"</f>
        <v>A</v>
      </c>
      <c r="K2" s="4" t="n">
        <f aca="false">SUMIF(BD!$B$2:$B$153,J2,BD!$C$2:$C$153)/COUNTIF(BD!$B$2:$B$153,J2)</f>
        <v>0.016635101010101</v>
      </c>
      <c r="L2" s="4" t="n">
        <f aca="false">SUMIF($B$2:$B$153,J2,$E$2:$E$153)/COUNTIF($B$2:$B$153,J2)</f>
        <v>0.0105429292929293</v>
      </c>
      <c r="M2" s="4" t="n">
        <f aca="false">SUM(K2:L2)</f>
        <v>0.0271780303030303</v>
      </c>
      <c r="N2" s="6" t="n">
        <f aca="false">RANK(M2,$M$2:$M$5,1)</f>
        <v>1</v>
      </c>
      <c r="P2" s="6" t="s">
        <v>14</v>
      </c>
      <c r="Q2" s="4" t="n">
        <f aca="false">SUMIF($A$2:$A$153,P2,$C$2:$C$153)/COUNTIF($A$2:$A$153,P2)</f>
        <v>0.0147727272727273</v>
      </c>
      <c r="R2" s="4" t="n">
        <f aca="false">SUMIF(BD!$A$2:$A$153,P2,BD!$E$2:$E$153)/COUNTIF(BD!$A$2:$A$153,P2)</f>
        <v>0.0143308080808081</v>
      </c>
      <c r="S2" s="4" t="n">
        <f aca="false">SUM(Q2:R2)</f>
        <v>0.0291035353535353</v>
      </c>
      <c r="T2" s="6" t="e">
        <f aca="false">RANK(S2,$Q$2:$Q$8,1)</f>
        <v>#VALUE!</v>
      </c>
    </row>
    <row r="3" s="6" customFormat="true" ht="12.8" hidden="false" customHeight="false" outlineLevel="0" collapsed="false">
      <c r="A3" s="6" t="s">
        <v>16</v>
      </c>
      <c r="B3" s="7" t="str">
        <f aca="false">"A"</f>
        <v>A</v>
      </c>
      <c r="C3" s="4" t="n">
        <v>0.0111111111111111</v>
      </c>
      <c r="D3" s="4" t="n">
        <v>0.00416666666666667</v>
      </c>
      <c r="E3" s="4" t="n">
        <v>0.0173611111111111</v>
      </c>
      <c r="F3" s="11" t="str">
        <f aca="false">IF(A3=Synthèse!$B$5,ROW(),"")</f>
        <v/>
      </c>
      <c r="G3" s="11" t="str">
        <f aca="false">IF(B3=Synthèse!$B$1,ROW(),"")</f>
        <v/>
      </c>
      <c r="H3" s="4" t="str">
        <f aca="true">IF(G3="","",INDIRECT("E"&amp;G3))</f>
        <v/>
      </c>
      <c r="I3" s="4" t="n">
        <f aca="false">MODE(H2:H153)</f>
        <v>0.0208333333333333</v>
      </c>
      <c r="J3" s="6" t="s">
        <v>17</v>
      </c>
      <c r="K3" s="4" t="n">
        <f aca="false">SUMIF(BD!$B$2:$B$153,J3,BD!$C$2:$C$153)/COUNTIF(BD!$B$2:$B$153,J3)</f>
        <v>0.0171052631578947</v>
      </c>
      <c r="L3" s="4" t="n">
        <f aca="false">SUMIF($B$2:$B$153,J3,$E$2:$E$153)/COUNTIF($B$2:$B$153,J3)</f>
        <v>0.0175986842105263</v>
      </c>
      <c r="M3" s="4" t="n">
        <f aca="false">SUM(K3:L3)</f>
        <v>0.0347039473684211</v>
      </c>
      <c r="N3" s="6" t="n">
        <f aca="false">RANK(M3,$M$2:$M$5,1)</f>
        <v>3</v>
      </c>
      <c r="P3" s="6" t="s">
        <v>16</v>
      </c>
      <c r="Q3" s="4" t="n">
        <f aca="false">SUMIF($A$2:$A$153,P3,$C$2:$C$153)/COUNTIF($A$2:$A$153,P3)</f>
        <v>0.0188131313131313</v>
      </c>
      <c r="R3" s="4" t="n">
        <f aca="false">SUMIF($A$2:$A$153,P3,$E$2:$E$153)/COUNTIF($A$2:$A$153,P3)</f>
        <v>0.0178030303030303</v>
      </c>
      <c r="S3" s="4" t="n">
        <f aca="false">SUM(Q3:R3)</f>
        <v>0.0366161616161616</v>
      </c>
      <c r="T3" s="6" t="e">
        <f aca="false">RANK(S3,$Q$2:$Q$8,1)</f>
        <v>#VALUE!</v>
      </c>
    </row>
    <row r="4" s="6" customFormat="true" ht="12.8" hidden="false" customHeight="false" outlineLevel="0" collapsed="false">
      <c r="A4" s="6" t="s">
        <v>18</v>
      </c>
      <c r="B4" s="7" t="str">
        <f aca="false">"A"</f>
        <v>A</v>
      </c>
      <c r="C4" s="4" t="n">
        <v>0.00902777777777778</v>
      </c>
      <c r="D4" s="4" t="n">
        <v>0.00416666666666667</v>
      </c>
      <c r="E4" s="4" t="n">
        <v>0.0138888888888889</v>
      </c>
      <c r="F4" s="11" t="str">
        <f aca="false">IF(A4=Synthèse!$B$5,ROW(),"")</f>
        <v/>
      </c>
      <c r="G4" s="11" t="str">
        <f aca="false">IF(B4=Synthèse!$B$1,ROW(),"")</f>
        <v/>
      </c>
      <c r="H4" s="4" t="str">
        <f aca="true">IF(G4="","",INDIRECT("E"&amp;G4))</f>
        <v/>
      </c>
      <c r="I4" s="11" t="n">
        <f aca="false">IF(COUNTIF(H2:H153,"&gt;0")&gt;30,SUM(COUNTIF(H2:H153,"&gt;0"),-30)/2,0)</f>
        <v>22</v>
      </c>
      <c r="J4" s="6" t="s">
        <v>19</v>
      </c>
      <c r="K4" s="4" t="n">
        <f aca="false">SUMIF(BD!$B$2:$B$153,J4,BD!$C$2:$C$153)/COUNTIF(BD!$B$2:$B$153,J4)</f>
        <v>0.0175154320987654</v>
      </c>
      <c r="L4" s="4" t="n">
        <f aca="false">SUMIF($B$2:$B$153,J4,$E$2:$E$153)/COUNTIF($B$2:$B$153,J4)</f>
        <v>0.0168981481481482</v>
      </c>
      <c r="M4" s="4" t="n">
        <f aca="false">SUM(K4:L4)</f>
        <v>0.0344135802469136</v>
      </c>
      <c r="N4" s="6" t="n">
        <f aca="false">RANK(M4,$M$2:$M$5,1)</f>
        <v>2</v>
      </c>
      <c r="P4" s="6" t="s">
        <v>18</v>
      </c>
      <c r="Q4" s="4" t="n">
        <f aca="false">SUMIF($A$2:$A$153,P4,$C$2:$C$153)/COUNTIF($A$2:$A$153,P4)</f>
        <v>0.0179608585858586</v>
      </c>
      <c r="R4" s="4" t="n">
        <f aca="false">SUMIF($A$2:$A$153,P4,$E$2:$E$153)/COUNTIF($A$2:$A$153,P4)</f>
        <v>0.0210542929292929</v>
      </c>
      <c r="S4" s="4" t="n">
        <f aca="false">SUM(Q4:R4)</f>
        <v>0.0390151515151515</v>
      </c>
      <c r="T4" s="6" t="e">
        <f aca="false">RANK(S4,$Q$2:$Q$8,1)</f>
        <v>#VALUE!</v>
      </c>
    </row>
    <row r="5" s="6" customFormat="true" ht="12.8" hidden="false" customHeight="false" outlineLevel="0" collapsed="false">
      <c r="A5" s="6" t="s">
        <v>20</v>
      </c>
      <c r="B5" s="7" t="str">
        <f aca="false">"A"</f>
        <v>A</v>
      </c>
      <c r="C5" s="4" t="n">
        <v>0.0208333333333333</v>
      </c>
      <c r="D5" s="4" t="n">
        <v>0.025</v>
      </c>
      <c r="E5" s="4" t="n">
        <v>0.0208333333333333</v>
      </c>
      <c r="F5" s="11" t="str">
        <f aca="false">IF(A5=Synthèse!$B$5,ROW(),"")</f>
        <v/>
      </c>
      <c r="G5" s="11" t="str">
        <f aca="false">IF(B5=Synthèse!$B$1,ROW(),"")</f>
        <v/>
      </c>
      <c r="H5" s="4" t="str">
        <f aca="true">IF(G5="","",INDIRECT("E"&amp;G5))</f>
        <v/>
      </c>
      <c r="I5" s="0" t="n">
        <f aca="false">IF(ISODD(COUNTIF(H2:H153,"&gt;0")),SUM(COUNTIF(H2:H153,"&gt;0"),-1),COUNTIF(H2:H153,"&gt;0"))</f>
        <v>74</v>
      </c>
      <c r="J5" s="6" t="s">
        <v>1</v>
      </c>
      <c r="K5" s="4" t="n">
        <f aca="false">SUMIF(BD!$B$2:$B$153,J5,BD!$C$2:$C$153)/COUNTIF(BD!$B$2:$B$153,J5)</f>
        <v>0.0169951201201201</v>
      </c>
      <c r="L5" s="4" t="n">
        <f aca="false">SUMIF($B$2:$B$153,J5,$E$2:$E$153)/COUNTIF($B$2:$B$153,J5)</f>
        <v>0.0184027777777778</v>
      </c>
      <c r="M5" s="4" t="n">
        <f aca="false">SUM(K5:L5)</f>
        <v>0.0353978978978979</v>
      </c>
      <c r="N5" s="6" t="n">
        <f aca="false">RANK(M5,$M$2:$M$5,1)</f>
        <v>4</v>
      </c>
      <c r="P5" s="6" t="s">
        <v>20</v>
      </c>
      <c r="Q5" s="4" t="n">
        <f aca="false">SUMIF($A$2:$A$153,P5,$C$2:$C$153)/COUNTIF($A$2:$A$153,P5)</f>
        <v>0.0184343434343434</v>
      </c>
      <c r="R5" s="4" t="n">
        <f aca="false">SUMIF($A$2:$A$153,P5,$E$2:$E$153)/COUNTIF($A$2:$A$153,P5)</f>
        <v>0.014709595959596</v>
      </c>
      <c r="S5" s="4" t="n">
        <f aca="false">SUM(Q5:R5)</f>
        <v>0.0331439393939394</v>
      </c>
      <c r="T5" s="6" t="e">
        <f aca="false">RANK(S5,$Q$2:$Q$8,1)</f>
        <v>#VALUE!</v>
      </c>
    </row>
    <row r="6" s="6" customFormat="true" ht="12.8" hidden="false" customHeight="false" outlineLevel="0" collapsed="false">
      <c r="A6" s="6" t="s">
        <v>21</v>
      </c>
      <c r="B6" s="7" t="str">
        <f aca="false">"A"</f>
        <v>A</v>
      </c>
      <c r="C6" s="4" t="n">
        <v>0.0180555555555556</v>
      </c>
      <c r="D6" s="4" t="n">
        <v>0.00416666666666667</v>
      </c>
      <c r="E6" s="4" t="n">
        <v>0.0104166666666667</v>
      </c>
      <c r="F6" s="11" t="str">
        <f aca="false">IF(A6=Synthèse!$B$5,ROW(),"")</f>
        <v/>
      </c>
      <c r="G6" s="11" t="str">
        <f aca="false">IF(B6=Synthèse!$B$1,ROW(),"")</f>
        <v/>
      </c>
      <c r="H6" s="4" t="str">
        <f aca="true">IF(G6="","",INDIRECT("E"&amp;G6))</f>
        <v/>
      </c>
      <c r="I6" s="11"/>
      <c r="P6" s="6" t="s">
        <v>21</v>
      </c>
      <c r="Q6" s="4" t="n">
        <f aca="false">SUMIF($A$2:$A$153,P6,$C$2:$C$153)/COUNTIF($A$2:$A$153,P6)</f>
        <v>0.0179608585858586</v>
      </c>
      <c r="R6" s="4" t="n">
        <f aca="false">SUMIF($A$2:$A$153,P6,$E$2:$E$153)/COUNTIF($A$2:$A$153,P6)</f>
        <v>0.0213068181818182</v>
      </c>
      <c r="S6" s="4" t="n">
        <f aca="false">SUM(Q6:R6)</f>
        <v>0.0392676767676768</v>
      </c>
      <c r="T6" s="6" t="e">
        <f aca="false">RANK(S6,$Q$2:$Q$8,1)</f>
        <v>#VALUE!</v>
      </c>
    </row>
    <row r="7" s="6" customFormat="true" ht="12.8" hidden="false" customHeight="false" outlineLevel="0" collapsed="false">
      <c r="A7" s="6" t="s">
        <v>22</v>
      </c>
      <c r="B7" s="7" t="str">
        <f aca="false">"A"</f>
        <v>A</v>
      </c>
      <c r="C7" s="4" t="n">
        <v>0.0236111111111111</v>
      </c>
      <c r="D7" s="4" t="n">
        <v>0.00416666666666667</v>
      </c>
      <c r="E7" s="4" t="n">
        <v>0.0104166666666667</v>
      </c>
      <c r="F7" s="11" t="str">
        <f aca="false">IF(A7=Synthèse!$B$5,ROW(),"")</f>
        <v/>
      </c>
      <c r="G7" s="11" t="str">
        <f aca="false">IF(B7=Synthèse!$B$1,ROW(),"")</f>
        <v/>
      </c>
      <c r="H7" s="4" t="str">
        <f aca="true">IF(G7="","",INDIRECT("E"&amp;G7))</f>
        <v/>
      </c>
      <c r="I7" s="11"/>
      <c r="P7" s="6" t="s">
        <v>22</v>
      </c>
      <c r="Q7" s="4" t="n">
        <f aca="false">SUMIF($A$2:$A$153,P7,$C$2:$C$153)/COUNTIF($A$2:$A$153,P7)</f>
        <v>0.016005291005291</v>
      </c>
      <c r="R7" s="4" t="n">
        <f aca="false">SUMIF($A$2:$A$153,P7,$E$2:$E$153)/COUNTIF($A$2:$A$153,P7)</f>
        <v>0.0153108465608466</v>
      </c>
      <c r="S7" s="4" t="n">
        <f aca="false">SUM(Q7:R7)</f>
        <v>0.0313161375661376</v>
      </c>
      <c r="T7" s="6" t="e">
        <f aca="false">RANK(S7,$Q$2:$Q$8,1)</f>
        <v>#VALUE!</v>
      </c>
    </row>
    <row r="8" s="6" customFormat="true" ht="12.8" hidden="false" customHeight="false" outlineLevel="0" collapsed="false">
      <c r="A8" s="6" t="s">
        <v>5</v>
      </c>
      <c r="B8" s="7" t="str">
        <f aca="false">"A"</f>
        <v>A</v>
      </c>
      <c r="C8" s="4" t="n">
        <v>0.0208333333333333</v>
      </c>
      <c r="D8" s="4" t="n">
        <v>0.00416666666666667</v>
      </c>
      <c r="E8" s="4" t="n">
        <v>0.00902777777777778</v>
      </c>
      <c r="F8" s="11" t="n">
        <f aca="false">IF(A8=Synthèse!$B$5,ROW(),"")</f>
        <v>8</v>
      </c>
      <c r="G8" s="11" t="str">
        <f aca="false">IF(B8=Synthèse!$B$1,ROW(),"")</f>
        <v/>
      </c>
      <c r="H8" s="4" t="str">
        <f aca="true">IF(G8="","",INDIRECT("E"&amp;G8))</f>
        <v/>
      </c>
      <c r="I8" s="12" t="n">
        <f aca="false">IF(ISERROR(SMALL($F$2:$F$153,ROW()-7)),"",SMALL($F$2:$F$153,ROW()-7))</f>
        <v>8</v>
      </c>
      <c r="J8" s="13" t="n">
        <f aca="true">IF(I8="","",INDIRECT("BD!E"&amp;I8))</f>
        <v>0.00902777777777778</v>
      </c>
      <c r="K8" s="13" t="n">
        <f aca="false">IF(L8="","",SMALL($H$2:$H$153,L8))</f>
        <v>0.0125</v>
      </c>
      <c r="L8" s="6" t="n">
        <f aca="false">IF(ROW()-7+$I$4&gt;$I$5/2,"",ROW()-7+$I$4)</f>
        <v>23</v>
      </c>
      <c r="P8" s="6" t="s">
        <v>5</v>
      </c>
      <c r="Q8" s="4" t="n">
        <f aca="false">SUMIF($A$2:$A$153,P8,$C$2:$C$153)/COUNTIF($A$2:$A$153,P8)</f>
        <v>0.0151455026455026</v>
      </c>
      <c r="R8" s="4" t="n">
        <f aca="false">SUMIF($A$2:$A$153,P8,$E$2:$E$153)/COUNTIF($A$2:$A$153,P8)</f>
        <v>0.0134589947089947</v>
      </c>
      <c r="S8" s="4" t="n">
        <f aca="false">SUM(Q8:R8)</f>
        <v>0.0286044973544974</v>
      </c>
      <c r="T8" s="6" t="e">
        <f aca="false">RANK(S8,$Q$2:$Q$8,1)</f>
        <v>#VALUE!</v>
      </c>
    </row>
    <row r="9" customFormat="false" ht="12.8" hidden="false" customHeight="false" outlineLevel="0" collapsed="false">
      <c r="A9" s="6" t="s">
        <v>14</v>
      </c>
      <c r="B9" s="7" t="str">
        <f aca="false">"A"</f>
        <v>A</v>
      </c>
      <c r="C9" s="4" t="n">
        <v>0.0138888888888889</v>
      </c>
      <c r="D9" s="4" t="n">
        <v>0.0131944444444444</v>
      </c>
      <c r="E9" s="4" t="n">
        <v>0.0159722222222222</v>
      </c>
      <c r="F9" s="11" t="str">
        <f aca="false">IF(A9=Synthèse!$B$5,ROW(),"")</f>
        <v/>
      </c>
      <c r="G9" s="11" t="str">
        <f aca="false">IF(B9=Synthèse!$B$1,ROW(),"")</f>
        <v/>
      </c>
      <c r="H9" s="4" t="str">
        <f aca="true">IF(G9="","",INDIRECT("E"&amp;G9))</f>
        <v/>
      </c>
      <c r="I9" s="12" t="n">
        <f aca="false">IF(ISERROR(SMALL($F$2:$F$153,ROW()-7)),"",SMALL($F$2:$F$153,ROW()-7))</f>
        <v>15</v>
      </c>
      <c r="J9" s="13" t="n">
        <f aca="true">IF(I9="","",INDIRECT("BD!E"&amp;I9))</f>
        <v>0.0104166666666667</v>
      </c>
      <c r="K9" s="13" t="n">
        <f aca="false">IF(L9="","",SMALL($H$2:$H$153,L9))</f>
        <v>0.0131944444444444</v>
      </c>
      <c r="L9" s="6" t="n">
        <f aca="false">IF(ROW()-7+$I$4&gt;$I$5/2,"",ROW()-7+$I$4)</f>
        <v>24</v>
      </c>
      <c r="Q9" s="4"/>
    </row>
    <row r="10" customFormat="false" ht="12.8" hidden="false" customHeight="false" outlineLevel="0" collapsed="false">
      <c r="A10" s="6" t="s">
        <v>16</v>
      </c>
      <c r="B10" s="7" t="str">
        <f aca="false">"A"</f>
        <v>A</v>
      </c>
      <c r="C10" s="4" t="n">
        <v>0.0229166666666667</v>
      </c>
      <c r="D10" s="4" t="n">
        <v>0.0618055555555556</v>
      </c>
      <c r="E10" s="4" t="n">
        <v>0.00763888888888889</v>
      </c>
      <c r="F10" s="11" t="str">
        <f aca="false">IF(A10=Synthèse!$B$5,ROW(),"")</f>
        <v/>
      </c>
      <c r="G10" s="11" t="str">
        <f aca="false">IF(B10=Synthèse!$B$1,ROW(),"")</f>
        <v/>
      </c>
      <c r="H10" s="4" t="str">
        <f aca="true">IF(G10="","",INDIRECT("E"&amp;G10))</f>
        <v/>
      </c>
      <c r="I10" s="12" t="n">
        <f aca="false">IF(ISERROR(SMALL($F$2:$F$153,ROW()-7)),"",SMALL($F$2:$F$153,ROW()-7))</f>
        <v>22</v>
      </c>
      <c r="J10" s="13" t="n">
        <f aca="true">IF(I10="","",INDIRECT("BD!E"&amp;I10))</f>
        <v>0.0111111111111111</v>
      </c>
      <c r="K10" s="13" t="n">
        <f aca="false">IF(L10="","",SMALL($H$2:$H$153,L10))</f>
        <v>0.0131944444444444</v>
      </c>
      <c r="L10" s="6" t="n">
        <f aca="false">IF(ROW()-7+$I$4&gt;$I$5/2,"",ROW()-7+$I$4)</f>
        <v>25</v>
      </c>
    </row>
    <row r="11" customFormat="false" ht="12.8" hidden="false" customHeight="false" outlineLevel="0" collapsed="false">
      <c r="A11" s="6" t="s">
        <v>18</v>
      </c>
      <c r="B11" s="7" t="str">
        <f aca="false">"A"</f>
        <v>A</v>
      </c>
      <c r="C11" s="4" t="n">
        <v>0.0208333333333333</v>
      </c>
      <c r="D11" s="4" t="n">
        <v>0.0798611111111111</v>
      </c>
      <c r="E11" s="4" t="n">
        <v>0.0104166666666667</v>
      </c>
      <c r="F11" s="11" t="str">
        <f aca="false">IF(A11=Synthèse!$B$5,ROW(),"")</f>
        <v/>
      </c>
      <c r="G11" s="11" t="str">
        <f aca="false">IF(B11=Synthèse!$B$1,ROW(),"")</f>
        <v/>
      </c>
      <c r="H11" s="4" t="str">
        <f aca="true">IF(G11="","",INDIRECT("E"&amp;G11))</f>
        <v/>
      </c>
      <c r="I11" s="12" t="n">
        <f aca="false">IF(ISERROR(SMALL($F$2:$F$153,ROW()-7)),"",SMALL($F$2:$F$153,ROW()-7))</f>
        <v>29</v>
      </c>
      <c r="J11" s="13" t="n">
        <f aca="true">IF(I11="","",INDIRECT("BD!E"&amp;I11))</f>
        <v>0.0208333333333333</v>
      </c>
      <c r="K11" s="13" t="n">
        <f aca="false">IF(L11="","",SMALL($H$2:$H$153,L11))</f>
        <v>0.0138888888888889</v>
      </c>
      <c r="L11" s="6" t="n">
        <f aca="false">IF(ROW()-7+$I$4&gt;$I$5/2,"",ROW()-7+$I$4)</f>
        <v>26</v>
      </c>
    </row>
    <row r="12" customFormat="false" ht="12.8" hidden="false" customHeight="false" outlineLevel="0" collapsed="false">
      <c r="A12" s="6" t="s">
        <v>20</v>
      </c>
      <c r="B12" s="7" t="str">
        <f aca="false">"A"</f>
        <v>A</v>
      </c>
      <c r="C12" s="4" t="n">
        <v>0.0131944444444444</v>
      </c>
      <c r="D12" s="4" t="n">
        <v>0.0270833333333333</v>
      </c>
      <c r="E12" s="4" t="n">
        <v>0.0104166666666667</v>
      </c>
      <c r="F12" s="11" t="str">
        <f aca="false">IF(A12=Synthèse!$B$5,ROW(),"")</f>
        <v/>
      </c>
      <c r="G12" s="11" t="str">
        <f aca="false">IF(B12=Synthèse!$B$1,ROW(),"")</f>
        <v/>
      </c>
      <c r="H12" s="4" t="str">
        <f aca="true">IF(G12="","",INDIRECT("E"&amp;G12))</f>
        <v/>
      </c>
      <c r="I12" s="12" t="n">
        <f aca="false">IF(ISERROR(SMALL($F$2:$F$153,ROW()-7)),"",SMALL($F$2:$F$153,ROW()-7))</f>
        <v>36</v>
      </c>
      <c r="J12" s="13" t="n">
        <f aca="true">IF(I12="","",INDIRECT("BD!E"&amp;I12))</f>
        <v>0.0152777777777778</v>
      </c>
      <c r="K12" s="13" t="n">
        <f aca="false">IF(L12="","",SMALL($H$2:$H$153,L12))</f>
        <v>0.0145833333333333</v>
      </c>
      <c r="L12" s="6" t="n">
        <f aca="false">IF(ROW()-7+$I$4&gt;$I$5/2,"",ROW()-7+$I$4)</f>
        <v>27</v>
      </c>
    </row>
    <row r="13" customFormat="false" ht="12.8" hidden="false" customHeight="false" outlineLevel="0" collapsed="false">
      <c r="A13" s="6" t="s">
        <v>21</v>
      </c>
      <c r="B13" s="7" t="str">
        <f aca="false">"A"</f>
        <v>A</v>
      </c>
      <c r="C13" s="4" t="n">
        <v>0.0208333333333333</v>
      </c>
      <c r="D13" s="4" t="n">
        <v>0.00347222222222222</v>
      </c>
      <c r="E13" s="4" t="n">
        <v>0.00833333333333333</v>
      </c>
      <c r="F13" s="11" t="str">
        <f aca="false">IF(A13=Synthèse!$B$5,ROW(),"")</f>
        <v/>
      </c>
      <c r="G13" s="11" t="str">
        <f aca="false">IF(B13=Synthèse!$B$1,ROW(),"")</f>
        <v/>
      </c>
      <c r="H13" s="4" t="str">
        <f aca="true">IF(G13="","",INDIRECT("E"&amp;G13))</f>
        <v/>
      </c>
      <c r="I13" s="12" t="n">
        <f aca="false">IF(ISERROR(SMALL($F$2:$F$153,ROW()-7)),"",SMALL($F$2:$F$153,ROW()-7))</f>
        <v>43</v>
      </c>
      <c r="J13" s="13" t="n">
        <f aca="true">IF(I13="","",INDIRECT("BD!E"&amp;I13))</f>
        <v>0.0131944444444444</v>
      </c>
      <c r="K13" s="13" t="n">
        <f aca="false">IF(L13="","",SMALL($H$2:$H$153,L13))</f>
        <v>0.0152777777777778</v>
      </c>
      <c r="L13" s="6" t="n">
        <f aca="false">IF(ROW()-7+$I$4&gt;$I$5/2,"",ROW()-7+$I$4)</f>
        <v>28</v>
      </c>
    </row>
    <row r="14" customFormat="false" ht="12.8" hidden="false" customHeight="false" outlineLevel="0" collapsed="false">
      <c r="A14" s="6" t="s">
        <v>22</v>
      </c>
      <c r="B14" s="7" t="str">
        <f aca="false">"A"</f>
        <v>A</v>
      </c>
      <c r="C14" s="4" t="n">
        <v>0.0138888888888889</v>
      </c>
      <c r="D14" s="4" t="n">
        <v>0.0347222222222222</v>
      </c>
      <c r="E14" s="4" t="n">
        <v>0.00833333333333333</v>
      </c>
      <c r="F14" s="11" t="str">
        <f aca="false">IF(A14=Synthèse!$B$5,ROW(),"")</f>
        <v/>
      </c>
      <c r="G14" s="11" t="str">
        <f aca="false">IF(B14=Synthèse!$B$1,ROW(),"")</f>
        <v/>
      </c>
      <c r="H14" s="4" t="str">
        <f aca="true">IF(G14="","",INDIRECT("E"&amp;G14))</f>
        <v/>
      </c>
      <c r="I14" s="12" t="n">
        <f aca="false">IF(ISERROR(SMALL($F$2:$F$153,ROW()-7)),"",SMALL($F$2:$F$153,ROW()-7))</f>
        <v>50</v>
      </c>
      <c r="J14" s="13" t="n">
        <f aca="true">IF(I14="","",INDIRECT("BD!E"&amp;I14))</f>
        <v>0.01875</v>
      </c>
      <c r="K14" s="13" t="n">
        <f aca="false">IF(L14="","",SMALL($H$2:$H$153,L14))</f>
        <v>0.0152777777777778</v>
      </c>
      <c r="L14" s="6" t="n">
        <f aca="false">IF(ROW()-7+$I$4&gt;$I$5/2,"",ROW()-7+$I$4)</f>
        <v>29</v>
      </c>
    </row>
    <row r="15" customFormat="false" ht="12.8" hidden="false" customHeight="false" outlineLevel="0" collapsed="false">
      <c r="A15" s="6" t="s">
        <v>5</v>
      </c>
      <c r="B15" s="7" t="str">
        <f aca="false">"A"</f>
        <v>A</v>
      </c>
      <c r="C15" s="4" t="n">
        <v>0.0208333333333333</v>
      </c>
      <c r="D15" s="4" t="n">
        <v>0.0319444444444444</v>
      </c>
      <c r="E15" s="4" t="n">
        <v>0.0104166666666667</v>
      </c>
      <c r="F15" s="11" t="n">
        <f aca="false">IF(A15=Synthèse!$B$5,ROW(),"")</f>
        <v>15</v>
      </c>
      <c r="G15" s="11" t="str">
        <f aca="false">IF(B15=Synthèse!$B$1,ROW(),"")</f>
        <v/>
      </c>
      <c r="H15" s="4" t="str">
        <f aca="true">IF(G15="","",INDIRECT("E"&amp;G15))</f>
        <v/>
      </c>
      <c r="I15" s="12" t="n">
        <f aca="false">IF(ISERROR(SMALL($F$2:$F$153,ROW()-7)),"",SMALL($F$2:$F$153,ROW()-7))</f>
        <v>57</v>
      </c>
      <c r="J15" s="13" t="n">
        <f aca="true">IF(I15="","",INDIRECT("BD!E"&amp;I15))</f>
        <v>0.0208333333333333</v>
      </c>
      <c r="K15" s="13" t="n">
        <f aca="false">IF(L15="","",SMALL($H$2:$H$153,L15))</f>
        <v>0.0152777777777778</v>
      </c>
      <c r="L15" s="6" t="n">
        <f aca="false">IF(ROW()-7+$I$4&gt;$I$5/2,"",ROW()-7+$I$4)</f>
        <v>30</v>
      </c>
    </row>
    <row r="16" customFormat="false" ht="12.8" hidden="false" customHeight="false" outlineLevel="0" collapsed="false">
      <c r="A16" s="6" t="s">
        <v>14</v>
      </c>
      <c r="B16" s="7" t="str">
        <f aca="false">"A"</f>
        <v>A</v>
      </c>
      <c r="C16" s="4" t="n">
        <v>0.0118055555555556</v>
      </c>
      <c r="D16" s="4" t="n">
        <v>0.00208333333333333</v>
      </c>
      <c r="E16" s="4" t="n">
        <v>0.00972222222222222</v>
      </c>
      <c r="F16" s="11" t="str">
        <f aca="false">IF(A16=Synthèse!$B$5,ROW(),"")</f>
        <v/>
      </c>
      <c r="G16" s="11" t="str">
        <f aca="false">IF(B16=Synthèse!$B$1,ROW(),"")</f>
        <v/>
      </c>
      <c r="H16" s="4" t="str">
        <f aca="true">IF(G16="","",INDIRECT("E"&amp;G16))</f>
        <v/>
      </c>
      <c r="I16" s="12" t="n">
        <f aca="false">IF(ISERROR(SMALL($F$2:$F$153,ROW()-7)),"",SMALL($F$2:$F$153,ROW()-7))</f>
        <v>64</v>
      </c>
      <c r="J16" s="13" t="n">
        <f aca="true">IF(I16="","",INDIRECT("BD!E"&amp;I16))</f>
        <v>0.0208333333333333</v>
      </c>
      <c r="K16" s="13" t="n">
        <f aca="false">IF(L16="","",SMALL($H$2:$H$153,L16))</f>
        <v>0.0159722222222222</v>
      </c>
      <c r="L16" s="6" t="n">
        <f aca="false">IF(ROW()-7+$I$4&gt;$I$5/2,"",ROW()-7+$I$4)</f>
        <v>31</v>
      </c>
    </row>
    <row r="17" customFormat="false" ht="12.8" hidden="false" customHeight="false" outlineLevel="0" collapsed="false">
      <c r="A17" s="6" t="s">
        <v>16</v>
      </c>
      <c r="B17" s="7" t="str">
        <f aca="false">"A"</f>
        <v>A</v>
      </c>
      <c r="C17" s="4" t="n">
        <v>0.0291666666666667</v>
      </c>
      <c r="D17" s="4" t="n">
        <v>0.0673611111111111</v>
      </c>
      <c r="E17" s="4" t="n">
        <v>0.00138888888888889</v>
      </c>
      <c r="F17" s="11" t="str">
        <f aca="false">IF(A17=Synthèse!$B$5,ROW(),"")</f>
        <v/>
      </c>
      <c r="G17" s="11" t="str">
        <f aca="false">IF(B17=Synthèse!$B$1,ROW(),"")</f>
        <v/>
      </c>
      <c r="H17" s="4" t="str">
        <f aca="true">IF(G17="","",INDIRECT("E"&amp;G17))</f>
        <v/>
      </c>
      <c r="I17" s="12" t="n">
        <f aca="false">IF(ISERROR(SMALL($F$2:$F$153,ROW()-7)),"",SMALL($F$2:$F$153,ROW()-7))</f>
        <v>71</v>
      </c>
      <c r="J17" s="13" t="n">
        <f aca="true">IF(I17="","",INDIRECT("BD!E"&amp;I17))</f>
        <v>0.00902777777777778</v>
      </c>
      <c r="K17" s="13" t="n">
        <f aca="false">IF(L17="","",SMALL($H$2:$H$153,L17))</f>
        <v>0.0159722222222222</v>
      </c>
      <c r="L17" s="6" t="n">
        <f aca="false">IF(ROW()-7+$I$4&gt;$I$5/2,"",ROW()-7+$I$4)</f>
        <v>32</v>
      </c>
    </row>
    <row r="18" customFormat="false" ht="12.8" hidden="false" customHeight="false" outlineLevel="0" collapsed="false">
      <c r="A18" s="6" t="s">
        <v>18</v>
      </c>
      <c r="B18" s="7" t="str">
        <f aca="false">"A"</f>
        <v>A</v>
      </c>
      <c r="C18" s="4" t="n">
        <v>0.0152777777777778</v>
      </c>
      <c r="D18" s="4" t="n">
        <v>0.00347222222222222</v>
      </c>
      <c r="E18" s="4" t="n">
        <v>0.00625</v>
      </c>
      <c r="F18" s="11" t="str">
        <f aca="false">IF(A18=Synthèse!$B$5,ROW(),"")</f>
        <v/>
      </c>
      <c r="G18" s="11" t="str">
        <f aca="false">IF(B18=Synthèse!$B$1,ROW(),"")</f>
        <v/>
      </c>
      <c r="H18" s="4" t="str">
        <f aca="true">IF(G18="","",INDIRECT("E"&amp;G18))</f>
        <v/>
      </c>
      <c r="I18" s="12" t="n">
        <f aca="false">IF(ISERROR(SMALL($F$2:$F$153,ROW()-7)),"",SMALL($F$2:$F$153,ROW()-7))</f>
        <v>78</v>
      </c>
      <c r="J18" s="13" t="n">
        <f aca="true">IF(I18="","",INDIRECT("BD!E"&amp;I18))</f>
        <v>0.00972222222222222</v>
      </c>
      <c r="K18" s="13" t="n">
        <f aca="false">IF(L18="","",SMALL($H$2:$H$153,L18))</f>
        <v>0.0159722222222222</v>
      </c>
      <c r="L18" s="6" t="n">
        <f aca="false">IF(ROW()-7+$I$4&gt;$I$5/2,"",ROW()-7+$I$4)</f>
        <v>33</v>
      </c>
    </row>
    <row r="19" customFormat="false" ht="12.8" hidden="false" customHeight="false" outlineLevel="0" collapsed="false">
      <c r="A19" s="6" t="s">
        <v>20</v>
      </c>
      <c r="B19" s="7" t="str">
        <f aca="false">"A"</f>
        <v>A</v>
      </c>
      <c r="C19" s="4" t="n">
        <v>0.00833333333333333</v>
      </c>
      <c r="D19" s="4" t="n">
        <v>0.0166666666666667</v>
      </c>
      <c r="E19" s="4" t="n">
        <v>0.00138888888888889</v>
      </c>
      <c r="F19" s="11" t="str">
        <f aca="false">IF(A19=Synthèse!$B$5,ROW(),"")</f>
        <v/>
      </c>
      <c r="G19" s="11" t="str">
        <f aca="false">IF(B19=Synthèse!$B$1,ROW(),"")</f>
        <v/>
      </c>
      <c r="H19" s="4" t="str">
        <f aca="true">IF(G19="","",INDIRECT("E"&amp;G19))</f>
        <v/>
      </c>
      <c r="I19" s="12" t="n">
        <f aca="false">IF(ISERROR(SMALL($F$2:$F$153,ROW()-7)),"",SMALL($F$2:$F$153,ROW()-7))</f>
        <v>85</v>
      </c>
      <c r="J19" s="13" t="n">
        <f aca="true">IF(I19="","",INDIRECT("BD!E"&amp;I19))</f>
        <v>0.0104166666666667</v>
      </c>
      <c r="K19" s="13" t="n">
        <f aca="false">IF(L19="","",SMALL($H$2:$H$153,L19))</f>
        <v>0.0166666666666667</v>
      </c>
      <c r="L19" s="6" t="n">
        <f aca="false">IF(ROW()-7+$I$4&gt;$I$5/2,"",ROW()-7+$I$4)</f>
        <v>34</v>
      </c>
    </row>
    <row r="20" customFormat="false" ht="12.8" hidden="false" customHeight="false" outlineLevel="0" collapsed="false">
      <c r="A20" s="6" t="s">
        <v>21</v>
      </c>
      <c r="B20" s="7" t="str">
        <f aca="false">"A"</f>
        <v>A</v>
      </c>
      <c r="C20" s="4" t="n">
        <v>0.0208333333333333</v>
      </c>
      <c r="D20" s="4" t="n">
        <v>0.0326388888888889</v>
      </c>
      <c r="E20" s="4" t="n">
        <v>0.0208333333333333</v>
      </c>
      <c r="F20" s="11" t="str">
        <f aca="false">IF(A20=Synthèse!$B$5,ROW(),"")</f>
        <v/>
      </c>
      <c r="G20" s="11" t="str">
        <f aca="false">IF(B20=Synthèse!$B$1,ROW(),"")</f>
        <v/>
      </c>
      <c r="H20" s="4" t="str">
        <f aca="true">IF(G20="","",INDIRECT("E"&amp;G20))</f>
        <v/>
      </c>
      <c r="I20" s="12" t="n">
        <f aca="false">IF(ISERROR(SMALL($F$2:$F$153,ROW()-7)),"",SMALL($F$2:$F$153,ROW()-7))</f>
        <v>92</v>
      </c>
      <c r="J20" s="13" t="n">
        <f aca="true">IF(I20="","",INDIRECT("BD!E"&amp;I20))</f>
        <v>0.0131944444444444</v>
      </c>
      <c r="K20" s="13" t="n">
        <f aca="false">IF(L20="","",SMALL($H$2:$H$153,L20))</f>
        <v>0.0173611111111111</v>
      </c>
      <c r="L20" s="6" t="n">
        <f aca="false">IF(ROW()-7+$I$4&gt;$I$5/2,"",ROW()-7+$I$4)</f>
        <v>35</v>
      </c>
    </row>
    <row r="21" customFormat="false" ht="12.8" hidden="false" customHeight="false" outlineLevel="0" collapsed="false">
      <c r="A21" s="6" t="s">
        <v>22</v>
      </c>
      <c r="B21" s="7" t="str">
        <f aca="false">"A"</f>
        <v>A</v>
      </c>
      <c r="C21" s="4" t="n">
        <v>0.0104166666666667</v>
      </c>
      <c r="D21" s="4" t="n">
        <v>0.0347222222222222</v>
      </c>
      <c r="E21" s="4" t="n">
        <v>0.00277777777777778</v>
      </c>
      <c r="F21" s="11" t="str">
        <f aca="false">IF(A21=Synthèse!$B$5,ROW(),"")</f>
        <v/>
      </c>
      <c r="G21" s="11" t="str">
        <f aca="false">IF(B21=Synthèse!$B$1,ROW(),"")</f>
        <v/>
      </c>
      <c r="H21" s="4" t="str">
        <f aca="true">IF(G21="","",INDIRECT("E"&amp;G21))</f>
        <v/>
      </c>
      <c r="I21" s="12" t="n">
        <f aca="false">IF(ISERROR(SMALL($F$2:$F$153,ROW()-7)),"",SMALL($F$2:$F$153,ROW()-7))</f>
        <v>99</v>
      </c>
      <c r="J21" s="13" t="n">
        <f aca="true">IF(I21="","",INDIRECT("BD!E"&amp;I21))</f>
        <v>0.00625</v>
      </c>
      <c r="K21" s="13" t="n">
        <f aca="false">IF(L21="","",SMALL($H$2:$H$153,L21))</f>
        <v>0.0173611111111111</v>
      </c>
      <c r="L21" s="6" t="n">
        <f aca="false">IF(ROW()-7+$I$4&gt;$I$5/2,"",ROW()-7+$I$4)</f>
        <v>36</v>
      </c>
    </row>
    <row r="22" customFormat="false" ht="12.8" hidden="false" customHeight="false" outlineLevel="0" collapsed="false">
      <c r="A22" s="6" t="s">
        <v>5</v>
      </c>
      <c r="B22" s="7" t="str">
        <f aca="false">"A"</f>
        <v>A</v>
      </c>
      <c r="C22" s="4" t="n">
        <v>0.0208333333333333</v>
      </c>
      <c r="D22" s="4" t="n">
        <v>0.0131944444444444</v>
      </c>
      <c r="E22" s="4" t="n">
        <v>0.0111111111111111</v>
      </c>
      <c r="F22" s="11" t="n">
        <f aca="false">IF(A22=Synthèse!$B$5,ROW(),"")</f>
        <v>22</v>
      </c>
      <c r="G22" s="11" t="str">
        <f aca="false">IF(B22=Synthèse!$B$1,ROW(),"")</f>
        <v/>
      </c>
      <c r="H22" s="4" t="str">
        <f aca="true">IF(G22="","",INDIRECT("E"&amp;G22))</f>
        <v/>
      </c>
      <c r="I22" s="12" t="n">
        <f aca="false">IF(ISERROR(SMALL($F$2:$F$153,ROW()-7)),"",SMALL($F$2:$F$153,ROW()-7))</f>
        <v>106</v>
      </c>
      <c r="J22" s="13" t="n">
        <f aca="true">IF(I22="","",INDIRECT("BD!E"&amp;I22))</f>
        <v>0.00208333333333333</v>
      </c>
      <c r="K22" s="13" t="n">
        <f aca="false">IF(L22="","",SMALL($H$2:$H$153,L22))</f>
        <v>0.0173611111111111</v>
      </c>
      <c r="L22" s="11" t="n">
        <f aca="false">IF(ROW()-7+$I$4&gt;$I$5/2,"",ROW()-7+$I$4)</f>
        <v>37</v>
      </c>
    </row>
    <row r="23" customFormat="false" ht="12.8" hidden="false" customHeight="false" outlineLevel="0" collapsed="false">
      <c r="A23" s="6" t="s">
        <v>14</v>
      </c>
      <c r="B23" s="7" t="str">
        <f aca="false">"A"</f>
        <v>A</v>
      </c>
      <c r="C23" s="4" t="n">
        <v>0.0138888888888889</v>
      </c>
      <c r="D23" s="4" t="n">
        <v>0.0347222222222222</v>
      </c>
      <c r="E23" s="4" t="n">
        <v>0.0208333333333333</v>
      </c>
      <c r="F23" s="11" t="str">
        <f aca="false">IF(A23=Synthèse!$B$5,ROW(),"")</f>
        <v/>
      </c>
      <c r="G23" s="11" t="str">
        <f aca="false">IF(B23=Synthèse!$B$1,ROW(),"")</f>
        <v/>
      </c>
      <c r="H23" s="4" t="str">
        <f aca="true">IF(G23="","",INDIRECT("E"&amp;G23))</f>
        <v/>
      </c>
      <c r="I23" s="12" t="n">
        <f aca="false">IF(ISERROR(SMALL($F$2:$F$153,ROW()-7)),"",SMALL($F$2:$F$153,ROW()-7))</f>
        <v>113</v>
      </c>
      <c r="J23" s="13" t="n">
        <f aca="true">IF(I23="","",INDIRECT("BD!E"&amp;I23))</f>
        <v>0.00972222222222222</v>
      </c>
      <c r="K23" s="13" t="n">
        <f aca="false">IF(L23="","",LARGE($H$2:$H$153,L23))</f>
        <v>0.0180555555555556</v>
      </c>
      <c r="L23" s="11" t="n">
        <f aca="false">IF(SUM(-ROW(),46,-8,$I$4)&gt;$I$5/2,"",SUM(-ROW(),46,-8,$I$4))</f>
        <v>37</v>
      </c>
    </row>
    <row r="24" customFormat="false" ht="12.8" hidden="false" customHeight="false" outlineLevel="0" collapsed="false">
      <c r="A24" s="6" t="s">
        <v>16</v>
      </c>
      <c r="B24" s="7" t="s">
        <v>17</v>
      </c>
      <c r="C24" s="4" t="n">
        <v>0.0118055555555556</v>
      </c>
      <c r="D24" s="4" t="n">
        <v>0.00694444444444444</v>
      </c>
      <c r="E24" s="4" t="n">
        <v>0.0208333333333333</v>
      </c>
      <c r="F24" s="11" t="str">
        <f aca="false">IF(A24=Synthèse!$B$5,ROW(),"")</f>
        <v/>
      </c>
      <c r="G24" s="11" t="str">
        <f aca="false">IF(B24=Synthèse!$B$1,ROW(),"")</f>
        <v/>
      </c>
      <c r="H24" s="4" t="str">
        <f aca="true">IF(G24="","",INDIRECT("E"&amp;G24))</f>
        <v/>
      </c>
      <c r="I24" s="12" t="n">
        <f aca="false">IF(ISERROR(SMALL($F$2:$F$153,ROW()-7)),"",SMALL($F$2:$F$153,ROW()-7))</f>
        <v>120</v>
      </c>
      <c r="J24" s="13" t="n">
        <f aca="true">IF(I24="","",INDIRECT("BD!E"&amp;I24))</f>
        <v>0.0208333333333333</v>
      </c>
      <c r="K24" s="13" t="n">
        <f aca="false">IF(L24="","",LARGE($H$2:$H$153,L24))</f>
        <v>0.0180555555555556</v>
      </c>
      <c r="L24" s="6" t="n">
        <f aca="false">IF(SUM(-ROW(),46,-8,$I$4)&gt;$I$5/2,"",SUM(-ROW(),46,-8,$I$4))</f>
        <v>36</v>
      </c>
    </row>
    <row r="25" customFormat="false" ht="12.8" hidden="false" customHeight="false" outlineLevel="0" collapsed="false">
      <c r="A25" s="6" t="s">
        <v>18</v>
      </c>
      <c r="B25" s="7" t="s">
        <v>17</v>
      </c>
      <c r="C25" s="4" t="n">
        <v>0.0423611111111111</v>
      </c>
      <c r="D25" s="4" t="n">
        <v>0.00625</v>
      </c>
      <c r="E25" s="4" t="n">
        <v>0.0402777777777778</v>
      </c>
      <c r="F25" s="11" t="str">
        <f aca="false">IF(A25=Synthèse!$B$5,ROW(),"")</f>
        <v/>
      </c>
      <c r="G25" s="11" t="str">
        <f aca="false">IF(B25=Synthèse!$B$1,ROW(),"")</f>
        <v/>
      </c>
      <c r="H25" s="4" t="str">
        <f aca="true">IF(G25="","",INDIRECT("E"&amp;G25))</f>
        <v/>
      </c>
      <c r="I25" s="12" t="n">
        <f aca="false">IF(ISERROR(SMALL($F$2:$F$153,ROW()-7)),"",SMALL($F$2:$F$153,ROW()-7))</f>
        <v>127</v>
      </c>
      <c r="J25" s="13" t="n">
        <f aca="true">IF(I25="","",INDIRECT("BD!E"&amp;I25))</f>
        <v>0.0215277777777778</v>
      </c>
      <c r="K25" s="13" t="n">
        <f aca="false">IF(L25="","",LARGE($H$2:$H$153,L25))</f>
        <v>0.01875</v>
      </c>
      <c r="L25" s="6" t="n">
        <f aca="false">IF(SUM(-ROW(),46,-8,$I$4)&gt;$I$5/2,"",SUM(-ROW(),46,-8,$I$4))</f>
        <v>35</v>
      </c>
    </row>
    <row r="26" customFormat="false" ht="12.8" hidden="false" customHeight="false" outlineLevel="0" collapsed="false">
      <c r="A26" s="6" t="s">
        <v>20</v>
      </c>
      <c r="B26" s="7" t="s">
        <v>17</v>
      </c>
      <c r="C26" s="4" t="n">
        <v>0.0194444444444444</v>
      </c>
      <c r="D26" s="4" t="n">
        <v>0.0645833333333333</v>
      </c>
      <c r="E26" s="4" t="n">
        <v>0.0166666666666667</v>
      </c>
      <c r="F26" s="11" t="str">
        <f aca="false">IF(A26=Synthèse!$B$5,ROW(),"")</f>
        <v/>
      </c>
      <c r="G26" s="11" t="str">
        <f aca="false">IF(B26=Synthèse!$B$1,ROW(),"")</f>
        <v/>
      </c>
      <c r="H26" s="4" t="str">
        <f aca="true">IF(G26="","",INDIRECT("E"&amp;G26))</f>
        <v/>
      </c>
      <c r="I26" s="12" t="n">
        <f aca="false">IF(ISERROR(SMALL($F$2:$F$153,ROW()-7)),"",SMALL($F$2:$F$153,ROW()-7))</f>
        <v>134</v>
      </c>
      <c r="J26" s="13" t="n">
        <f aca="true">IF(I26="","",INDIRECT("BD!E"&amp;I26))</f>
        <v>0.0159722222222222</v>
      </c>
      <c r="K26" s="13" t="n">
        <f aca="false">IF(L26="","",LARGE($H$2:$H$153,L26))</f>
        <v>0.01875</v>
      </c>
      <c r="L26" s="6" t="n">
        <f aca="false">IF(SUM(-ROW(),46,-8,$I$4)&gt;$I$5/2,"",SUM(-ROW(),46,-8,$I$4))</f>
        <v>34</v>
      </c>
    </row>
    <row r="27" customFormat="false" ht="12.8" hidden="false" customHeight="false" outlineLevel="0" collapsed="false">
      <c r="A27" s="6" t="s">
        <v>21</v>
      </c>
      <c r="B27" s="7" t="s">
        <v>17</v>
      </c>
      <c r="C27" s="4" t="n">
        <v>0.0208333333333333</v>
      </c>
      <c r="D27" s="4" t="n">
        <v>0.00347222222222222</v>
      </c>
      <c r="E27" s="4" t="n">
        <v>0.0208333333333333</v>
      </c>
      <c r="F27" s="11" t="str">
        <f aca="false">IF(A27=Synthèse!$B$5,ROW(),"")</f>
        <v/>
      </c>
      <c r="G27" s="11" t="str">
        <f aca="false">IF(B27=Synthèse!$B$1,ROW(),"")</f>
        <v/>
      </c>
      <c r="H27" s="4" t="str">
        <f aca="true">IF(G27="","",INDIRECT("E"&amp;G27))</f>
        <v/>
      </c>
      <c r="I27" s="12" t="n">
        <f aca="false">IF(ISERROR(SMALL($F$2:$F$153,ROW()-7)),"",SMALL($F$2:$F$153,ROW()-7))</f>
        <v>141</v>
      </c>
      <c r="J27" s="13" t="n">
        <f aca="true">IF(I27="","",INDIRECT("BD!E"&amp;I27))</f>
        <v>0.00972222222222222</v>
      </c>
      <c r="K27" s="13" t="n">
        <f aca="false">IF(L27="","",LARGE($H$2:$H$153,L27))</f>
        <v>0.0201388888888889</v>
      </c>
      <c r="L27" s="6" t="n">
        <f aca="false">IF(SUM(-ROW(),46,-8,$I$4)&gt;$I$5/2,"",SUM(-ROW(),46,-8,$I$4))</f>
        <v>33</v>
      </c>
    </row>
    <row r="28" customFormat="false" ht="12.8" hidden="false" customHeight="false" outlineLevel="0" collapsed="false">
      <c r="A28" s="6" t="s">
        <v>22</v>
      </c>
      <c r="B28" s="7" t="s">
        <v>17</v>
      </c>
      <c r="C28" s="4" t="n">
        <v>0.0305555555555556</v>
      </c>
      <c r="D28" s="4" t="n">
        <v>0.0118055555555556</v>
      </c>
      <c r="E28" s="4" t="n">
        <v>0.0243055555555556</v>
      </c>
      <c r="F28" s="11" t="str">
        <f aca="false">IF(A28=Synthèse!$B$5,ROW(),"")</f>
        <v/>
      </c>
      <c r="G28" s="11" t="str">
        <f aca="false">IF(B28=Synthèse!$B$1,ROW(),"")</f>
        <v/>
      </c>
      <c r="H28" s="4" t="str">
        <f aca="true">IF(G28="","",INDIRECT("E"&amp;G28))</f>
        <v/>
      </c>
      <c r="I28" s="12" t="n">
        <f aca="false">IF(ISERROR(SMALL($F$2:$F$153,ROW()-7)),"",SMALL($F$2:$F$153,ROW()-7))</f>
        <v>148</v>
      </c>
      <c r="J28" s="13" t="n">
        <f aca="true">IF(I28="","",INDIRECT("BD!E"&amp;I28))</f>
        <v>0.0138888888888889</v>
      </c>
      <c r="K28" s="13" t="n">
        <f aca="false">IF(L28="","",LARGE($H$2:$H$153,L28))</f>
        <v>0.0201388888888889</v>
      </c>
      <c r="L28" s="6" t="n">
        <f aca="false">IF(SUM(-ROW(),46,-8,$I$4)&gt;$I$5/2,"",SUM(-ROW(),46,-8,$I$4))</f>
        <v>32</v>
      </c>
    </row>
    <row r="29" customFormat="false" ht="12.8" hidden="false" customHeight="false" outlineLevel="0" collapsed="false">
      <c r="A29" s="6" t="s">
        <v>5</v>
      </c>
      <c r="B29" s="7" t="s">
        <v>17</v>
      </c>
      <c r="C29" s="4" t="n">
        <v>0.0118055555555556</v>
      </c>
      <c r="D29" s="4" t="n">
        <v>0.0194444444444444</v>
      </c>
      <c r="E29" s="4" t="n">
        <v>0.0208333333333333</v>
      </c>
      <c r="F29" s="11" t="n">
        <f aca="false">IF(A29=Synthèse!$B$5,ROW(),"")</f>
        <v>29</v>
      </c>
      <c r="G29" s="11" t="str">
        <f aca="false">IF(B29=Synthèse!$B$1,ROW(),"")</f>
        <v/>
      </c>
      <c r="H29" s="4" t="str">
        <f aca="true">IF(G29="","",INDIRECT("E"&amp;G29))</f>
        <v/>
      </c>
      <c r="I29" s="12" t="str">
        <f aca="false">IF(ISERROR(SMALL($F$2:$F$153,ROW()-7)),"",SMALL($F$2:$F$153,ROW()-7))</f>
        <v/>
      </c>
      <c r="J29" s="13" t="str">
        <f aca="true">IF(I29="","",INDIRECT("BD!E"&amp;I29))</f>
        <v/>
      </c>
      <c r="K29" s="13" t="n">
        <f aca="false">IF(L29="","",LARGE($H$2:$H$153,L29))</f>
        <v>0.0208333333333333</v>
      </c>
      <c r="L29" s="6" t="n">
        <f aca="false">IF(SUM(-ROW(),46,-8,$I$4)&gt;$I$5/2,"",SUM(-ROW(),46,-8,$I$4))</f>
        <v>31</v>
      </c>
    </row>
    <row r="30" customFormat="false" ht="12.8" hidden="false" customHeight="false" outlineLevel="0" collapsed="false">
      <c r="A30" s="6" t="s">
        <v>14</v>
      </c>
      <c r="B30" s="7" t="s">
        <v>17</v>
      </c>
      <c r="C30" s="4" t="n">
        <v>0.0118055555555556</v>
      </c>
      <c r="D30" s="4" t="n">
        <v>0.0145833333333333</v>
      </c>
      <c r="E30" s="4" t="n">
        <v>0.0326388888888889</v>
      </c>
      <c r="F30" s="11" t="str">
        <f aca="false">IF(A30=Synthèse!$B$5,ROW(),"")</f>
        <v/>
      </c>
      <c r="G30" s="11" t="str">
        <f aca="false">IF(B30=Synthèse!$B$1,ROW(),"")</f>
        <v/>
      </c>
      <c r="H30" s="4" t="str">
        <f aca="true">IF(G30="","",INDIRECT("E"&amp;G30))</f>
        <v/>
      </c>
      <c r="I30" s="12" t="str">
        <f aca="false">IF(ISERROR(SMALL($F$2:$F$153,ROW()-7)),"",SMALL($F$2:$F$153,ROW()-7))</f>
        <v/>
      </c>
      <c r="J30" s="13" t="str">
        <f aca="true">IF(I30="","",INDIRECT("BD!E"&amp;I30))</f>
        <v/>
      </c>
      <c r="K30" s="13" t="n">
        <f aca="false">IF(L30="","",LARGE($H$2:$H$153,L30))</f>
        <v>0.0208333333333333</v>
      </c>
      <c r="L30" s="6" t="n">
        <f aca="false">IF(SUM(-ROW(),46,-8,$I$4)&gt;$I$5/2,"",SUM(-ROW(),46,-8,$I$4))</f>
        <v>30</v>
      </c>
    </row>
    <row r="31" customFormat="false" ht="12.8" hidden="false" customHeight="false" outlineLevel="0" collapsed="false">
      <c r="A31" s="6" t="s">
        <v>16</v>
      </c>
      <c r="B31" s="7" t="s">
        <v>17</v>
      </c>
      <c r="C31" s="4" t="n">
        <v>0.0131944444444444</v>
      </c>
      <c r="D31" s="4" t="n">
        <v>0.0416666666666667</v>
      </c>
      <c r="E31" s="4" t="n">
        <v>0.0104166666666667</v>
      </c>
      <c r="F31" s="11" t="str">
        <f aca="false">IF(A31=Synthèse!$B$5,ROW(),"")</f>
        <v/>
      </c>
      <c r="G31" s="11" t="str">
        <f aca="false">IF(B31=Synthèse!$B$1,ROW(),"")</f>
        <v/>
      </c>
      <c r="H31" s="4" t="str">
        <f aca="true">IF(G31="","",INDIRECT("E"&amp;G31))</f>
        <v/>
      </c>
      <c r="I31" s="12" t="str">
        <f aca="false">IF(ISERROR(SMALL($F$2:$F$153,ROW()-7)),"",SMALL($F$2:$F$153,ROW()-7))</f>
        <v/>
      </c>
      <c r="J31" s="13" t="str">
        <f aca="true">IF(I31="","",INDIRECT("BD!E"&amp;I31))</f>
        <v/>
      </c>
      <c r="K31" s="13" t="n">
        <f aca="false">IF(L31="","",LARGE($H$2:$H$153,L31))</f>
        <v>0.0208333333333333</v>
      </c>
      <c r="L31" s="6" t="n">
        <f aca="false">IF(SUM(-ROW(),46,-8,$I$4)&gt;$I$5/2,"",SUM(-ROW(),46,-8,$I$4))</f>
        <v>29</v>
      </c>
    </row>
    <row r="32" customFormat="false" ht="12.8" hidden="false" customHeight="false" outlineLevel="0" collapsed="false">
      <c r="A32" s="6" t="s">
        <v>18</v>
      </c>
      <c r="B32" s="7" t="s">
        <v>17</v>
      </c>
      <c r="C32" s="4" t="n">
        <v>0.0305555555555556</v>
      </c>
      <c r="D32" s="4" t="n">
        <v>0.00138888888888889</v>
      </c>
      <c r="E32" s="4" t="n">
        <v>0.0222222222222222</v>
      </c>
      <c r="F32" s="11" t="str">
        <f aca="false">IF(A32=Synthèse!$B$5,ROW(),"")</f>
        <v/>
      </c>
      <c r="G32" s="11" t="str">
        <f aca="false">IF(B32=Synthèse!$B$1,ROW(),"")</f>
        <v/>
      </c>
      <c r="H32" s="4" t="str">
        <f aca="true">IF(G32="","",INDIRECT("E"&amp;G32))</f>
        <v/>
      </c>
      <c r="I32" s="12" t="str">
        <f aca="false">IF(ISERROR(SMALL($F$2:$F$153,ROW()-7)),"",SMALL($F$2:$F$153,ROW()-7))</f>
        <v/>
      </c>
      <c r="J32" s="13" t="str">
        <f aca="true">IF(I32="","",INDIRECT("BD!E"&amp;I32))</f>
        <v/>
      </c>
      <c r="K32" s="13" t="n">
        <f aca="false">IF(L32="","",LARGE($H$2:$H$153,L32))</f>
        <v>0.0208333333333333</v>
      </c>
      <c r="L32" s="6" t="n">
        <f aca="false">IF(SUM(-ROW(),46,-8,$I$4)&gt;$I$5/2,"",SUM(-ROW(),46,-8,$I$4))</f>
        <v>28</v>
      </c>
    </row>
    <row r="33" customFormat="false" ht="12.8" hidden="false" customHeight="false" outlineLevel="0" collapsed="false">
      <c r="A33" s="6" t="s">
        <v>20</v>
      </c>
      <c r="B33" s="7" t="s">
        <v>17</v>
      </c>
      <c r="C33" s="4" t="n">
        <v>0.0166666666666667</v>
      </c>
      <c r="D33" s="4" t="n">
        <v>0.00555555555555556</v>
      </c>
      <c r="E33" s="4" t="n">
        <v>0.0138888888888889</v>
      </c>
      <c r="F33" s="11" t="str">
        <f aca="false">IF(A33=Synthèse!$B$5,ROW(),"")</f>
        <v/>
      </c>
      <c r="G33" s="11" t="str">
        <f aca="false">IF(B33=Synthèse!$B$1,ROW(),"")</f>
        <v/>
      </c>
      <c r="H33" s="4" t="str">
        <f aca="true">IF(G33="","",INDIRECT("E"&amp;G33))</f>
        <v/>
      </c>
      <c r="I33" s="12" t="str">
        <f aca="false">IF(ISERROR(SMALL($F$2:$F$153,ROW()-7)),"",SMALL($F$2:$F$153,ROW()-7))</f>
        <v/>
      </c>
      <c r="J33" s="13" t="str">
        <f aca="true">IF(I33="","",INDIRECT("BD!E"&amp;I33))</f>
        <v/>
      </c>
      <c r="K33" s="13" t="n">
        <f aca="false">IF(L33="","",LARGE($H$2:$H$153,L33))</f>
        <v>0.0208333333333333</v>
      </c>
      <c r="L33" s="6" t="n">
        <f aca="false">IF(SUM(-ROW(),46,-8,$I$4)&gt;$I$5/2,"",SUM(-ROW(),46,-8,$I$4))</f>
        <v>27</v>
      </c>
    </row>
    <row r="34" customFormat="false" ht="12.8" hidden="false" customHeight="false" outlineLevel="0" collapsed="false">
      <c r="A34" s="6" t="s">
        <v>21</v>
      </c>
      <c r="B34" s="7" t="s">
        <v>17</v>
      </c>
      <c r="C34" s="4" t="n">
        <v>0.00972222222222222</v>
      </c>
      <c r="D34" s="4" t="n">
        <v>0.0104166666666667</v>
      </c>
      <c r="E34" s="4" t="n">
        <v>0.0208333333333333</v>
      </c>
      <c r="F34" s="11" t="str">
        <f aca="false">IF(A34=Synthèse!$B$5,ROW(),"")</f>
        <v/>
      </c>
      <c r="G34" s="11" t="str">
        <f aca="false">IF(B34=Synthèse!$B$1,ROW(),"")</f>
        <v/>
      </c>
      <c r="H34" s="4" t="str">
        <f aca="true">IF(G34="","",INDIRECT("E"&amp;G34))</f>
        <v/>
      </c>
      <c r="I34" s="12" t="str">
        <f aca="false">IF(ISERROR(SMALL($F$2:$F$153,ROW()-7)),"",SMALL($F$2:$F$153,ROW()-7))</f>
        <v/>
      </c>
      <c r="J34" s="13" t="str">
        <f aca="true">IF(I34="","",INDIRECT("BD!E"&amp;I34))</f>
        <v/>
      </c>
      <c r="K34" s="13" t="n">
        <f aca="false">IF(L34="","",LARGE($H$2:$H$153,L34))</f>
        <v>0.0208333333333333</v>
      </c>
      <c r="L34" s="6" t="n">
        <f aca="false">IF(SUM(-ROW(),46,-8,$I$4)&gt;$I$5/2,"",SUM(-ROW(),46,-8,$I$4))</f>
        <v>26</v>
      </c>
    </row>
    <row r="35" customFormat="false" ht="12.8" hidden="false" customHeight="false" outlineLevel="0" collapsed="false">
      <c r="A35" s="6" t="s">
        <v>22</v>
      </c>
      <c r="B35" s="7" t="s">
        <v>17</v>
      </c>
      <c r="C35" s="4" t="n">
        <v>0.0208333333333333</v>
      </c>
      <c r="D35" s="4" t="n">
        <v>0.0104166666666667</v>
      </c>
      <c r="E35" s="4" t="n">
        <v>0.0243055555555556</v>
      </c>
      <c r="F35" s="11" t="str">
        <f aca="false">IF(A35=Synthèse!$B$5,ROW(),"")</f>
        <v/>
      </c>
      <c r="G35" s="11" t="str">
        <f aca="false">IF(B35=Synthèse!$B$1,ROW(),"")</f>
        <v/>
      </c>
      <c r="H35" s="4" t="str">
        <f aca="true">IF(G35="","",INDIRECT("E"&amp;G35))</f>
        <v/>
      </c>
      <c r="I35" s="12" t="str">
        <f aca="false">IF(ISERROR(SMALL($F$2:$F$153,ROW()-7)),"",SMALL($F$2:$F$153,ROW()-7))</f>
        <v/>
      </c>
      <c r="J35" s="13" t="str">
        <f aca="true">IF(I35="","",INDIRECT("BD!E"&amp;I35))</f>
        <v/>
      </c>
      <c r="K35" s="13" t="n">
        <f aca="false">IF(L35="","",LARGE($H$2:$H$153,L35))</f>
        <v>0.0208333333333333</v>
      </c>
      <c r="L35" s="6" t="n">
        <f aca="false">IF(SUM(-ROW(),46,-8,$I$4)&gt;$I$5/2,"",SUM(-ROW(),46,-8,$I$4))</f>
        <v>25</v>
      </c>
    </row>
    <row r="36" customFormat="false" ht="12.8" hidden="false" customHeight="false" outlineLevel="0" collapsed="false">
      <c r="A36" s="6" t="s">
        <v>5</v>
      </c>
      <c r="B36" s="7" t="s">
        <v>17</v>
      </c>
      <c r="C36" s="4" t="n">
        <v>0.000694444444444444</v>
      </c>
      <c r="D36" s="4" t="n">
        <v>0.0305555555555556</v>
      </c>
      <c r="E36" s="4" t="n">
        <v>0.0152777777777778</v>
      </c>
      <c r="F36" s="11" t="n">
        <f aca="false">IF(A36=Synthèse!$B$5,ROW(),"")</f>
        <v>36</v>
      </c>
      <c r="G36" s="11" t="str">
        <f aca="false">IF(B36=Synthèse!$B$1,ROW(),"")</f>
        <v/>
      </c>
      <c r="H36" s="4" t="str">
        <f aca="true">IF(G36="","",INDIRECT("E"&amp;G36))</f>
        <v/>
      </c>
      <c r="I36" s="12" t="str">
        <f aca="false">IF(ISERROR(SMALL($F$2:$F$153,ROW()-7)),"",SMALL($F$2:$F$153,ROW()-7))</f>
        <v/>
      </c>
      <c r="J36" s="13" t="str">
        <f aca="true">IF(I36="","",INDIRECT("BD!E"&amp;I36))</f>
        <v/>
      </c>
      <c r="K36" s="13" t="n">
        <f aca="false">IF(L36="","",LARGE($H$2:$H$153,L36))</f>
        <v>0.0208333333333333</v>
      </c>
      <c r="L36" s="6" t="n">
        <f aca="false">IF(SUM(-ROW(),46,-8,$I$4)&gt;$I$5/2,"",SUM(-ROW(),46,-8,$I$4))</f>
        <v>24</v>
      </c>
    </row>
    <row r="37" customFormat="false" ht="12.8" hidden="false" customHeight="false" outlineLevel="0" collapsed="false">
      <c r="A37" s="6" t="s">
        <v>14</v>
      </c>
      <c r="B37" s="7" t="s">
        <v>17</v>
      </c>
      <c r="C37" s="4" t="n">
        <v>0.0208333333333333</v>
      </c>
      <c r="D37" s="4" t="n">
        <v>0.000694444444444444</v>
      </c>
      <c r="E37" s="4" t="n">
        <v>0.0131944444444444</v>
      </c>
      <c r="F37" s="11" t="str">
        <f aca="false">IF(A37=Synthèse!$B$5,ROW(),"")</f>
        <v/>
      </c>
      <c r="G37" s="11" t="str">
        <f aca="false">IF(B37=Synthèse!$B$1,ROW(),"")</f>
        <v/>
      </c>
      <c r="H37" s="4" t="str">
        <f aca="true">IF(G37="","",INDIRECT("E"&amp;G37))</f>
        <v/>
      </c>
      <c r="I37" s="12" t="str">
        <f aca="false">IF(ISERROR(SMALL($F$2:$F$153,ROW()-7)),"",SMALL($F$2:$F$153,ROW()-7))</f>
        <v/>
      </c>
      <c r="J37" s="13" t="str">
        <f aca="true">IF(I37="","",INDIRECT("BD!E"&amp;I37))</f>
        <v/>
      </c>
      <c r="K37" s="13" t="n">
        <f aca="false">IF(L37="","",LARGE($H$2:$H$153,L37))</f>
        <v>0.0208333333333333</v>
      </c>
      <c r="L37" s="6" t="n">
        <f aca="false">IF(SUM(-ROW(),46,-8,$I$4)&gt;$I$5/2,"",SUM(-ROW(),46,-8,$I$4))</f>
        <v>23</v>
      </c>
    </row>
    <row r="38" customFormat="false" ht="12.8" hidden="false" customHeight="false" outlineLevel="0" collapsed="false">
      <c r="A38" s="6" t="s">
        <v>16</v>
      </c>
      <c r="B38" s="7" t="s">
        <v>17</v>
      </c>
      <c r="C38" s="4" t="n">
        <v>0.000694444444444444</v>
      </c>
      <c r="D38" s="4" t="n">
        <v>0.0305555555555556</v>
      </c>
      <c r="E38" s="4" t="n">
        <v>0.0152777777777778</v>
      </c>
      <c r="F38" s="11" t="str">
        <f aca="false">IF(A38=Synthèse!$B$5,ROW(),"")</f>
        <v/>
      </c>
      <c r="G38" s="11" t="str">
        <f aca="false">IF(B38=Synthèse!$B$1,ROW(),"")</f>
        <v/>
      </c>
      <c r="H38" s="4" t="str">
        <f aca="true">IF(G38="","",INDIRECT("E"&amp;G38))</f>
        <v/>
      </c>
    </row>
    <row r="39" customFormat="false" ht="12.8" hidden="false" customHeight="false" outlineLevel="0" collapsed="false">
      <c r="A39" s="6" t="s">
        <v>18</v>
      </c>
      <c r="B39" s="7" t="s">
        <v>17</v>
      </c>
      <c r="C39" s="4" t="n">
        <v>0.0208333333333333</v>
      </c>
      <c r="D39" s="4" t="n">
        <v>0.00138888888888889</v>
      </c>
      <c r="E39" s="4" t="n">
        <v>0.0125</v>
      </c>
      <c r="F39" s="11" t="str">
        <f aca="false">IF(A39=Synthèse!$B$5,ROW(),"")</f>
        <v/>
      </c>
      <c r="G39" s="11" t="str">
        <f aca="false">IF(B39=Synthèse!$B$1,ROW(),"")</f>
        <v/>
      </c>
      <c r="H39" s="4" t="str">
        <f aca="true">IF(G39="","",INDIRECT("E"&amp;G39))</f>
        <v/>
      </c>
    </row>
    <row r="40" customFormat="false" ht="12.8" hidden="false" customHeight="false" outlineLevel="0" collapsed="false">
      <c r="A40" s="6" t="s">
        <v>20</v>
      </c>
      <c r="B40" s="7" t="s">
        <v>17</v>
      </c>
      <c r="C40" s="4" t="n">
        <v>0.0104166666666667</v>
      </c>
      <c r="D40" s="4" t="n">
        <v>0.0298611111111111</v>
      </c>
      <c r="E40" s="4" t="n">
        <v>0.00694444444444444</v>
      </c>
      <c r="F40" s="11" t="str">
        <f aca="false">IF(A40=Synthèse!$B$5,ROW(),"")</f>
        <v/>
      </c>
      <c r="G40" s="11" t="str">
        <f aca="false">IF(B40=Synthèse!$B$1,ROW(),"")</f>
        <v/>
      </c>
      <c r="H40" s="4" t="str">
        <f aca="true">IF(G40="","",INDIRECT("E"&amp;G40))</f>
        <v/>
      </c>
    </row>
    <row r="41" customFormat="false" ht="12.8" hidden="false" customHeight="false" outlineLevel="0" collapsed="false">
      <c r="A41" s="6" t="s">
        <v>21</v>
      </c>
      <c r="B41" s="7" t="s">
        <v>17</v>
      </c>
      <c r="C41" s="4" t="n">
        <v>0.025</v>
      </c>
      <c r="D41" s="4" t="n">
        <v>0.00625</v>
      </c>
      <c r="E41" s="4" t="n">
        <v>0.0152777777777778</v>
      </c>
      <c r="F41" s="11" t="str">
        <f aca="false">IF(A41=Synthèse!$B$5,ROW(),"")</f>
        <v/>
      </c>
      <c r="G41" s="11" t="str">
        <f aca="false">IF(B41=Synthèse!$B$1,ROW(),"")</f>
        <v/>
      </c>
      <c r="H41" s="4" t="str">
        <f aca="true">IF(G41="","",INDIRECT("E"&amp;G41))</f>
        <v/>
      </c>
    </row>
    <row r="42" customFormat="false" ht="12.8" hidden="false" customHeight="false" outlineLevel="0" collapsed="false">
      <c r="A42" s="6" t="s">
        <v>22</v>
      </c>
      <c r="B42" s="7" t="s">
        <v>17</v>
      </c>
      <c r="C42" s="4" t="n">
        <v>0.0208333333333333</v>
      </c>
      <c r="D42" s="4" t="n">
        <v>0.0118055555555556</v>
      </c>
      <c r="E42" s="4" t="n">
        <v>0.03125</v>
      </c>
      <c r="F42" s="11" t="str">
        <f aca="false">IF(A42=Synthèse!$B$5,ROW(),"")</f>
        <v/>
      </c>
      <c r="G42" s="11" t="str">
        <f aca="false">IF(B42=Synthèse!$B$1,ROW(),"")</f>
        <v/>
      </c>
      <c r="H42" s="4" t="str">
        <f aca="true">IF(G42="","",INDIRECT("E"&amp;G42))</f>
        <v/>
      </c>
    </row>
    <row r="43" customFormat="false" ht="12.8" hidden="false" customHeight="false" outlineLevel="0" collapsed="false">
      <c r="A43" s="6" t="s">
        <v>5</v>
      </c>
      <c r="B43" s="7" t="s">
        <v>17</v>
      </c>
      <c r="C43" s="4" t="n">
        <v>0.0166666666666667</v>
      </c>
      <c r="D43" s="4" t="n">
        <v>0.00763888888888889</v>
      </c>
      <c r="E43" s="4" t="n">
        <v>0.0131944444444444</v>
      </c>
      <c r="F43" s="11" t="n">
        <f aca="false">IF(A43=Synthèse!$B$5,ROW(),"")</f>
        <v>43</v>
      </c>
      <c r="G43" s="11" t="str">
        <f aca="false">IF(B43=Synthèse!$B$1,ROW(),"")</f>
        <v/>
      </c>
      <c r="H43" s="4" t="str">
        <f aca="true">IF(G43="","",INDIRECT("E"&amp;G43))</f>
        <v/>
      </c>
    </row>
    <row r="44" customFormat="false" ht="12.8" hidden="false" customHeight="false" outlineLevel="0" collapsed="false">
      <c r="A44" s="6" t="s">
        <v>14</v>
      </c>
      <c r="B44" s="7" t="s">
        <v>17</v>
      </c>
      <c r="C44" s="4" t="n">
        <v>0.0180555555555556</v>
      </c>
      <c r="D44" s="4" t="n">
        <v>0.00763888888888889</v>
      </c>
      <c r="E44" s="4" t="n">
        <v>0.0145833333333333</v>
      </c>
      <c r="F44" s="11" t="str">
        <f aca="false">IF(A44=Synthèse!$B$5,ROW(),"")</f>
        <v/>
      </c>
      <c r="G44" s="11" t="str">
        <f aca="false">IF(B44=Synthèse!$B$1,ROW(),"")</f>
        <v/>
      </c>
      <c r="H44" s="4" t="str">
        <f aca="true">IF(G44="","",INDIRECT("E"&amp;G44))</f>
        <v/>
      </c>
    </row>
    <row r="45" customFormat="false" ht="12.8" hidden="false" customHeight="false" outlineLevel="0" collapsed="false">
      <c r="A45" s="6" t="s">
        <v>16</v>
      </c>
      <c r="B45" s="7" t="s">
        <v>17</v>
      </c>
      <c r="C45" s="4" t="n">
        <v>0.01875</v>
      </c>
      <c r="D45" s="4" t="n">
        <v>0.00138888888888889</v>
      </c>
      <c r="E45" s="4" t="n">
        <v>0.0229166666666667</v>
      </c>
      <c r="F45" s="11" t="str">
        <f aca="false">IF(A45=Synthèse!$B$5,ROW(),"")</f>
        <v/>
      </c>
      <c r="G45" s="11" t="str">
        <f aca="false">IF(B45=Synthèse!$B$1,ROW(),"")</f>
        <v/>
      </c>
      <c r="H45" s="4" t="str">
        <f aca="true">IF(G45="","",INDIRECT("E"&amp;G45))</f>
        <v/>
      </c>
    </row>
    <row r="46" customFormat="false" ht="12.8" hidden="false" customHeight="false" outlineLevel="0" collapsed="false">
      <c r="A46" s="6" t="s">
        <v>18</v>
      </c>
      <c r="B46" s="7" t="s">
        <v>17</v>
      </c>
      <c r="C46" s="4" t="n">
        <v>0.000694444444444444</v>
      </c>
      <c r="D46" s="4" t="n">
        <v>0.00902777777777778</v>
      </c>
      <c r="E46" s="4" t="n">
        <v>0.00694444444444444</v>
      </c>
      <c r="F46" s="11" t="str">
        <f aca="false">IF(A46=Synthèse!$B$5,ROW(),"")</f>
        <v/>
      </c>
      <c r="G46" s="11" t="str">
        <f aca="false">IF(B46=Synthèse!$B$1,ROW(),"")</f>
        <v/>
      </c>
      <c r="H46" s="4" t="str">
        <f aca="true">IF(G46="","",INDIRECT("E"&amp;G46))</f>
        <v/>
      </c>
    </row>
    <row r="47" customFormat="false" ht="12.8" hidden="false" customHeight="false" outlineLevel="0" collapsed="false">
      <c r="A47" s="6" t="s">
        <v>20</v>
      </c>
      <c r="B47" s="7" t="s">
        <v>17</v>
      </c>
      <c r="C47" s="4" t="n">
        <v>0.000694444444444444</v>
      </c>
      <c r="D47" s="4" t="n">
        <v>0.0173611111111111</v>
      </c>
      <c r="E47" s="4" t="n">
        <v>0.0104166666666667</v>
      </c>
      <c r="F47" s="11" t="str">
        <f aca="false">IF(A47=Synthèse!$B$5,ROW(),"")</f>
        <v/>
      </c>
      <c r="G47" s="11" t="str">
        <f aca="false">IF(B47=Synthèse!$B$1,ROW(),"")</f>
        <v/>
      </c>
      <c r="H47" s="4" t="str">
        <f aca="true">IF(G47="","",INDIRECT("E"&amp;G47))</f>
        <v/>
      </c>
    </row>
    <row r="48" customFormat="false" ht="12.8" hidden="false" customHeight="false" outlineLevel="0" collapsed="false">
      <c r="A48" s="6" t="s">
        <v>21</v>
      </c>
      <c r="B48" s="7" t="s">
        <v>17</v>
      </c>
      <c r="C48" s="4" t="n">
        <v>0.0118055555555556</v>
      </c>
      <c r="D48" s="4" t="n">
        <v>0.00694444444444444</v>
      </c>
      <c r="E48" s="4" t="n">
        <v>0.0208333333333333</v>
      </c>
      <c r="F48" s="11" t="str">
        <f aca="false">IF(A48=Synthèse!$B$5,ROW(),"")</f>
        <v/>
      </c>
      <c r="G48" s="11" t="str">
        <f aca="false">IF(B48=Synthèse!$B$1,ROW(),"")</f>
        <v/>
      </c>
      <c r="H48" s="4" t="str">
        <f aca="true">IF(G48="","",INDIRECT("E"&amp;G48))</f>
        <v/>
      </c>
    </row>
    <row r="49" customFormat="false" ht="12.8" hidden="false" customHeight="false" outlineLevel="0" collapsed="false">
      <c r="A49" s="6" t="s">
        <v>22</v>
      </c>
      <c r="B49" s="7" t="s">
        <v>17</v>
      </c>
      <c r="C49" s="4" t="n">
        <v>0.0118055555555556</v>
      </c>
      <c r="D49" s="4" t="n">
        <v>0.0409722222222222</v>
      </c>
      <c r="E49" s="4" t="n">
        <v>0.00694444444444444</v>
      </c>
      <c r="F49" s="11" t="str">
        <f aca="false">IF(A49=Synthèse!$B$5,ROW(),"")</f>
        <v/>
      </c>
      <c r="G49" s="11" t="str">
        <f aca="false">IF(B49=Synthèse!$B$1,ROW(),"")</f>
        <v/>
      </c>
      <c r="H49" s="4" t="str">
        <f aca="true">IF(G49="","",INDIRECT("E"&amp;G49))</f>
        <v/>
      </c>
    </row>
    <row r="50" customFormat="false" ht="12.8" hidden="false" customHeight="false" outlineLevel="0" collapsed="false">
      <c r="A50" s="6" t="s">
        <v>5</v>
      </c>
      <c r="B50" s="7" t="s">
        <v>17</v>
      </c>
      <c r="C50" s="4" t="n">
        <v>0.0118055555555556</v>
      </c>
      <c r="D50" s="4" t="n">
        <v>0.0263888888888889</v>
      </c>
      <c r="E50" s="4" t="n">
        <v>0.01875</v>
      </c>
      <c r="F50" s="11" t="n">
        <f aca="false">IF(A50=Synthèse!$B$5,ROW(),"")</f>
        <v>50</v>
      </c>
      <c r="G50" s="11" t="str">
        <f aca="false">IF(B50=Synthèse!$B$1,ROW(),"")</f>
        <v/>
      </c>
      <c r="H50" s="4" t="str">
        <f aca="true">IF(G50="","",INDIRECT("E"&amp;G50))</f>
        <v/>
      </c>
    </row>
    <row r="51" customFormat="false" ht="12.8" hidden="false" customHeight="false" outlineLevel="0" collapsed="false">
      <c r="A51" s="6" t="s">
        <v>14</v>
      </c>
      <c r="B51" s="7" t="s">
        <v>17</v>
      </c>
      <c r="C51" s="4" t="n">
        <v>0.0125</v>
      </c>
      <c r="D51" s="4" t="n">
        <v>0.00277777777777778</v>
      </c>
      <c r="E51" s="4" t="n">
        <v>0.0104166666666667</v>
      </c>
      <c r="F51" s="11" t="str">
        <f aca="false">IF(A51=Synthèse!$B$5,ROW(),"")</f>
        <v/>
      </c>
      <c r="G51" s="11" t="str">
        <f aca="false">IF(B51=Synthèse!$B$1,ROW(),"")</f>
        <v/>
      </c>
      <c r="H51" s="4" t="str">
        <f aca="true">IF(G51="","",INDIRECT("E"&amp;G51))</f>
        <v/>
      </c>
    </row>
    <row r="52" customFormat="false" ht="12.8" hidden="false" customHeight="false" outlineLevel="0" collapsed="false">
      <c r="A52" s="6" t="s">
        <v>16</v>
      </c>
      <c r="B52" s="7" t="s">
        <v>17</v>
      </c>
      <c r="C52" s="4" t="n">
        <v>0.0208333333333333</v>
      </c>
      <c r="D52" s="4" t="n">
        <v>0.00416666666666667</v>
      </c>
      <c r="E52" s="4" t="n">
        <v>0.0208333333333333</v>
      </c>
      <c r="F52" s="11" t="str">
        <f aca="false">IF(A52=Synthèse!$B$5,ROW(),"")</f>
        <v/>
      </c>
      <c r="G52" s="11" t="str">
        <f aca="false">IF(B52=Synthèse!$B$1,ROW(),"")</f>
        <v/>
      </c>
      <c r="H52" s="4" t="str">
        <f aca="true">IF(G52="","",INDIRECT("E"&amp;G52))</f>
        <v/>
      </c>
    </row>
    <row r="53" customFormat="false" ht="12.8" hidden="false" customHeight="false" outlineLevel="0" collapsed="false">
      <c r="A53" s="6" t="s">
        <v>18</v>
      </c>
      <c r="B53" s="7" t="s">
        <v>17</v>
      </c>
      <c r="C53" s="4" t="n">
        <v>0.0208333333333333</v>
      </c>
      <c r="D53" s="4" t="n">
        <v>0.0263888888888889</v>
      </c>
      <c r="E53" s="4" t="n">
        <v>0.00763888888888889</v>
      </c>
      <c r="F53" s="11" t="str">
        <f aca="false">IF(A53=Synthèse!$B$5,ROW(),"")</f>
        <v/>
      </c>
      <c r="G53" s="11" t="str">
        <f aca="false">IF(B53=Synthèse!$B$1,ROW(),"")</f>
        <v/>
      </c>
      <c r="H53" s="4" t="str">
        <f aca="true">IF(G53="","",INDIRECT("E"&amp;G53))</f>
        <v/>
      </c>
    </row>
    <row r="54" customFormat="false" ht="12.8" hidden="false" customHeight="false" outlineLevel="0" collapsed="false">
      <c r="A54" s="6" t="s">
        <v>20</v>
      </c>
      <c r="B54" s="7" t="s">
        <v>17</v>
      </c>
      <c r="C54" s="4" t="n">
        <v>0.0208333333333333</v>
      </c>
      <c r="D54" s="4" t="n">
        <v>0.00486111111111111</v>
      </c>
      <c r="E54" s="4" t="n">
        <v>0.00486111111111111</v>
      </c>
      <c r="F54" s="11" t="str">
        <f aca="false">IF(A54=Synthèse!$B$5,ROW(),"")</f>
        <v/>
      </c>
      <c r="G54" s="11" t="str">
        <f aca="false">IF(B54=Synthèse!$B$1,ROW(),"")</f>
        <v/>
      </c>
      <c r="H54" s="4" t="str">
        <f aca="true">IF(G54="","",INDIRECT("E"&amp;G54))</f>
        <v/>
      </c>
    </row>
    <row r="55" customFormat="false" ht="12.8" hidden="false" customHeight="false" outlineLevel="0" collapsed="false">
      <c r="A55" s="6" t="s">
        <v>21</v>
      </c>
      <c r="B55" s="7" t="s">
        <v>17</v>
      </c>
      <c r="C55" s="4" t="n">
        <v>0.0208333333333333</v>
      </c>
      <c r="D55" s="4" t="n">
        <v>0.0152777777777778</v>
      </c>
      <c r="E55" s="4" t="n">
        <v>0.0208333333333333</v>
      </c>
      <c r="F55" s="11" t="str">
        <f aca="false">IF(A55=Synthèse!$B$5,ROW(),"")</f>
        <v/>
      </c>
      <c r="G55" s="11" t="str">
        <f aca="false">IF(B55=Synthèse!$B$1,ROW(),"")</f>
        <v/>
      </c>
      <c r="H55" s="4" t="str">
        <f aca="true">IF(G55="","",INDIRECT("E"&amp;G55))</f>
        <v/>
      </c>
    </row>
    <row r="56" customFormat="false" ht="12.8" hidden="false" customHeight="false" outlineLevel="0" collapsed="false">
      <c r="A56" s="6" t="s">
        <v>22</v>
      </c>
      <c r="B56" s="7" t="s">
        <v>17</v>
      </c>
      <c r="C56" s="4" t="n">
        <v>0.0208333333333333</v>
      </c>
      <c r="D56" s="4" t="n">
        <v>0.0215277777777778</v>
      </c>
      <c r="E56" s="4" t="n">
        <v>0.0256944444444444</v>
      </c>
      <c r="F56" s="11" t="str">
        <f aca="false">IF(A56=Synthèse!$B$5,ROW(),"")</f>
        <v/>
      </c>
      <c r="G56" s="11" t="str">
        <f aca="false">IF(B56=Synthèse!$B$1,ROW(),"")</f>
        <v/>
      </c>
      <c r="H56" s="4" t="str">
        <f aca="true">IF(G56="","",INDIRECT("E"&amp;G56))</f>
        <v/>
      </c>
    </row>
    <row r="57" customFormat="false" ht="12.8" hidden="false" customHeight="false" outlineLevel="0" collapsed="false">
      <c r="A57" s="6" t="s">
        <v>5</v>
      </c>
      <c r="B57" s="7" t="s">
        <v>17</v>
      </c>
      <c r="C57" s="4" t="n">
        <v>0.0208333333333333</v>
      </c>
      <c r="D57" s="4" t="n">
        <v>0.0111111111111111</v>
      </c>
      <c r="E57" s="4" t="n">
        <v>0.0208333333333333</v>
      </c>
      <c r="F57" s="11" t="n">
        <f aca="false">IF(A57=Synthèse!$B$5,ROW(),"")</f>
        <v>57</v>
      </c>
      <c r="G57" s="11" t="str">
        <f aca="false">IF(B57=Synthèse!$B$1,ROW(),"")</f>
        <v/>
      </c>
      <c r="H57" s="4" t="str">
        <f aca="true">IF(G57="","",INDIRECT("E"&amp;G57))</f>
        <v/>
      </c>
    </row>
    <row r="58" customFormat="false" ht="12.8" hidden="false" customHeight="false" outlineLevel="0" collapsed="false">
      <c r="A58" s="6" t="s">
        <v>14</v>
      </c>
      <c r="B58" s="7" t="s">
        <v>17</v>
      </c>
      <c r="C58" s="4" t="n">
        <v>0.0208333333333333</v>
      </c>
      <c r="D58" s="4" t="n">
        <v>0.0166666666666667</v>
      </c>
      <c r="E58" s="4" t="n">
        <v>0.0104166666666667</v>
      </c>
      <c r="F58" s="11" t="str">
        <f aca="false">IF(A58=Synthèse!$B$5,ROW(),"")</f>
        <v/>
      </c>
      <c r="G58" s="11" t="str">
        <f aca="false">IF(B58=Synthèse!$B$1,ROW(),"")</f>
        <v/>
      </c>
      <c r="H58" s="4" t="str">
        <f aca="true">IF(G58="","",INDIRECT("E"&amp;G58))</f>
        <v/>
      </c>
    </row>
    <row r="59" customFormat="false" ht="12.8" hidden="false" customHeight="false" outlineLevel="0" collapsed="false">
      <c r="A59" s="6" t="s">
        <v>16</v>
      </c>
      <c r="B59" s="7" t="s">
        <v>17</v>
      </c>
      <c r="C59" s="4" t="n">
        <v>0.0354166666666667</v>
      </c>
      <c r="D59" s="4" t="n">
        <v>0.0777777777777778</v>
      </c>
      <c r="E59" s="4" t="n">
        <v>0.0298611111111111</v>
      </c>
      <c r="F59" s="11" t="str">
        <f aca="false">IF(A59=Synthèse!$B$5,ROW(),"")</f>
        <v/>
      </c>
      <c r="G59" s="11" t="str">
        <f aca="false">IF(B59=Synthèse!$B$1,ROW(),"")</f>
        <v/>
      </c>
      <c r="H59" s="4" t="str">
        <f aca="true">IF(G59="","",INDIRECT("E"&amp;G59))</f>
        <v/>
      </c>
    </row>
    <row r="60" customFormat="false" ht="12.8" hidden="false" customHeight="false" outlineLevel="0" collapsed="false">
      <c r="A60" s="6" t="s">
        <v>18</v>
      </c>
      <c r="B60" s="7" t="s">
        <v>17</v>
      </c>
      <c r="C60" s="4" t="n">
        <v>0.0208333333333333</v>
      </c>
      <c r="D60" s="4" t="n">
        <v>0.00486111111111111</v>
      </c>
      <c r="E60" s="4" t="n">
        <v>0.0152777777777778</v>
      </c>
      <c r="F60" s="11" t="str">
        <f aca="false">IF(A60=Synthèse!$B$5,ROW(),"")</f>
        <v/>
      </c>
      <c r="G60" s="11" t="str">
        <f aca="false">IF(B60=Synthèse!$B$1,ROW(),"")</f>
        <v/>
      </c>
      <c r="H60" s="4" t="str">
        <f aca="true">IF(G60="","",INDIRECT("E"&amp;G60))</f>
        <v/>
      </c>
    </row>
    <row r="61" customFormat="false" ht="12.8" hidden="false" customHeight="false" outlineLevel="0" collapsed="false">
      <c r="A61" s="6" t="s">
        <v>20</v>
      </c>
      <c r="B61" s="7" t="s">
        <v>17</v>
      </c>
      <c r="C61" s="4" t="n">
        <v>0.00625</v>
      </c>
      <c r="D61" s="4" t="n">
        <v>0.0194444444444444</v>
      </c>
      <c r="E61" s="4" t="n">
        <v>0.00972222222222222</v>
      </c>
      <c r="F61" s="11" t="str">
        <f aca="false">IF(A61=Synthèse!$B$5,ROW(),"")</f>
        <v/>
      </c>
      <c r="G61" s="11" t="str">
        <f aca="false">IF(B61=Synthèse!$B$1,ROW(),"")</f>
        <v/>
      </c>
      <c r="H61" s="4" t="str">
        <f aca="true">IF(G61="","",INDIRECT("E"&amp;G61))</f>
        <v/>
      </c>
    </row>
    <row r="62" customFormat="false" ht="12.8" hidden="false" customHeight="false" outlineLevel="0" collapsed="false">
      <c r="A62" s="6" t="s">
        <v>21</v>
      </c>
      <c r="B62" s="7" t="s">
        <v>19</v>
      </c>
      <c r="C62" s="4" t="n">
        <v>0.0208333333333333</v>
      </c>
      <c r="D62" s="4" t="n">
        <v>0.0208333333333333</v>
      </c>
      <c r="E62" s="4" t="n">
        <v>0.0208333333333333</v>
      </c>
      <c r="F62" s="11" t="str">
        <f aca="false">IF(A62=Synthèse!$B$5,ROW(),"")</f>
        <v/>
      </c>
      <c r="G62" s="11" t="str">
        <f aca="false">IF(B62=Synthèse!$B$1,ROW(),"")</f>
        <v/>
      </c>
      <c r="H62" s="4" t="str">
        <f aca="true">IF(G62="","",INDIRECT("E"&amp;G62))</f>
        <v/>
      </c>
    </row>
    <row r="63" customFormat="false" ht="12.8" hidden="false" customHeight="false" outlineLevel="0" collapsed="false">
      <c r="A63" s="6" t="s">
        <v>22</v>
      </c>
      <c r="B63" s="7" t="s">
        <v>19</v>
      </c>
      <c r="C63" s="4" t="n">
        <v>0.0208333333333333</v>
      </c>
      <c r="D63" s="4" t="n">
        <v>0.00138888888888889</v>
      </c>
      <c r="E63" s="4" t="n">
        <v>0.0208333333333333</v>
      </c>
      <c r="F63" s="11" t="str">
        <f aca="false">IF(A63=Synthèse!$B$5,ROW(),"")</f>
        <v/>
      </c>
      <c r="G63" s="11" t="str">
        <f aca="false">IF(B63=Synthèse!$B$1,ROW(),"")</f>
        <v/>
      </c>
      <c r="H63" s="4" t="str">
        <f aca="true">IF(G63="","",INDIRECT("E"&amp;G63))</f>
        <v/>
      </c>
    </row>
    <row r="64" customFormat="false" ht="12.8" hidden="false" customHeight="false" outlineLevel="0" collapsed="false">
      <c r="A64" s="6" t="s">
        <v>5</v>
      </c>
      <c r="B64" s="7" t="s">
        <v>19</v>
      </c>
      <c r="C64" s="4" t="n">
        <v>0.0104166666666667</v>
      </c>
      <c r="D64" s="4" t="n">
        <v>0.00416666666666667</v>
      </c>
      <c r="E64" s="4" t="n">
        <v>0.0208333333333333</v>
      </c>
      <c r="F64" s="11" t="n">
        <f aca="false">IF(A64=Synthèse!$B$5,ROW(),"")</f>
        <v>64</v>
      </c>
      <c r="G64" s="11" t="str">
        <f aca="false">IF(B64=Synthèse!$B$1,ROW(),"")</f>
        <v/>
      </c>
      <c r="H64" s="4" t="str">
        <f aca="true">IF(G64="","",INDIRECT("E"&amp;G64))</f>
        <v/>
      </c>
    </row>
    <row r="65" customFormat="false" ht="12.8" hidden="false" customHeight="false" outlineLevel="0" collapsed="false">
      <c r="A65" s="6" t="s">
        <v>14</v>
      </c>
      <c r="B65" s="7" t="s">
        <v>19</v>
      </c>
      <c r="C65" s="4" t="n">
        <v>0.0104166666666667</v>
      </c>
      <c r="D65" s="4" t="n">
        <v>0.00416666666666667</v>
      </c>
      <c r="E65" s="4" t="n">
        <v>0.0104166666666667</v>
      </c>
      <c r="F65" s="11" t="str">
        <f aca="false">IF(A65=Synthèse!$B$5,ROW(),"")</f>
        <v/>
      </c>
      <c r="G65" s="11" t="str">
        <f aca="false">IF(B65=Synthèse!$B$1,ROW(),"")</f>
        <v/>
      </c>
      <c r="H65" s="4" t="str">
        <f aca="true">IF(G65="","",INDIRECT("E"&amp;G65))</f>
        <v/>
      </c>
    </row>
    <row r="66" customFormat="false" ht="12.8" hidden="false" customHeight="false" outlineLevel="0" collapsed="false">
      <c r="A66" s="6" t="s">
        <v>16</v>
      </c>
      <c r="B66" s="7" t="s">
        <v>19</v>
      </c>
      <c r="C66" s="4" t="n">
        <v>0.0208333333333333</v>
      </c>
      <c r="D66" s="4" t="n">
        <v>0.00972222222222222</v>
      </c>
      <c r="E66" s="4" t="n">
        <v>0.0104166666666667</v>
      </c>
      <c r="F66" s="11" t="str">
        <f aca="false">IF(A66=Synthèse!$B$5,ROW(),"")</f>
        <v/>
      </c>
      <c r="G66" s="11" t="str">
        <f aca="false">IF(B66=Synthèse!$B$1,ROW(),"")</f>
        <v/>
      </c>
      <c r="H66" s="4" t="str">
        <f aca="true">IF(G66="","",INDIRECT("E"&amp;G66))</f>
        <v/>
      </c>
    </row>
    <row r="67" customFormat="false" ht="12.8" hidden="false" customHeight="false" outlineLevel="0" collapsed="false">
      <c r="A67" s="6" t="s">
        <v>18</v>
      </c>
      <c r="B67" s="7" t="s">
        <v>19</v>
      </c>
      <c r="C67" s="4" t="n">
        <v>0.0208333333333333</v>
      </c>
      <c r="D67" s="4" t="n">
        <v>0.0111111111111111</v>
      </c>
      <c r="E67" s="4" t="n">
        <v>0.0208333333333333</v>
      </c>
      <c r="F67" s="11" t="str">
        <f aca="false">IF(A67=Synthèse!$B$5,ROW(),"")</f>
        <v/>
      </c>
      <c r="G67" s="11" t="str">
        <f aca="false">IF(B67=Synthèse!$B$1,ROW(),"")</f>
        <v/>
      </c>
      <c r="H67" s="4" t="str">
        <f aca="true">IF(G67="","",INDIRECT("E"&amp;G67))</f>
        <v/>
      </c>
    </row>
    <row r="68" customFormat="false" ht="12.8" hidden="false" customHeight="false" outlineLevel="0" collapsed="false">
      <c r="A68" s="6" t="s">
        <v>20</v>
      </c>
      <c r="B68" s="7" t="s">
        <v>19</v>
      </c>
      <c r="C68" s="4" t="n">
        <v>0.0208333333333333</v>
      </c>
      <c r="D68" s="4" t="n">
        <v>0.00972222222222222</v>
      </c>
      <c r="E68" s="4" t="n">
        <v>0.0208333333333333</v>
      </c>
      <c r="F68" s="11" t="str">
        <f aca="false">IF(A68=Synthèse!$B$5,ROW(),"")</f>
        <v/>
      </c>
      <c r="G68" s="11" t="str">
        <f aca="false">IF(B68=Synthèse!$B$1,ROW(),"")</f>
        <v/>
      </c>
      <c r="H68" s="4" t="str">
        <f aca="true">IF(G68="","",INDIRECT("E"&amp;G68))</f>
        <v/>
      </c>
    </row>
    <row r="69" customFormat="false" ht="12.8" hidden="false" customHeight="false" outlineLevel="0" collapsed="false">
      <c r="A69" s="6" t="s">
        <v>21</v>
      </c>
      <c r="B69" s="7" t="s">
        <v>19</v>
      </c>
      <c r="C69" s="4" t="n">
        <v>0.0104166666666667</v>
      </c>
      <c r="D69" s="4" t="n">
        <v>0.00208333333333333</v>
      </c>
      <c r="E69" s="4" t="n">
        <v>0.0152777777777778</v>
      </c>
      <c r="F69" s="11" t="str">
        <f aca="false">IF(A69=Synthèse!$B$5,ROW(),"")</f>
        <v/>
      </c>
      <c r="G69" s="11" t="str">
        <f aca="false">IF(B69=Synthèse!$B$1,ROW(),"")</f>
        <v/>
      </c>
      <c r="H69" s="4" t="str">
        <f aca="true">IF(G69="","",INDIRECT("E"&amp;G69))</f>
        <v/>
      </c>
    </row>
    <row r="70" customFormat="false" ht="12.8" hidden="false" customHeight="false" outlineLevel="0" collapsed="false">
      <c r="A70" s="6" t="s">
        <v>22</v>
      </c>
      <c r="B70" s="7" t="s">
        <v>19</v>
      </c>
      <c r="C70" s="4" t="n">
        <v>0.000694444444444444</v>
      </c>
      <c r="D70" s="4" t="n">
        <v>0.0125</v>
      </c>
      <c r="E70" s="4" t="n">
        <v>0.00625</v>
      </c>
      <c r="F70" s="11" t="str">
        <f aca="false">IF(A70=Synthèse!$B$5,ROW(),"")</f>
        <v/>
      </c>
      <c r="G70" s="11" t="str">
        <f aca="false">IF(B70=Synthèse!$B$1,ROW(),"")</f>
        <v/>
      </c>
      <c r="H70" s="4" t="str">
        <f aca="true">IF(G70="","",INDIRECT("E"&amp;G70))</f>
        <v/>
      </c>
    </row>
    <row r="71" customFormat="false" ht="12.8" hidden="false" customHeight="false" outlineLevel="0" collapsed="false">
      <c r="A71" s="6" t="s">
        <v>5</v>
      </c>
      <c r="B71" s="7" t="s">
        <v>19</v>
      </c>
      <c r="C71" s="4" t="n">
        <v>0.0208333333333333</v>
      </c>
      <c r="D71" s="4" t="n">
        <v>0.0104166666666667</v>
      </c>
      <c r="E71" s="4" t="n">
        <v>0.00902777777777778</v>
      </c>
      <c r="F71" s="11" t="n">
        <f aca="false">IF(A71=Synthèse!$B$5,ROW(),"")</f>
        <v>71</v>
      </c>
      <c r="G71" s="11" t="str">
        <f aca="false">IF(B71=Synthèse!$B$1,ROW(),"")</f>
        <v/>
      </c>
      <c r="H71" s="4" t="str">
        <f aca="true">IF(G71="","",INDIRECT("E"&amp;G71))</f>
        <v/>
      </c>
    </row>
    <row r="72" customFormat="false" ht="12.8" hidden="false" customHeight="false" outlineLevel="0" collapsed="false">
      <c r="A72" s="6" t="s">
        <v>14</v>
      </c>
      <c r="B72" s="7" t="s">
        <v>19</v>
      </c>
      <c r="C72" s="4" t="n">
        <v>0.03125</v>
      </c>
      <c r="D72" s="4" t="n">
        <v>0.0305555555555556</v>
      </c>
      <c r="E72" s="4" t="n">
        <v>0.00763888888888889</v>
      </c>
      <c r="F72" s="11" t="str">
        <f aca="false">IF(A72=Synthèse!$B$5,ROW(),"")</f>
        <v/>
      </c>
      <c r="G72" s="11" t="str">
        <f aca="false">IF(B72=Synthèse!$B$1,ROW(),"")</f>
        <v/>
      </c>
      <c r="H72" s="4" t="str">
        <f aca="true">IF(G72="","",INDIRECT("E"&amp;G72))</f>
        <v/>
      </c>
    </row>
    <row r="73" customFormat="false" ht="12.8" hidden="false" customHeight="false" outlineLevel="0" collapsed="false">
      <c r="A73" s="6" t="s">
        <v>16</v>
      </c>
      <c r="B73" s="7" t="s">
        <v>19</v>
      </c>
      <c r="C73" s="4" t="n">
        <v>0.0208333333333333</v>
      </c>
      <c r="D73" s="4" t="n">
        <v>0.0270833333333333</v>
      </c>
      <c r="E73" s="4" t="n">
        <v>0.0208333333333333</v>
      </c>
      <c r="F73" s="11" t="str">
        <f aca="false">IF(A73=Synthèse!$B$5,ROW(),"")</f>
        <v/>
      </c>
      <c r="G73" s="11" t="str">
        <f aca="false">IF(B73=Synthèse!$B$1,ROW(),"")</f>
        <v/>
      </c>
      <c r="H73" s="4" t="str">
        <f aca="true">IF(G73="","",INDIRECT("E"&amp;G73))</f>
        <v/>
      </c>
    </row>
    <row r="74" customFormat="false" ht="12.8" hidden="false" customHeight="false" outlineLevel="0" collapsed="false">
      <c r="A74" s="6" t="s">
        <v>18</v>
      </c>
      <c r="B74" s="7" t="s">
        <v>19</v>
      </c>
      <c r="C74" s="4" t="n">
        <v>0.0208333333333333</v>
      </c>
      <c r="D74" s="4" t="n">
        <v>0.00416666666666667</v>
      </c>
      <c r="E74" s="4" t="n">
        <v>0.0208333333333333</v>
      </c>
      <c r="F74" s="11" t="str">
        <f aca="false">IF(A74=Synthèse!$B$5,ROW(),"")</f>
        <v/>
      </c>
      <c r="G74" s="11" t="str">
        <f aca="false">IF(B74=Synthèse!$B$1,ROW(),"")</f>
        <v/>
      </c>
      <c r="H74" s="4" t="str">
        <f aca="true">IF(G74="","",INDIRECT("E"&amp;G74))</f>
        <v/>
      </c>
    </row>
    <row r="75" customFormat="false" ht="12.8" hidden="false" customHeight="false" outlineLevel="0" collapsed="false">
      <c r="A75" s="6" t="s">
        <v>20</v>
      </c>
      <c r="B75" s="7" t="s">
        <v>19</v>
      </c>
      <c r="C75" s="4" t="n">
        <v>0.00625</v>
      </c>
      <c r="D75" s="4" t="n">
        <v>0.00416666666666667</v>
      </c>
      <c r="E75" s="4" t="n">
        <v>0.0131944444444444</v>
      </c>
      <c r="F75" s="11" t="str">
        <f aca="false">IF(A75=Synthèse!$B$5,ROW(),"")</f>
        <v/>
      </c>
      <c r="G75" s="11" t="str">
        <f aca="false">IF(B75=Synthèse!$B$1,ROW(),"")</f>
        <v/>
      </c>
      <c r="H75" s="4" t="str">
        <f aca="true">IF(G75="","",INDIRECT("E"&amp;G75))</f>
        <v/>
      </c>
    </row>
    <row r="76" customFormat="false" ht="12.8" hidden="false" customHeight="false" outlineLevel="0" collapsed="false">
      <c r="A76" s="6" t="s">
        <v>21</v>
      </c>
      <c r="B76" s="7" t="s">
        <v>19</v>
      </c>
      <c r="C76" s="4" t="n">
        <v>0.0284722222222222</v>
      </c>
      <c r="D76" s="4" t="n">
        <v>0.0388888888888889</v>
      </c>
      <c r="E76" s="4" t="n">
        <v>0.0451388888888889</v>
      </c>
      <c r="F76" s="11" t="str">
        <f aca="false">IF(A76=Synthèse!$B$5,ROW(),"")</f>
        <v/>
      </c>
      <c r="G76" s="11" t="str">
        <f aca="false">IF(B76=Synthèse!$B$1,ROW(),"")</f>
        <v/>
      </c>
      <c r="H76" s="4" t="str">
        <f aca="true">IF(G76="","",INDIRECT("E"&amp;G76))</f>
        <v/>
      </c>
    </row>
    <row r="77" customFormat="false" ht="12.8" hidden="false" customHeight="false" outlineLevel="0" collapsed="false">
      <c r="A77" s="6" t="s">
        <v>22</v>
      </c>
      <c r="B77" s="7" t="s">
        <v>19</v>
      </c>
      <c r="C77" s="4" t="n">
        <v>0.0208333333333333</v>
      </c>
      <c r="D77" s="4" t="n">
        <v>0.00694444444444444</v>
      </c>
      <c r="E77" s="4" t="n">
        <v>0.0208333333333333</v>
      </c>
      <c r="F77" s="11" t="str">
        <f aca="false">IF(A77=Synthèse!$B$5,ROW(),"")</f>
        <v/>
      </c>
      <c r="G77" s="11" t="str">
        <f aca="false">IF(B77=Synthèse!$B$1,ROW(),"")</f>
        <v/>
      </c>
      <c r="H77" s="4" t="str">
        <f aca="true">IF(G77="","",INDIRECT("E"&amp;G77))</f>
        <v/>
      </c>
    </row>
    <row r="78" customFormat="false" ht="12.8" hidden="false" customHeight="false" outlineLevel="0" collapsed="false">
      <c r="A78" s="6" t="s">
        <v>5</v>
      </c>
      <c r="B78" s="7" t="s">
        <v>19</v>
      </c>
      <c r="C78" s="4" t="n">
        <v>0.0222222222222222</v>
      </c>
      <c r="D78" s="4" t="n">
        <v>0.0555555555555556</v>
      </c>
      <c r="E78" s="4" t="n">
        <v>0.00972222222222222</v>
      </c>
      <c r="F78" s="11" t="n">
        <f aca="false">IF(A78=Synthèse!$B$5,ROW(),"")</f>
        <v>78</v>
      </c>
      <c r="G78" s="11" t="str">
        <f aca="false">IF(B78=Synthèse!$B$1,ROW(),"")</f>
        <v/>
      </c>
      <c r="H78" s="4" t="str">
        <f aca="true">IF(G78="","",INDIRECT("E"&amp;G78))</f>
        <v/>
      </c>
    </row>
    <row r="79" customFormat="false" ht="12.8" hidden="false" customHeight="false" outlineLevel="0" collapsed="false">
      <c r="A79" s="6" t="s">
        <v>14</v>
      </c>
      <c r="B79" s="7" t="s">
        <v>19</v>
      </c>
      <c r="C79" s="4" t="n">
        <v>0.00763888888888889</v>
      </c>
      <c r="D79" s="4" t="n">
        <v>0.0145833333333333</v>
      </c>
      <c r="E79" s="4" t="n">
        <v>0.0104166666666667</v>
      </c>
      <c r="F79" s="11" t="str">
        <f aca="false">IF(A79=Synthèse!$B$5,ROW(),"")</f>
        <v/>
      </c>
      <c r="G79" s="11" t="str">
        <f aca="false">IF(B79=Synthèse!$B$1,ROW(),"")</f>
        <v/>
      </c>
      <c r="H79" s="4" t="str">
        <f aca="true">IF(G79="","",INDIRECT("E"&amp;G79))</f>
        <v/>
      </c>
    </row>
    <row r="80" customFormat="false" ht="12.8" hidden="false" customHeight="false" outlineLevel="0" collapsed="false">
      <c r="A80" s="6" t="s">
        <v>16</v>
      </c>
      <c r="B80" s="7" t="s">
        <v>1</v>
      </c>
      <c r="C80" s="4" t="n">
        <v>0.0208333333333333</v>
      </c>
      <c r="D80" s="4" t="n">
        <v>0.00694444444444444</v>
      </c>
      <c r="E80" s="4" t="n">
        <v>0.0229166666666667</v>
      </c>
      <c r="F80" s="11" t="str">
        <f aca="false">IF(A80=Synthèse!$B$5,ROW(),"")</f>
        <v/>
      </c>
      <c r="G80" s="11" t="n">
        <f aca="false">IF(B80=Synthèse!$B$1,ROW(),"")</f>
        <v>80</v>
      </c>
      <c r="H80" s="4" t="n">
        <f aca="true">IF(G80="","",INDIRECT("E"&amp;G80))</f>
        <v>0.0229166666666667</v>
      </c>
    </row>
    <row r="81" customFormat="false" ht="12.8" hidden="false" customHeight="false" outlineLevel="0" collapsed="false">
      <c r="A81" s="6" t="s">
        <v>18</v>
      </c>
      <c r="B81" s="7" t="s">
        <v>1</v>
      </c>
      <c r="C81" s="4" t="n">
        <v>0.0208333333333333</v>
      </c>
      <c r="D81" s="4" t="n">
        <v>0.00486111111111111</v>
      </c>
      <c r="E81" s="4" t="n">
        <v>0.0208333333333333</v>
      </c>
      <c r="F81" s="11" t="str">
        <f aca="false">IF(A81=Synthèse!$B$5,ROW(),"")</f>
        <v/>
      </c>
      <c r="G81" s="11" t="n">
        <f aca="false">IF(B81=Synthèse!$B$1,ROW(),"")</f>
        <v>81</v>
      </c>
      <c r="H81" s="4" t="n">
        <f aca="true">IF(G81="","",INDIRECT("E"&amp;G81))</f>
        <v>0.0208333333333333</v>
      </c>
    </row>
    <row r="82" customFormat="false" ht="12.8" hidden="false" customHeight="false" outlineLevel="0" collapsed="false">
      <c r="A82" s="6" t="s">
        <v>20</v>
      </c>
      <c r="B82" s="7" t="s">
        <v>1</v>
      </c>
      <c r="C82" s="4" t="n">
        <v>0.0208333333333333</v>
      </c>
      <c r="D82" s="4" t="n">
        <v>0.00833333333333333</v>
      </c>
      <c r="E82" s="4" t="n">
        <v>0.0152777777777778</v>
      </c>
      <c r="F82" s="11" t="str">
        <f aca="false">IF(A82=Synthèse!$B$5,ROW(),"")</f>
        <v/>
      </c>
      <c r="G82" s="11" t="n">
        <f aca="false">IF(B82=Synthèse!$B$1,ROW(),"")</f>
        <v>82</v>
      </c>
      <c r="H82" s="4" t="n">
        <f aca="true">IF(G82="","",INDIRECT("E"&amp;G82))</f>
        <v>0.0152777777777778</v>
      </c>
    </row>
    <row r="83" customFormat="false" ht="12.8" hidden="false" customHeight="false" outlineLevel="0" collapsed="false">
      <c r="A83" s="6" t="s">
        <v>21</v>
      </c>
      <c r="B83" s="7" t="s">
        <v>1</v>
      </c>
      <c r="C83" s="4" t="n">
        <v>0.00902777777777778</v>
      </c>
      <c r="D83" s="4" t="n">
        <v>0.00763888888888889</v>
      </c>
      <c r="E83" s="4" t="n">
        <v>0.0152777777777778</v>
      </c>
      <c r="F83" s="11" t="str">
        <f aca="false">IF(A83=Synthèse!$B$5,ROW(),"")</f>
        <v/>
      </c>
      <c r="G83" s="11" t="n">
        <f aca="false">IF(B83=Synthèse!$B$1,ROW(),"")</f>
        <v>83</v>
      </c>
      <c r="H83" s="4" t="n">
        <f aca="true">IF(G83="","",INDIRECT("E"&amp;G83))</f>
        <v>0.0152777777777778</v>
      </c>
    </row>
    <row r="84" customFormat="false" ht="12.8" hidden="false" customHeight="false" outlineLevel="0" collapsed="false">
      <c r="A84" s="6" t="s">
        <v>22</v>
      </c>
      <c r="B84" s="7" t="s">
        <v>1</v>
      </c>
      <c r="C84" s="4" t="n">
        <v>0.00972222222222222</v>
      </c>
      <c r="D84" s="4" t="n">
        <v>0.00833333333333333</v>
      </c>
      <c r="E84" s="4" t="n">
        <v>0.0145833333333333</v>
      </c>
      <c r="F84" s="11" t="str">
        <f aca="false">IF(A84=Synthèse!$B$5,ROW(),"")</f>
        <v/>
      </c>
      <c r="G84" s="11" t="n">
        <f aca="false">IF(B84=Synthèse!$B$1,ROW(),"")</f>
        <v>84</v>
      </c>
      <c r="H84" s="4" t="n">
        <f aca="true">IF(G84="","",INDIRECT("E"&amp;G84))</f>
        <v>0.0145833333333333</v>
      </c>
    </row>
    <row r="85" customFormat="false" ht="12.8" hidden="false" customHeight="false" outlineLevel="0" collapsed="false">
      <c r="A85" s="6" t="s">
        <v>5</v>
      </c>
      <c r="B85" s="7" t="s">
        <v>1</v>
      </c>
      <c r="C85" s="4" t="n">
        <v>0.00902777777777778</v>
      </c>
      <c r="D85" s="4" t="n">
        <v>0.00555555555555556</v>
      </c>
      <c r="E85" s="4" t="n">
        <v>0.0104166666666667</v>
      </c>
      <c r="F85" s="11" t="n">
        <f aca="false">IF(A85=Synthèse!$B$5,ROW(),"")</f>
        <v>85</v>
      </c>
      <c r="G85" s="11" t="n">
        <f aca="false">IF(B85=Synthèse!$B$1,ROW(),"")</f>
        <v>85</v>
      </c>
      <c r="H85" s="4" t="n">
        <f aca="true">IF(G85="","",INDIRECT("E"&amp;G85))</f>
        <v>0.0104166666666667</v>
      </c>
    </row>
    <row r="86" customFormat="false" ht="12.8" hidden="false" customHeight="false" outlineLevel="0" collapsed="false">
      <c r="A86" s="6" t="s">
        <v>14</v>
      </c>
      <c r="B86" s="7" t="s">
        <v>1</v>
      </c>
      <c r="C86" s="4" t="n">
        <v>0.0138888888888889</v>
      </c>
      <c r="D86" s="4" t="n">
        <v>0.0194444444444444</v>
      </c>
      <c r="E86" s="4" t="n">
        <v>0.00694444444444444</v>
      </c>
      <c r="F86" s="11" t="str">
        <f aca="false">IF(A86=Synthèse!$B$5,ROW(),"")</f>
        <v/>
      </c>
      <c r="G86" s="11" t="n">
        <f aca="false">IF(B86=Synthèse!$B$1,ROW(),"")</f>
        <v>86</v>
      </c>
      <c r="H86" s="4" t="n">
        <f aca="true">IF(G86="","",INDIRECT("E"&amp;G86))</f>
        <v>0.00694444444444444</v>
      </c>
    </row>
    <row r="87" customFormat="false" ht="12.8" hidden="false" customHeight="false" outlineLevel="0" collapsed="false">
      <c r="A87" s="6" t="s">
        <v>16</v>
      </c>
      <c r="B87" s="7" t="s">
        <v>1</v>
      </c>
      <c r="C87" s="4" t="n">
        <v>0.0208333333333333</v>
      </c>
      <c r="D87" s="4" t="n">
        <v>0.00694444444444444</v>
      </c>
      <c r="E87" s="4" t="n">
        <v>0.0263888888888889</v>
      </c>
      <c r="F87" s="11" t="str">
        <f aca="false">IF(A87=Synthèse!$B$5,ROW(),"")</f>
        <v/>
      </c>
      <c r="G87" s="11" t="n">
        <f aca="false">IF(B87=Synthèse!$B$1,ROW(),"")</f>
        <v>87</v>
      </c>
      <c r="H87" s="4" t="n">
        <f aca="true">IF(G87="","",INDIRECT("E"&amp;G87))</f>
        <v>0.0263888888888889</v>
      </c>
    </row>
    <row r="88" customFormat="false" ht="12.8" hidden="false" customHeight="false" outlineLevel="0" collapsed="false">
      <c r="A88" s="6" t="s">
        <v>18</v>
      </c>
      <c r="B88" s="7" t="s">
        <v>1</v>
      </c>
      <c r="C88" s="4" t="n">
        <v>0.00416666666666667</v>
      </c>
      <c r="D88" s="4" t="n">
        <v>0.0180555555555556</v>
      </c>
      <c r="E88" s="4" t="n">
        <v>0.00347222222222222</v>
      </c>
      <c r="F88" s="11" t="str">
        <f aca="false">IF(A88=Synthèse!$B$5,ROW(),"")</f>
        <v/>
      </c>
      <c r="G88" s="11" t="n">
        <f aca="false">IF(B88=Synthèse!$B$1,ROW(),"")</f>
        <v>88</v>
      </c>
      <c r="H88" s="4" t="n">
        <f aca="true">IF(G88="","",INDIRECT("E"&amp;G88))</f>
        <v>0.00347222222222222</v>
      </c>
    </row>
    <row r="89" customFormat="false" ht="12.8" hidden="false" customHeight="false" outlineLevel="0" collapsed="false">
      <c r="A89" s="6" t="s">
        <v>20</v>
      </c>
      <c r="B89" s="7" t="s">
        <v>1</v>
      </c>
      <c r="C89" s="4" t="n">
        <v>0.05</v>
      </c>
      <c r="D89" s="4" t="n">
        <v>0.0263888888888889</v>
      </c>
      <c r="E89" s="4" t="n">
        <v>0.0118055555555556</v>
      </c>
      <c r="F89" s="11" t="str">
        <f aca="false">IF(A89=Synthèse!$B$5,ROW(),"")</f>
        <v/>
      </c>
      <c r="G89" s="11" t="n">
        <f aca="false">IF(B89=Synthèse!$B$1,ROW(),"")</f>
        <v>89</v>
      </c>
      <c r="H89" s="4" t="n">
        <f aca="true">IF(G89="","",INDIRECT("E"&amp;G89))</f>
        <v>0.0118055555555556</v>
      </c>
    </row>
    <row r="90" customFormat="false" ht="12.8" hidden="false" customHeight="false" outlineLevel="0" collapsed="false">
      <c r="A90" s="6" t="s">
        <v>21</v>
      </c>
      <c r="B90" s="7" t="s">
        <v>1</v>
      </c>
      <c r="C90" s="4" t="n">
        <v>0.0152777777777778</v>
      </c>
      <c r="D90" s="4" t="n">
        <v>0.00902777777777778</v>
      </c>
      <c r="E90" s="4" t="n">
        <v>0.0208333333333333</v>
      </c>
      <c r="F90" s="11" t="str">
        <f aca="false">IF(A90=Synthèse!$B$5,ROW(),"")</f>
        <v/>
      </c>
      <c r="G90" s="11" t="n">
        <f aca="false">IF(B90=Synthèse!$B$1,ROW(),"")</f>
        <v>90</v>
      </c>
      <c r="H90" s="4" t="n">
        <f aca="true">IF(G90="","",INDIRECT("E"&amp;G90))</f>
        <v>0.0208333333333333</v>
      </c>
    </row>
    <row r="91" customFormat="false" ht="12.8" hidden="false" customHeight="false" outlineLevel="0" collapsed="false">
      <c r="A91" s="6" t="s">
        <v>22</v>
      </c>
      <c r="B91" s="7" t="s">
        <v>1</v>
      </c>
      <c r="C91" s="4" t="n">
        <v>0.0208333333333333</v>
      </c>
      <c r="D91" s="4" t="n">
        <v>0.00625</v>
      </c>
      <c r="E91" s="4" t="n">
        <v>0.0208333333333333</v>
      </c>
      <c r="F91" s="11" t="str">
        <f aca="false">IF(A91=Synthèse!$B$5,ROW(),"")</f>
        <v/>
      </c>
      <c r="G91" s="11" t="n">
        <f aca="false">IF(B91=Synthèse!$B$1,ROW(),"")</f>
        <v>91</v>
      </c>
      <c r="H91" s="4" t="n">
        <f aca="true">IF(G91="","",INDIRECT("E"&amp;G91))</f>
        <v>0.0208333333333333</v>
      </c>
    </row>
    <row r="92" customFormat="false" ht="12.8" hidden="false" customHeight="false" outlineLevel="0" collapsed="false">
      <c r="A92" s="6" t="s">
        <v>5</v>
      </c>
      <c r="B92" s="7" t="s">
        <v>1</v>
      </c>
      <c r="C92" s="4" t="n">
        <v>0.0270833333333333</v>
      </c>
      <c r="D92" s="4" t="n">
        <v>0.00625</v>
      </c>
      <c r="E92" s="4" t="n">
        <v>0.0131944444444444</v>
      </c>
      <c r="F92" s="11" t="n">
        <f aca="false">IF(A92=Synthèse!$B$5,ROW(),"")</f>
        <v>92</v>
      </c>
      <c r="G92" s="11" t="n">
        <f aca="false">IF(B92=Synthèse!$B$1,ROW(),"")</f>
        <v>92</v>
      </c>
      <c r="H92" s="4" t="n">
        <f aca="true">IF(G92="","",INDIRECT("E"&amp;G92))</f>
        <v>0.0131944444444444</v>
      </c>
    </row>
    <row r="93" customFormat="false" ht="12.8" hidden="false" customHeight="false" outlineLevel="0" collapsed="false">
      <c r="A93" s="6" t="s">
        <v>14</v>
      </c>
      <c r="B93" s="7" t="s">
        <v>1</v>
      </c>
      <c r="C93" s="4" t="n">
        <v>0.0243055555555556</v>
      </c>
      <c r="D93" s="4" t="n">
        <v>0.0131944444444444</v>
      </c>
      <c r="E93" s="4" t="n">
        <v>0.0104166666666667</v>
      </c>
      <c r="F93" s="11" t="str">
        <f aca="false">IF(A93=Synthèse!$B$5,ROW(),"")</f>
        <v/>
      </c>
      <c r="G93" s="11" t="n">
        <f aca="false">IF(B93=Synthèse!$B$1,ROW(),"")</f>
        <v>93</v>
      </c>
      <c r="H93" s="4" t="n">
        <f aca="true">IF(G93="","",INDIRECT("E"&amp;G93))</f>
        <v>0.0104166666666667</v>
      </c>
    </row>
    <row r="94" customFormat="false" ht="12.8" hidden="false" customHeight="false" outlineLevel="0" collapsed="false">
      <c r="A94" s="6" t="s">
        <v>16</v>
      </c>
      <c r="B94" s="7" t="s">
        <v>1</v>
      </c>
      <c r="C94" s="4" t="n">
        <v>0.0243055555555556</v>
      </c>
      <c r="D94" s="4" t="n">
        <v>0.00763888888888889</v>
      </c>
      <c r="E94" s="4" t="n">
        <v>0.00694444444444444</v>
      </c>
      <c r="F94" s="11" t="str">
        <f aca="false">IF(A94=Synthèse!$B$5,ROW(),"")</f>
        <v/>
      </c>
      <c r="G94" s="11" t="n">
        <f aca="false">IF(B94=Synthèse!$B$1,ROW(),"")</f>
        <v>94</v>
      </c>
      <c r="H94" s="4" t="n">
        <f aca="true">IF(G94="","",INDIRECT("E"&amp;G94))</f>
        <v>0.00694444444444444</v>
      </c>
    </row>
    <row r="95" customFormat="false" ht="12.8" hidden="false" customHeight="false" outlineLevel="0" collapsed="false">
      <c r="A95" s="6" t="s">
        <v>18</v>
      </c>
      <c r="B95" s="7" t="s">
        <v>1</v>
      </c>
      <c r="C95" s="4" t="n">
        <v>0.0118055555555556</v>
      </c>
      <c r="D95" s="4" t="n">
        <v>0.0236111111111111</v>
      </c>
      <c r="E95" s="4" t="n">
        <v>0.0166666666666667</v>
      </c>
      <c r="F95" s="11" t="str">
        <f aca="false">IF(A95=Synthèse!$B$5,ROW(),"")</f>
        <v/>
      </c>
      <c r="G95" s="11" t="n">
        <f aca="false">IF(B95=Synthèse!$B$1,ROW(),"")</f>
        <v>95</v>
      </c>
      <c r="H95" s="4" t="n">
        <f aca="true">IF(G95="","",INDIRECT("E"&amp;G95))</f>
        <v>0.0166666666666667</v>
      </c>
    </row>
    <row r="96" customFormat="false" ht="12.8" hidden="false" customHeight="false" outlineLevel="0" collapsed="false">
      <c r="A96" s="6" t="s">
        <v>20</v>
      </c>
      <c r="B96" s="7" t="s">
        <v>1</v>
      </c>
      <c r="C96" s="4" t="n">
        <v>0.0208333333333333</v>
      </c>
      <c r="D96" s="4" t="n">
        <v>0.0284722222222222</v>
      </c>
      <c r="E96" s="4" t="n">
        <v>0.0208333333333333</v>
      </c>
      <c r="F96" s="11" t="str">
        <f aca="false">IF(A96=Synthèse!$B$5,ROW(),"")</f>
        <v/>
      </c>
      <c r="G96" s="11" t="n">
        <f aca="false">IF(B96=Synthèse!$B$1,ROW(),"")</f>
        <v>96</v>
      </c>
      <c r="H96" s="4" t="n">
        <f aca="true">IF(G96="","",INDIRECT("E"&amp;G96))</f>
        <v>0.0208333333333333</v>
      </c>
    </row>
    <row r="97" customFormat="false" ht="12.8" hidden="false" customHeight="false" outlineLevel="0" collapsed="false">
      <c r="A97" s="6" t="s">
        <v>21</v>
      </c>
      <c r="B97" s="7" t="s">
        <v>1</v>
      </c>
      <c r="C97" s="4" t="n">
        <v>0.0104166666666667</v>
      </c>
      <c r="D97" s="4" t="n">
        <v>0.0263888888888889</v>
      </c>
      <c r="E97" s="4" t="n">
        <v>0.0159722222222222</v>
      </c>
      <c r="F97" s="11" t="str">
        <f aca="false">IF(A97=Synthèse!$B$5,ROW(),"")</f>
        <v/>
      </c>
      <c r="G97" s="11" t="n">
        <f aca="false">IF(B97=Synthèse!$B$1,ROW(),"")</f>
        <v>97</v>
      </c>
      <c r="H97" s="4" t="n">
        <f aca="true">IF(G97="","",INDIRECT("E"&amp;G97))</f>
        <v>0.0159722222222222</v>
      </c>
    </row>
    <row r="98" customFormat="false" ht="12.8" hidden="false" customHeight="false" outlineLevel="0" collapsed="false">
      <c r="A98" s="6" t="s">
        <v>22</v>
      </c>
      <c r="B98" s="7" t="s">
        <v>1</v>
      </c>
      <c r="C98" s="4" t="n">
        <v>0.0229166666666667</v>
      </c>
      <c r="D98" s="4" t="n">
        <v>0.0284722222222222</v>
      </c>
      <c r="E98" s="4" t="n">
        <v>0.0173611111111111</v>
      </c>
      <c r="F98" s="11" t="str">
        <f aca="false">IF(A98=Synthèse!$B$5,ROW(),"")</f>
        <v/>
      </c>
      <c r="G98" s="11" t="n">
        <f aca="false">IF(B98=Synthèse!$B$1,ROW(),"")</f>
        <v>98</v>
      </c>
      <c r="H98" s="4" t="n">
        <f aca="true">IF(G98="","",INDIRECT("E"&amp;G98))</f>
        <v>0.0173611111111111</v>
      </c>
    </row>
    <row r="99" customFormat="false" ht="12.8" hidden="false" customHeight="false" outlineLevel="0" collapsed="false">
      <c r="A99" s="6" t="s">
        <v>5</v>
      </c>
      <c r="B99" s="7" t="s">
        <v>1</v>
      </c>
      <c r="C99" s="4" t="n">
        <v>0.00694444444444444</v>
      </c>
      <c r="D99" s="4" t="n">
        <v>0.00625</v>
      </c>
      <c r="E99" s="4" t="n">
        <v>0.00625</v>
      </c>
      <c r="F99" s="11" t="n">
        <f aca="false">IF(A99=Synthèse!$B$5,ROW(),"")</f>
        <v>99</v>
      </c>
      <c r="G99" s="11" t="n">
        <f aca="false">IF(B99=Synthèse!$B$1,ROW(),"")</f>
        <v>99</v>
      </c>
      <c r="H99" s="4" t="n">
        <f aca="true">IF(G99="","",INDIRECT("E"&amp;G99))</f>
        <v>0.00625</v>
      </c>
    </row>
    <row r="100" customFormat="false" ht="12.8" hidden="false" customHeight="false" outlineLevel="0" collapsed="false">
      <c r="A100" s="6" t="s">
        <v>14</v>
      </c>
      <c r="B100" s="7" t="s">
        <v>1</v>
      </c>
      <c r="C100" s="4" t="n">
        <v>0.0208333333333333</v>
      </c>
      <c r="D100" s="4" t="n">
        <v>0.025</v>
      </c>
      <c r="E100" s="4" t="n">
        <v>0.0208333333333333</v>
      </c>
      <c r="F100" s="11" t="str">
        <f aca="false">IF(A100=Synthèse!$B$5,ROW(),"")</f>
        <v/>
      </c>
      <c r="G100" s="11" t="n">
        <f aca="false">IF(B100=Synthèse!$B$1,ROW(),"")</f>
        <v>100</v>
      </c>
      <c r="H100" s="4" t="n">
        <f aca="true">IF(G100="","",INDIRECT("E"&amp;G100))</f>
        <v>0.0208333333333333</v>
      </c>
    </row>
    <row r="101" customFormat="false" ht="12.8" hidden="false" customHeight="false" outlineLevel="0" collapsed="false">
      <c r="A101" s="6" t="s">
        <v>16</v>
      </c>
      <c r="B101" s="7" t="s">
        <v>1</v>
      </c>
      <c r="C101" s="4" t="n">
        <v>0.0208333333333333</v>
      </c>
      <c r="D101" s="4" t="n">
        <v>0.0409722222222222</v>
      </c>
      <c r="E101" s="4" t="n">
        <v>0.0208333333333333</v>
      </c>
      <c r="F101" s="11" t="str">
        <f aca="false">IF(A101=Synthèse!$B$5,ROW(),"")</f>
        <v/>
      </c>
      <c r="G101" s="11" t="n">
        <f aca="false">IF(B101=Synthèse!$B$1,ROW(),"")</f>
        <v>101</v>
      </c>
      <c r="H101" s="4" t="n">
        <f aca="true">IF(G101="","",INDIRECT("E"&amp;G101))</f>
        <v>0.0208333333333333</v>
      </c>
    </row>
    <row r="102" customFormat="false" ht="12.8" hidden="false" customHeight="false" outlineLevel="0" collapsed="false">
      <c r="A102" s="6" t="s">
        <v>18</v>
      </c>
      <c r="B102" s="7" t="s">
        <v>1</v>
      </c>
      <c r="C102" s="4" t="n">
        <v>0.00972222222222222</v>
      </c>
      <c r="D102" s="4" t="n">
        <v>0.00625</v>
      </c>
      <c r="E102" s="4" t="n">
        <v>0.0118055555555556</v>
      </c>
      <c r="F102" s="11" t="str">
        <f aca="false">IF(A102=Synthèse!$B$5,ROW(),"")</f>
        <v/>
      </c>
      <c r="G102" s="11" t="n">
        <f aca="false">IF(B102=Synthèse!$B$1,ROW(),"")</f>
        <v>102</v>
      </c>
      <c r="H102" s="4" t="n">
        <f aca="true">IF(G102="","",INDIRECT("E"&amp;G102))</f>
        <v>0.0118055555555556</v>
      </c>
    </row>
    <row r="103" customFormat="false" ht="12.8" hidden="false" customHeight="false" outlineLevel="0" collapsed="false">
      <c r="A103" s="6" t="s">
        <v>20</v>
      </c>
      <c r="B103" s="7" t="s">
        <v>1</v>
      </c>
      <c r="C103" s="4" t="n">
        <v>0.0451388888888889</v>
      </c>
      <c r="D103" s="4" t="n">
        <v>0.0222222222222222</v>
      </c>
      <c r="E103" s="4" t="n">
        <v>0.0173611111111111</v>
      </c>
      <c r="F103" s="11" t="str">
        <f aca="false">IF(A103=Synthèse!$B$5,ROW(),"")</f>
        <v/>
      </c>
      <c r="G103" s="11" t="n">
        <f aca="false">IF(B103=Synthèse!$B$1,ROW(),"")</f>
        <v>103</v>
      </c>
      <c r="H103" s="4" t="n">
        <f aca="true">IF(G103="","",INDIRECT("E"&amp;G103))</f>
        <v>0.0173611111111111</v>
      </c>
    </row>
    <row r="104" customFormat="false" ht="12.8" hidden="false" customHeight="false" outlineLevel="0" collapsed="false">
      <c r="A104" s="6" t="s">
        <v>21</v>
      </c>
      <c r="B104" s="7" t="s">
        <v>1</v>
      </c>
      <c r="C104" s="4" t="n">
        <v>0.03125</v>
      </c>
      <c r="D104" s="4" t="n">
        <v>0.0173611111111111</v>
      </c>
      <c r="E104" s="4" t="n">
        <v>0.0263888888888889</v>
      </c>
      <c r="F104" s="11" t="str">
        <f aca="false">IF(A104=Synthèse!$B$5,ROW(),"")</f>
        <v/>
      </c>
      <c r="G104" s="11" t="n">
        <f aca="false">IF(B104=Synthèse!$B$1,ROW(),"")</f>
        <v>104</v>
      </c>
      <c r="H104" s="4" t="n">
        <f aca="true">IF(G104="","",INDIRECT("E"&amp;G104))</f>
        <v>0.0263888888888889</v>
      </c>
    </row>
    <row r="105" customFormat="false" ht="12.8" hidden="false" customHeight="false" outlineLevel="0" collapsed="false">
      <c r="A105" s="6" t="s">
        <v>22</v>
      </c>
      <c r="B105" s="7" t="s">
        <v>1</v>
      </c>
      <c r="C105" s="4" t="n">
        <v>0.00694444444444444</v>
      </c>
      <c r="D105" s="4" t="n">
        <v>0.0243055555555556</v>
      </c>
      <c r="E105" s="4" t="n">
        <v>0.00833333333333333</v>
      </c>
      <c r="F105" s="11" t="str">
        <f aca="false">IF(A105=Synthèse!$B$5,ROW(),"")</f>
        <v/>
      </c>
      <c r="G105" s="11" t="n">
        <f aca="false">IF(B105=Synthèse!$B$1,ROW(),"")</f>
        <v>105</v>
      </c>
      <c r="H105" s="4" t="n">
        <f aca="true">IF(G105="","",INDIRECT("E"&amp;G105))</f>
        <v>0.00833333333333333</v>
      </c>
    </row>
    <row r="106" customFormat="false" ht="12.8" hidden="false" customHeight="false" outlineLevel="0" collapsed="false">
      <c r="A106" s="6" t="s">
        <v>5</v>
      </c>
      <c r="B106" s="7" t="s">
        <v>1</v>
      </c>
      <c r="C106" s="4" t="n">
        <v>0.0208333333333333</v>
      </c>
      <c r="D106" s="4" t="n">
        <v>0.00694444444444444</v>
      </c>
      <c r="E106" s="4" t="n">
        <v>0.00208333333333333</v>
      </c>
      <c r="F106" s="11" t="n">
        <f aca="false">IF(A106=Synthèse!$B$5,ROW(),"")</f>
        <v>106</v>
      </c>
      <c r="G106" s="11" t="n">
        <f aca="false">IF(B106=Synthèse!$B$1,ROW(),"")</f>
        <v>106</v>
      </c>
      <c r="H106" s="4" t="n">
        <f aca="true">IF(G106="","",INDIRECT("E"&amp;G106))</f>
        <v>0.00208333333333333</v>
      </c>
    </row>
    <row r="107" customFormat="false" ht="12.8" hidden="false" customHeight="false" outlineLevel="0" collapsed="false">
      <c r="A107" s="6" t="s">
        <v>14</v>
      </c>
      <c r="B107" s="7" t="s">
        <v>1</v>
      </c>
      <c r="C107" s="4" t="n">
        <v>0.0152777777777778</v>
      </c>
      <c r="D107" s="4" t="n">
        <v>0.0208333333333333</v>
      </c>
      <c r="E107" s="4" t="n">
        <v>0.0111111111111111</v>
      </c>
      <c r="F107" s="11" t="str">
        <f aca="false">IF(A107=Synthèse!$B$5,ROW(),"")</f>
        <v/>
      </c>
      <c r="G107" s="11" t="n">
        <f aca="false">IF(B107=Synthèse!$B$1,ROW(),"")</f>
        <v>107</v>
      </c>
      <c r="H107" s="4" t="n">
        <f aca="true">IF(G107="","",INDIRECT("E"&amp;G107))</f>
        <v>0.0111111111111111</v>
      </c>
    </row>
    <row r="108" customFormat="false" ht="12.8" hidden="false" customHeight="false" outlineLevel="0" collapsed="false">
      <c r="A108" s="6" t="s">
        <v>16</v>
      </c>
      <c r="B108" s="7" t="s">
        <v>1</v>
      </c>
      <c r="C108" s="4" t="n">
        <v>0.00416666666666667</v>
      </c>
      <c r="D108" s="4" t="n">
        <v>0.0131944444444444</v>
      </c>
      <c r="E108" s="4" t="n">
        <v>0.00763888888888889</v>
      </c>
      <c r="F108" s="11" t="str">
        <f aca="false">IF(A108=Synthèse!$B$5,ROW(),"")</f>
        <v/>
      </c>
      <c r="G108" s="11" t="n">
        <f aca="false">IF(B108=Synthèse!$B$1,ROW(),"")</f>
        <v>108</v>
      </c>
      <c r="H108" s="4" t="n">
        <f aca="true">IF(G108="","",INDIRECT("E"&amp;G108))</f>
        <v>0.00763888888888889</v>
      </c>
    </row>
    <row r="109" customFormat="false" ht="12.8" hidden="false" customHeight="false" outlineLevel="0" collapsed="false">
      <c r="A109" s="6" t="s">
        <v>18</v>
      </c>
      <c r="B109" s="7" t="s">
        <v>1</v>
      </c>
      <c r="C109" s="4" t="n">
        <v>0.00416666666666667</v>
      </c>
      <c r="D109" s="4" t="n">
        <v>0.025</v>
      </c>
      <c r="E109" s="4" t="n">
        <v>0.0208333333333333</v>
      </c>
      <c r="F109" s="11" t="str">
        <f aca="false">IF(A109=Synthèse!$B$5,ROW(),"")</f>
        <v/>
      </c>
      <c r="G109" s="11" t="n">
        <f aca="false">IF(B109=Synthèse!$B$1,ROW(),"")</f>
        <v>109</v>
      </c>
      <c r="H109" s="4" t="n">
        <f aca="true">IF(G109="","",INDIRECT("E"&amp;G109))</f>
        <v>0.0208333333333333</v>
      </c>
    </row>
    <row r="110" customFormat="false" ht="12.8" hidden="false" customHeight="false" outlineLevel="0" collapsed="false">
      <c r="A110" s="6" t="s">
        <v>20</v>
      </c>
      <c r="B110" s="7" t="s">
        <v>1</v>
      </c>
      <c r="C110" s="4" t="n">
        <v>0.00416666666666667</v>
      </c>
      <c r="D110" s="4" t="n">
        <v>0.0486111111111111</v>
      </c>
      <c r="E110" s="4" t="n">
        <v>0.00763888888888889</v>
      </c>
      <c r="F110" s="11" t="str">
        <f aca="false">IF(A110=Synthèse!$B$5,ROW(),"")</f>
        <v/>
      </c>
      <c r="G110" s="11" t="n">
        <f aca="false">IF(B110=Synthèse!$B$1,ROW(),"")</f>
        <v>110</v>
      </c>
      <c r="H110" s="4" t="n">
        <f aca="true">IF(G110="","",INDIRECT("E"&amp;G110))</f>
        <v>0.00763888888888889</v>
      </c>
    </row>
    <row r="111" customFormat="false" ht="12.8" hidden="false" customHeight="false" outlineLevel="0" collapsed="false">
      <c r="A111" s="6" t="s">
        <v>21</v>
      </c>
      <c r="B111" s="7" t="s">
        <v>1</v>
      </c>
      <c r="C111" s="4" t="n">
        <v>0.0284722222222222</v>
      </c>
      <c r="D111" s="4" t="n">
        <v>0.0395833333333333</v>
      </c>
      <c r="E111" s="4" t="n">
        <v>0.0354166666666667</v>
      </c>
      <c r="F111" s="11" t="str">
        <f aca="false">IF(A111=Synthèse!$B$5,ROW(),"")</f>
        <v/>
      </c>
      <c r="G111" s="11" t="n">
        <f aca="false">IF(B111=Synthèse!$B$1,ROW(),"")</f>
        <v>111</v>
      </c>
      <c r="H111" s="4" t="n">
        <f aca="true">IF(G111="","",INDIRECT("E"&amp;G111))</f>
        <v>0.0354166666666667</v>
      </c>
    </row>
    <row r="112" customFormat="false" ht="12.8" hidden="false" customHeight="false" outlineLevel="0" collapsed="false">
      <c r="A112" s="6" t="s">
        <v>22</v>
      </c>
      <c r="B112" s="7" t="s">
        <v>1</v>
      </c>
      <c r="C112" s="4" t="n">
        <v>0.0131944444444444</v>
      </c>
      <c r="D112" s="4" t="n">
        <v>0.0201388888888889</v>
      </c>
      <c r="E112" s="4" t="n">
        <v>0.00694444444444444</v>
      </c>
      <c r="F112" s="11" t="str">
        <f aca="false">IF(A112=Synthèse!$B$5,ROW(),"")</f>
        <v/>
      </c>
      <c r="G112" s="11" t="n">
        <f aca="false">IF(B112=Synthèse!$B$1,ROW(),"")</f>
        <v>112</v>
      </c>
      <c r="H112" s="4" t="n">
        <f aca="true">IF(G112="","",INDIRECT("E"&amp;G112))</f>
        <v>0.00694444444444444</v>
      </c>
    </row>
    <row r="113" customFormat="false" ht="12.8" hidden="false" customHeight="false" outlineLevel="0" collapsed="false">
      <c r="A113" s="6" t="s">
        <v>5</v>
      </c>
      <c r="B113" s="7" t="s">
        <v>1</v>
      </c>
      <c r="C113" s="4" t="n">
        <v>0.00347222222222222</v>
      </c>
      <c r="D113" s="4" t="n">
        <v>0.00555555555555556</v>
      </c>
      <c r="E113" s="4" t="n">
        <v>0.00972222222222222</v>
      </c>
      <c r="F113" s="11" t="n">
        <f aca="false">IF(A113=Synthèse!$B$5,ROW(),"")</f>
        <v>113</v>
      </c>
      <c r="G113" s="11" t="n">
        <f aca="false">IF(B113=Synthèse!$B$1,ROW(),"")</f>
        <v>113</v>
      </c>
      <c r="H113" s="4" t="n">
        <f aca="true">IF(G113="","",INDIRECT("E"&amp;G113))</f>
        <v>0.00972222222222222</v>
      </c>
    </row>
    <row r="114" customFormat="false" ht="12.8" hidden="false" customHeight="false" outlineLevel="0" collapsed="false">
      <c r="A114" s="6" t="s">
        <v>14</v>
      </c>
      <c r="B114" s="7" t="s">
        <v>1</v>
      </c>
      <c r="C114" s="4" t="n">
        <v>0.0208333333333333</v>
      </c>
      <c r="D114" s="4" t="n">
        <v>0.00763888888888889</v>
      </c>
      <c r="E114" s="4" t="n">
        <v>0.0375</v>
      </c>
      <c r="F114" s="11" t="str">
        <f aca="false">IF(A114=Synthèse!$B$5,ROW(),"")</f>
        <v/>
      </c>
      <c r="G114" s="11" t="n">
        <f aca="false">IF(B114=Synthèse!$B$1,ROW(),"")</f>
        <v>114</v>
      </c>
      <c r="H114" s="4" t="n">
        <f aca="true">IF(G114="","",INDIRECT("E"&amp;G114))</f>
        <v>0.0375</v>
      </c>
    </row>
    <row r="115" customFormat="false" ht="12.8" hidden="false" customHeight="false" outlineLevel="0" collapsed="false">
      <c r="A115" s="6" t="s">
        <v>16</v>
      </c>
      <c r="B115" s="7" t="s">
        <v>1</v>
      </c>
      <c r="C115" s="4" t="n">
        <v>0.0208333333333333</v>
      </c>
      <c r="D115" s="4" t="n">
        <v>0.00625</v>
      </c>
      <c r="E115" s="4" t="n">
        <v>0.01875</v>
      </c>
      <c r="F115" s="11" t="str">
        <f aca="false">IF(A115=Synthèse!$B$5,ROW(),"")</f>
        <v/>
      </c>
      <c r="G115" s="11" t="n">
        <f aca="false">IF(B115=Synthèse!$B$1,ROW(),"")</f>
        <v>115</v>
      </c>
      <c r="H115" s="4" t="n">
        <f aca="true">IF(G115="","",INDIRECT("E"&amp;G115))</f>
        <v>0.01875</v>
      </c>
    </row>
    <row r="116" customFormat="false" ht="12.8" hidden="false" customHeight="false" outlineLevel="0" collapsed="false">
      <c r="A116" s="6" t="s">
        <v>18</v>
      </c>
      <c r="B116" s="7" t="s">
        <v>1</v>
      </c>
      <c r="C116" s="4" t="n">
        <v>0.0201388888888889</v>
      </c>
      <c r="D116" s="4" t="n">
        <v>0.0236111111111111</v>
      </c>
      <c r="E116" s="4" t="n">
        <v>0.0222222222222222</v>
      </c>
      <c r="F116" s="11" t="str">
        <f aca="false">IF(A116=Synthèse!$B$5,ROW(),"")</f>
        <v/>
      </c>
      <c r="G116" s="11" t="n">
        <f aca="false">IF(B116=Synthèse!$B$1,ROW(),"")</f>
        <v>116</v>
      </c>
      <c r="H116" s="4" t="n">
        <f aca="true">IF(G116="","",INDIRECT("E"&amp;G116))</f>
        <v>0.0222222222222222</v>
      </c>
    </row>
    <row r="117" customFormat="false" ht="12.8" hidden="false" customHeight="false" outlineLevel="0" collapsed="false">
      <c r="A117" s="6" t="s">
        <v>20</v>
      </c>
      <c r="B117" s="7" t="s">
        <v>1</v>
      </c>
      <c r="C117" s="4" t="n">
        <v>0.00208333333333333</v>
      </c>
      <c r="D117" s="4" t="n">
        <v>0.0236111111111111</v>
      </c>
      <c r="E117" s="4" t="n">
        <v>0.0208333333333333</v>
      </c>
      <c r="F117" s="11" t="str">
        <f aca="false">IF(A117=Synthèse!$B$5,ROW(),"")</f>
        <v/>
      </c>
      <c r="G117" s="11" t="n">
        <f aca="false">IF(B117=Synthèse!$B$1,ROW(),"")</f>
        <v>117</v>
      </c>
      <c r="H117" s="4" t="n">
        <f aca="true">IF(G117="","",INDIRECT("E"&amp;G117))</f>
        <v>0.0208333333333333</v>
      </c>
    </row>
    <row r="118" customFormat="false" ht="12.8" hidden="false" customHeight="false" outlineLevel="0" collapsed="false">
      <c r="A118" s="6" t="s">
        <v>21</v>
      </c>
      <c r="B118" s="7" t="s">
        <v>1</v>
      </c>
      <c r="C118" s="4" t="n">
        <v>0.00972222222222222</v>
      </c>
      <c r="D118" s="4" t="n">
        <v>0.0263888888888889</v>
      </c>
      <c r="E118" s="4" t="n">
        <v>0.0208333333333333</v>
      </c>
      <c r="F118" s="11" t="str">
        <f aca="false">IF(A118=Synthèse!$B$5,ROW(),"")</f>
        <v/>
      </c>
      <c r="G118" s="11" t="n">
        <f aca="false">IF(B118=Synthèse!$B$1,ROW(),"")</f>
        <v>118</v>
      </c>
      <c r="H118" s="4" t="n">
        <f aca="true">IF(G118="","",INDIRECT("E"&amp;G118))</f>
        <v>0.0208333333333333</v>
      </c>
    </row>
    <row r="119" customFormat="false" ht="12.8" hidden="false" customHeight="false" outlineLevel="0" collapsed="false">
      <c r="A119" s="6" t="s">
        <v>22</v>
      </c>
      <c r="B119" s="7" t="s">
        <v>1</v>
      </c>
      <c r="C119" s="4" t="n">
        <v>0.0215277777777778</v>
      </c>
      <c r="D119" s="4" t="n">
        <v>0.0159722222222222</v>
      </c>
      <c r="E119" s="4" t="n">
        <v>0.0215277777777778</v>
      </c>
      <c r="F119" s="11" t="str">
        <f aca="false">IF(A119=Synthèse!$B$5,ROW(),"")</f>
        <v/>
      </c>
      <c r="G119" s="11" t="n">
        <f aca="false">IF(B119=Synthèse!$B$1,ROW(),"")</f>
        <v>119</v>
      </c>
      <c r="H119" s="4" t="n">
        <f aca="true">IF(G119="","",INDIRECT("E"&amp;G119))</f>
        <v>0.0215277777777778</v>
      </c>
    </row>
    <row r="120" customFormat="false" ht="12.8" hidden="false" customHeight="false" outlineLevel="0" collapsed="false">
      <c r="A120" s="6" t="s">
        <v>5</v>
      </c>
      <c r="B120" s="7" t="s">
        <v>1</v>
      </c>
      <c r="C120" s="4" t="n">
        <v>0.0298611111111111</v>
      </c>
      <c r="D120" s="4" t="n">
        <v>0.00625</v>
      </c>
      <c r="E120" s="4" t="n">
        <v>0.0208333333333333</v>
      </c>
      <c r="F120" s="11" t="n">
        <f aca="false">IF(A120=Synthèse!$B$5,ROW(),"")</f>
        <v>120</v>
      </c>
      <c r="G120" s="11" t="n">
        <f aca="false">IF(B120=Synthèse!$B$1,ROW(),"")</f>
        <v>120</v>
      </c>
      <c r="H120" s="4" t="n">
        <f aca="true">IF(G120="","",INDIRECT("E"&amp;G120))</f>
        <v>0.0208333333333333</v>
      </c>
    </row>
    <row r="121" customFormat="false" ht="12.8" hidden="false" customHeight="false" outlineLevel="0" collapsed="false">
      <c r="A121" s="6" t="s">
        <v>14</v>
      </c>
      <c r="B121" s="7" t="s">
        <v>1</v>
      </c>
      <c r="C121" s="4" t="n">
        <v>0.0173611111111111</v>
      </c>
      <c r="D121" s="4" t="n">
        <v>0.00694444444444444</v>
      </c>
      <c r="E121" s="4" t="n">
        <v>0.0180555555555556</v>
      </c>
      <c r="F121" s="11" t="str">
        <f aca="false">IF(A121=Synthèse!$B$5,ROW(),"")</f>
        <v/>
      </c>
      <c r="G121" s="11" t="n">
        <f aca="false">IF(B121=Synthèse!$B$1,ROW(),"")</f>
        <v>121</v>
      </c>
      <c r="H121" s="4" t="n">
        <f aca="true">IF(G121="","",INDIRECT("E"&amp;G121))</f>
        <v>0.0180555555555556</v>
      </c>
    </row>
    <row r="122" customFormat="false" ht="12.8" hidden="false" customHeight="false" outlineLevel="0" collapsed="false">
      <c r="A122" s="6" t="s">
        <v>16</v>
      </c>
      <c r="B122" s="7" t="s">
        <v>1</v>
      </c>
      <c r="C122" s="4" t="n">
        <v>0.0388888888888889</v>
      </c>
      <c r="D122" s="4" t="n">
        <v>0.0111111111111111</v>
      </c>
      <c r="E122" s="4" t="n">
        <v>0.0284722222222222</v>
      </c>
      <c r="F122" s="11" t="str">
        <f aca="false">IF(A122=Synthèse!$B$5,ROW(),"")</f>
        <v/>
      </c>
      <c r="G122" s="11" t="n">
        <f aca="false">IF(B122=Synthèse!$B$1,ROW(),"")</f>
        <v>122</v>
      </c>
      <c r="H122" s="4" t="n">
        <f aca="true">IF(G122="","",INDIRECT("E"&amp;G122))</f>
        <v>0.0284722222222222</v>
      </c>
    </row>
    <row r="123" customFormat="false" ht="12.8" hidden="false" customHeight="false" outlineLevel="0" collapsed="false">
      <c r="A123" s="6" t="s">
        <v>18</v>
      </c>
      <c r="B123" s="7" t="s">
        <v>1</v>
      </c>
      <c r="C123" s="4" t="n">
        <v>0.0138888888888889</v>
      </c>
      <c r="D123" s="4" t="n">
        <v>0.0118055555555556</v>
      </c>
      <c r="E123" s="4" t="n">
        <v>0.0201388888888889</v>
      </c>
      <c r="F123" s="11" t="str">
        <f aca="false">IF(A123=Synthèse!$B$5,ROW(),"")</f>
        <v/>
      </c>
      <c r="G123" s="11" t="n">
        <f aca="false">IF(B123=Synthèse!$B$1,ROW(),"")</f>
        <v>123</v>
      </c>
      <c r="H123" s="4" t="n">
        <f aca="true">IF(G123="","",INDIRECT("E"&amp;G123))</f>
        <v>0.0201388888888889</v>
      </c>
    </row>
    <row r="124" customFormat="false" ht="12.8" hidden="false" customHeight="false" outlineLevel="0" collapsed="false">
      <c r="A124" s="6" t="s">
        <v>20</v>
      </c>
      <c r="B124" s="7" t="s">
        <v>1</v>
      </c>
      <c r="C124" s="4" t="n">
        <v>0.01875</v>
      </c>
      <c r="D124" s="4" t="n">
        <v>0.0277777777777778</v>
      </c>
      <c r="E124" s="4" t="n">
        <v>0.0159722222222222</v>
      </c>
      <c r="F124" s="11" t="str">
        <f aca="false">IF(A124=Synthèse!$B$5,ROW(),"")</f>
        <v/>
      </c>
      <c r="G124" s="11" t="n">
        <f aca="false">IF(B124=Synthèse!$B$1,ROW(),"")</f>
        <v>124</v>
      </c>
      <c r="H124" s="4" t="n">
        <f aca="true">IF(G124="","",INDIRECT("E"&amp;G124))</f>
        <v>0.0159722222222222</v>
      </c>
    </row>
    <row r="125" customFormat="false" ht="12.8" hidden="false" customHeight="false" outlineLevel="0" collapsed="false">
      <c r="A125" s="6" t="s">
        <v>21</v>
      </c>
      <c r="B125" s="7" t="s">
        <v>1</v>
      </c>
      <c r="C125" s="4" t="n">
        <v>0.0145833333333333</v>
      </c>
      <c r="D125" s="4" t="n">
        <v>0.0402777777777778</v>
      </c>
      <c r="E125" s="4" t="n">
        <v>0.0493055555555556</v>
      </c>
      <c r="F125" s="11" t="str">
        <f aca="false">IF(A125=Synthèse!$B$5,ROW(),"")</f>
        <v/>
      </c>
      <c r="G125" s="11" t="n">
        <f aca="false">IF(B125=Synthèse!$B$1,ROW(),"")</f>
        <v>125</v>
      </c>
      <c r="H125" s="4" t="n">
        <f aca="true">IF(G125="","",INDIRECT("E"&amp;G125))</f>
        <v>0.0493055555555556</v>
      </c>
    </row>
    <row r="126" customFormat="false" ht="12.8" hidden="false" customHeight="false" outlineLevel="0" collapsed="false">
      <c r="A126" s="6" t="s">
        <v>22</v>
      </c>
      <c r="B126" s="7" t="s">
        <v>1</v>
      </c>
      <c r="C126" s="4" t="n">
        <v>0.00972222222222222</v>
      </c>
      <c r="D126" s="4" t="n">
        <v>0.0291666666666667</v>
      </c>
      <c r="E126" s="4" t="n">
        <v>0.01875</v>
      </c>
      <c r="F126" s="11" t="str">
        <f aca="false">IF(A126=Synthèse!$B$5,ROW(),"")</f>
        <v/>
      </c>
      <c r="G126" s="11" t="n">
        <f aca="false">IF(B126=Synthèse!$B$1,ROW(),"")</f>
        <v>126</v>
      </c>
      <c r="H126" s="4" t="n">
        <f aca="true">IF(G126="","",INDIRECT("E"&amp;G126))</f>
        <v>0.01875</v>
      </c>
    </row>
    <row r="127" customFormat="false" ht="12.8" hidden="false" customHeight="false" outlineLevel="0" collapsed="false">
      <c r="A127" s="6" t="s">
        <v>5</v>
      </c>
      <c r="B127" s="7" t="s">
        <v>1</v>
      </c>
      <c r="C127" s="4" t="n">
        <v>0.00694444444444444</v>
      </c>
      <c r="D127" s="4" t="n">
        <v>0.0256944444444444</v>
      </c>
      <c r="E127" s="4" t="n">
        <v>0.0215277777777778</v>
      </c>
      <c r="F127" s="11" t="n">
        <f aca="false">IF(A127=Synthèse!$B$5,ROW(),"")</f>
        <v>127</v>
      </c>
      <c r="G127" s="11" t="n">
        <f aca="false">IF(B127=Synthèse!$B$1,ROW(),"")</f>
        <v>127</v>
      </c>
      <c r="H127" s="4" t="n">
        <f aca="true">IF(G127="","",INDIRECT("E"&amp;G127))</f>
        <v>0.0215277777777778</v>
      </c>
    </row>
    <row r="128" customFormat="false" ht="12.8" hidden="false" customHeight="false" outlineLevel="0" collapsed="false">
      <c r="A128" s="6" t="s">
        <v>14</v>
      </c>
      <c r="B128" s="7" t="s">
        <v>1</v>
      </c>
      <c r="C128" s="4" t="n">
        <v>0.00694444444444444</v>
      </c>
      <c r="D128" s="4" t="n">
        <v>0.00625</v>
      </c>
      <c r="E128" s="4" t="n">
        <v>0.0104166666666667</v>
      </c>
      <c r="F128" s="11" t="str">
        <f aca="false">IF(A128=Synthèse!$B$5,ROW(),"")</f>
        <v/>
      </c>
      <c r="G128" s="11" t="n">
        <f aca="false">IF(B128=Synthèse!$B$1,ROW(),"")</f>
        <v>128</v>
      </c>
      <c r="H128" s="4" t="n">
        <f aca="true">IF(G128="","",INDIRECT("E"&amp;G128))</f>
        <v>0.0104166666666667</v>
      </c>
    </row>
    <row r="129" customFormat="false" ht="12.8" hidden="false" customHeight="false" outlineLevel="0" collapsed="false">
      <c r="A129" s="6" t="s">
        <v>16</v>
      </c>
      <c r="B129" s="7" t="s">
        <v>1</v>
      </c>
      <c r="C129" s="4" t="n">
        <v>0.0180555555555556</v>
      </c>
      <c r="D129" s="4" t="n">
        <v>0.0298611111111111</v>
      </c>
      <c r="E129" s="4" t="n">
        <v>0.0173611111111111</v>
      </c>
      <c r="F129" s="11" t="str">
        <f aca="false">IF(A129=Synthèse!$B$5,ROW(),"")</f>
        <v/>
      </c>
      <c r="G129" s="11" t="n">
        <f aca="false">IF(B129=Synthèse!$B$1,ROW(),"")</f>
        <v>129</v>
      </c>
      <c r="H129" s="4" t="n">
        <f aca="true">IF(G129="","",INDIRECT("E"&amp;G129))</f>
        <v>0.0173611111111111</v>
      </c>
    </row>
    <row r="130" customFormat="false" ht="12.8" hidden="false" customHeight="false" outlineLevel="0" collapsed="false">
      <c r="A130" s="6" t="s">
        <v>18</v>
      </c>
      <c r="B130" s="7" t="s">
        <v>1</v>
      </c>
      <c r="C130" s="4" t="n">
        <v>0.0229166666666667</v>
      </c>
      <c r="D130" s="4" t="n">
        <v>0.0298611111111111</v>
      </c>
      <c r="E130" s="4" t="n">
        <v>0.0180555555555556</v>
      </c>
      <c r="F130" s="11" t="str">
        <f aca="false">IF(A130=Synthèse!$B$5,ROW(),"")</f>
        <v/>
      </c>
      <c r="G130" s="11" t="n">
        <f aca="false">IF(B130=Synthèse!$B$1,ROW(),"")</f>
        <v>130</v>
      </c>
      <c r="H130" s="4" t="n">
        <f aca="true">IF(G130="","",INDIRECT("E"&amp;G130))</f>
        <v>0.0180555555555556</v>
      </c>
    </row>
    <row r="131" customFormat="false" ht="12.8" hidden="false" customHeight="false" outlineLevel="0" collapsed="false">
      <c r="A131" s="6" t="s">
        <v>20</v>
      </c>
      <c r="B131" s="7" t="s">
        <v>1</v>
      </c>
      <c r="C131" s="4" t="n">
        <v>0.0208333333333333</v>
      </c>
      <c r="D131" s="4" t="n">
        <v>0.00555555555555556</v>
      </c>
      <c r="E131" s="4" t="n">
        <v>0.0208333333333333</v>
      </c>
      <c r="F131" s="11" t="str">
        <f aca="false">IF(A131=Synthèse!$B$5,ROW(),"")</f>
        <v/>
      </c>
      <c r="G131" s="11" t="n">
        <f aca="false">IF(B131=Synthèse!$B$1,ROW(),"")</f>
        <v>131</v>
      </c>
      <c r="H131" s="4" t="n">
        <f aca="true">IF(G131="","",INDIRECT("E"&amp;G131))</f>
        <v>0.0208333333333333</v>
      </c>
    </row>
    <row r="132" customFormat="false" ht="12.8" hidden="false" customHeight="false" outlineLevel="0" collapsed="false">
      <c r="A132" s="6" t="s">
        <v>21</v>
      </c>
      <c r="B132" s="7" t="s">
        <v>1</v>
      </c>
      <c r="C132" s="4" t="n">
        <v>0.00277777777777778</v>
      </c>
      <c r="D132" s="4" t="n">
        <v>0.00902777777777778</v>
      </c>
      <c r="E132" s="4" t="n">
        <v>0.0104166666666667</v>
      </c>
      <c r="F132" s="11" t="str">
        <f aca="false">IF(A132=Synthèse!$B$5,ROW(),"")</f>
        <v/>
      </c>
      <c r="G132" s="11" t="n">
        <f aca="false">IF(B132=Synthèse!$B$1,ROW(),"")</f>
        <v>132</v>
      </c>
      <c r="H132" s="4" t="n">
        <f aca="true">IF(G132="","",INDIRECT("E"&amp;G132))</f>
        <v>0.0104166666666667</v>
      </c>
    </row>
    <row r="133" customFormat="false" ht="12.8" hidden="false" customHeight="false" outlineLevel="0" collapsed="false">
      <c r="A133" s="6" t="s">
        <v>22</v>
      </c>
      <c r="B133" s="7" t="s">
        <v>1</v>
      </c>
      <c r="C133" s="4" t="n">
        <v>0.0104166666666667</v>
      </c>
      <c r="D133" s="4" t="n">
        <v>0.0138888888888889</v>
      </c>
      <c r="E133" s="4" t="n">
        <v>0.00833333333333333</v>
      </c>
      <c r="F133" s="11" t="str">
        <f aca="false">IF(A133=Synthèse!$B$5,ROW(),"")</f>
        <v/>
      </c>
      <c r="G133" s="11" t="n">
        <f aca="false">IF(B133=Synthèse!$B$1,ROW(),"")</f>
        <v>133</v>
      </c>
      <c r="H133" s="4" t="n">
        <f aca="true">IF(G133="","",INDIRECT("E"&amp;G133))</f>
        <v>0.00833333333333333</v>
      </c>
    </row>
    <row r="134" customFormat="false" ht="12.8" hidden="false" customHeight="false" outlineLevel="0" collapsed="false">
      <c r="A134" s="6" t="s">
        <v>5</v>
      </c>
      <c r="B134" s="7" t="s">
        <v>1</v>
      </c>
      <c r="C134" s="4" t="n">
        <v>0.0104166666666667</v>
      </c>
      <c r="D134" s="4" t="n">
        <v>0.0131944444444444</v>
      </c>
      <c r="E134" s="4" t="n">
        <v>0.0159722222222222</v>
      </c>
      <c r="F134" s="11" t="n">
        <f aca="false">IF(A134=Synthèse!$B$5,ROW(),"")</f>
        <v>134</v>
      </c>
      <c r="G134" s="11" t="n">
        <f aca="false">IF(B134=Synthèse!$B$1,ROW(),"")</f>
        <v>134</v>
      </c>
      <c r="H134" s="4" t="n">
        <f aca="true">IF(G134="","",INDIRECT("E"&amp;G134))</f>
        <v>0.0159722222222222</v>
      </c>
    </row>
    <row r="135" customFormat="false" ht="12.8" hidden="false" customHeight="false" outlineLevel="0" collapsed="false">
      <c r="A135" s="6" t="s">
        <v>14</v>
      </c>
      <c r="B135" s="7" t="s">
        <v>1</v>
      </c>
      <c r="C135" s="4" t="n">
        <v>0.0138888888888889</v>
      </c>
      <c r="D135" s="4" t="n">
        <v>0.0236111111111111</v>
      </c>
      <c r="E135" s="4" t="n">
        <v>0.0131944444444444</v>
      </c>
      <c r="F135" s="11" t="str">
        <f aca="false">IF(A135=Synthèse!$B$5,ROW(),"")</f>
        <v/>
      </c>
      <c r="G135" s="11" t="n">
        <f aca="false">IF(B135=Synthèse!$B$1,ROW(),"")</f>
        <v>135</v>
      </c>
      <c r="H135" s="4" t="n">
        <f aca="true">IF(G135="","",INDIRECT("E"&amp;G135))</f>
        <v>0.0131944444444444</v>
      </c>
    </row>
    <row r="136" customFormat="false" ht="12.8" hidden="false" customHeight="false" outlineLevel="0" collapsed="false">
      <c r="A136" s="6" t="s">
        <v>16</v>
      </c>
      <c r="B136" s="7" t="s">
        <v>1</v>
      </c>
      <c r="C136" s="4" t="n">
        <v>0.00694444444444444</v>
      </c>
      <c r="D136" s="4" t="n">
        <v>0.0236111111111111</v>
      </c>
      <c r="E136" s="4" t="n">
        <v>0.0125</v>
      </c>
      <c r="F136" s="11" t="str">
        <f aca="false">IF(A136=Synthèse!$B$5,ROW(),"")</f>
        <v/>
      </c>
      <c r="G136" s="11" t="n">
        <f aca="false">IF(B136=Synthèse!$B$1,ROW(),"")</f>
        <v>136</v>
      </c>
      <c r="H136" s="4" t="n">
        <f aca="true">IF(G136="","",INDIRECT("E"&amp;G136))</f>
        <v>0.0125</v>
      </c>
    </row>
    <row r="137" customFormat="false" ht="12.8" hidden="false" customHeight="false" outlineLevel="0" collapsed="false">
      <c r="A137" s="6" t="s">
        <v>18</v>
      </c>
      <c r="B137" s="7" t="s">
        <v>1</v>
      </c>
      <c r="C137" s="4" t="n">
        <v>0.04375</v>
      </c>
      <c r="D137" s="4" t="n">
        <v>0.0402777777777778</v>
      </c>
      <c r="E137" s="4" t="n">
        <v>0.103472222222222</v>
      </c>
      <c r="F137" s="11" t="str">
        <f aca="false">IF(A137=Synthèse!$B$5,ROW(),"")</f>
        <v/>
      </c>
      <c r="G137" s="11" t="n">
        <f aca="false">IF(B137=Synthèse!$B$1,ROW(),"")</f>
        <v>137</v>
      </c>
      <c r="H137" s="4" t="n">
        <f aca="true">IF(G137="","",INDIRECT("E"&amp;G137))</f>
        <v>0.103472222222222</v>
      </c>
    </row>
    <row r="138" customFormat="false" ht="12.8" hidden="false" customHeight="false" outlineLevel="0" collapsed="false">
      <c r="A138" s="6" t="s">
        <v>20</v>
      </c>
      <c r="B138" s="7" t="s">
        <v>1</v>
      </c>
      <c r="C138" s="4" t="n">
        <v>0.0548611111111111</v>
      </c>
      <c r="D138" s="4" t="n">
        <v>0.0145833333333333</v>
      </c>
      <c r="E138" s="4" t="n">
        <v>0.025</v>
      </c>
      <c r="F138" s="11" t="str">
        <f aca="false">IF(A138=Synthèse!$B$5,ROW(),"")</f>
        <v/>
      </c>
      <c r="G138" s="11" t="n">
        <f aca="false">IF(B138=Synthèse!$B$1,ROW(),"")</f>
        <v>138</v>
      </c>
      <c r="H138" s="4" t="n">
        <f aca="true">IF(G138="","",INDIRECT("E"&amp;G138))</f>
        <v>0.025</v>
      </c>
    </row>
    <row r="139" customFormat="false" ht="12.8" hidden="false" customHeight="false" outlineLevel="0" collapsed="false">
      <c r="A139" s="6" t="s">
        <v>21</v>
      </c>
      <c r="B139" s="7" t="s">
        <v>1</v>
      </c>
      <c r="C139" s="4" t="n">
        <v>0.0222222222222222</v>
      </c>
      <c r="D139" s="4" t="n">
        <v>0.0458333333333333</v>
      </c>
      <c r="E139" s="4" t="n">
        <v>0.025</v>
      </c>
      <c r="F139" s="11" t="str">
        <f aca="false">IF(A139=Synthèse!$B$5,ROW(),"")</f>
        <v/>
      </c>
      <c r="G139" s="11" t="n">
        <f aca="false">IF(B139=Synthèse!$B$1,ROW(),"")</f>
        <v>139</v>
      </c>
      <c r="H139" s="4" t="n">
        <f aca="true">IF(G139="","",INDIRECT("E"&amp;G139))</f>
        <v>0.025</v>
      </c>
    </row>
    <row r="140" customFormat="false" ht="12.8" hidden="false" customHeight="false" outlineLevel="0" collapsed="false">
      <c r="A140" s="6" t="s">
        <v>22</v>
      </c>
      <c r="B140" s="7" t="s">
        <v>1</v>
      </c>
      <c r="C140" s="4" t="n">
        <v>0.00694444444444444</v>
      </c>
      <c r="D140" s="4" t="n">
        <v>0.00972222222222222</v>
      </c>
      <c r="E140" s="4" t="n">
        <v>0.00277777777777778</v>
      </c>
      <c r="F140" s="11" t="str">
        <f aca="false">IF(A140=Synthèse!$B$5,ROW(),"")</f>
        <v/>
      </c>
      <c r="G140" s="11" t="n">
        <f aca="false">IF(B140=Synthèse!$B$1,ROW(),"")</f>
        <v>140</v>
      </c>
      <c r="H140" s="4" t="n">
        <f aca="true">IF(G140="","",INDIRECT("E"&amp;G140))</f>
        <v>0.00277777777777778</v>
      </c>
    </row>
    <row r="141" customFormat="false" ht="12.8" hidden="false" customHeight="false" outlineLevel="0" collapsed="false">
      <c r="A141" s="6" t="s">
        <v>5</v>
      </c>
      <c r="B141" s="7" t="s">
        <v>1</v>
      </c>
      <c r="C141" s="4" t="n">
        <v>0.00694444444444444</v>
      </c>
      <c r="D141" s="4" t="n">
        <v>0.00625</v>
      </c>
      <c r="E141" s="4" t="n">
        <v>0.00972222222222222</v>
      </c>
      <c r="F141" s="11" t="n">
        <f aca="false">IF(A141=Synthèse!$B$5,ROW(),"")</f>
        <v>141</v>
      </c>
      <c r="G141" s="11" t="n">
        <f aca="false">IF(B141=Synthèse!$B$1,ROW(),"")</f>
        <v>141</v>
      </c>
      <c r="H141" s="4" t="n">
        <f aca="true">IF(G141="","",INDIRECT("E"&amp;G141))</f>
        <v>0.00972222222222222</v>
      </c>
    </row>
    <row r="142" customFormat="false" ht="12.8" hidden="false" customHeight="false" outlineLevel="0" collapsed="false">
      <c r="A142" s="6" t="s">
        <v>14</v>
      </c>
      <c r="B142" s="7" t="s">
        <v>1</v>
      </c>
      <c r="C142" s="4" t="n">
        <v>0.00694444444444444</v>
      </c>
      <c r="D142" s="4" t="n">
        <v>0.00555555555555556</v>
      </c>
      <c r="E142" s="4" t="n">
        <v>0.0215277777777778</v>
      </c>
      <c r="F142" s="11" t="str">
        <f aca="false">IF(A142=Synthèse!$B$5,ROW(),"")</f>
        <v/>
      </c>
      <c r="G142" s="11" t="n">
        <f aca="false">IF(B142=Synthèse!$B$1,ROW(),"")</f>
        <v>142</v>
      </c>
      <c r="H142" s="4" t="n">
        <f aca="true">IF(G142="","",INDIRECT("E"&amp;G142))</f>
        <v>0.0215277777777778</v>
      </c>
    </row>
    <row r="143" customFormat="false" ht="12.8" hidden="false" customHeight="false" outlineLevel="0" collapsed="false">
      <c r="A143" s="6" t="s">
        <v>16</v>
      </c>
      <c r="B143" s="7" t="s">
        <v>1</v>
      </c>
      <c r="C143" s="4" t="n">
        <v>0.0173611111111111</v>
      </c>
      <c r="D143" s="4" t="n">
        <v>0.0243055555555556</v>
      </c>
      <c r="E143" s="4" t="n">
        <v>0.0208333333333333</v>
      </c>
      <c r="F143" s="11" t="str">
        <f aca="false">IF(A143=Synthèse!$B$5,ROW(),"")</f>
        <v/>
      </c>
      <c r="G143" s="11" t="n">
        <f aca="false">IF(B143=Synthèse!$B$1,ROW(),"")</f>
        <v>143</v>
      </c>
      <c r="H143" s="4" t="n">
        <f aca="true">IF(G143="","",INDIRECT("E"&amp;G143))</f>
        <v>0.0208333333333333</v>
      </c>
    </row>
    <row r="144" customFormat="false" ht="12.8" hidden="false" customHeight="false" outlineLevel="0" collapsed="false">
      <c r="A144" s="6" t="s">
        <v>18</v>
      </c>
      <c r="B144" s="7" t="s">
        <v>1</v>
      </c>
      <c r="C144" s="4" t="n">
        <v>0.0145833333333333</v>
      </c>
      <c r="D144" s="4" t="n">
        <v>0.0263888888888889</v>
      </c>
      <c r="E144" s="4" t="n">
        <v>0.0277777777777778</v>
      </c>
      <c r="F144" s="11" t="str">
        <f aca="false">IF(A144=Synthèse!$B$5,ROW(),"")</f>
        <v/>
      </c>
      <c r="G144" s="11" t="n">
        <f aca="false">IF(B144=Synthèse!$B$1,ROW(),"")</f>
        <v>144</v>
      </c>
      <c r="H144" s="4" t="n">
        <f aca="true">IF(G144="","",INDIRECT("E"&amp;G144))</f>
        <v>0.0277777777777778</v>
      </c>
    </row>
    <row r="145" customFormat="false" ht="12.8" hidden="false" customHeight="false" outlineLevel="0" collapsed="false">
      <c r="A145" s="6" t="s">
        <v>20</v>
      </c>
      <c r="B145" s="7" t="s">
        <v>1</v>
      </c>
      <c r="C145" s="4" t="n">
        <v>0.0104166666666667</v>
      </c>
      <c r="D145" s="4" t="n">
        <v>0.00625</v>
      </c>
      <c r="E145" s="4" t="n">
        <v>0.0236111111111111</v>
      </c>
      <c r="F145" s="11" t="str">
        <f aca="false">IF(A145=Synthèse!$B$5,ROW(),"")</f>
        <v/>
      </c>
      <c r="G145" s="11" t="n">
        <f aca="false">IF(B145=Synthèse!$B$1,ROW(),"")</f>
        <v>145</v>
      </c>
      <c r="H145" s="4" t="n">
        <f aca="true">IF(G145="","",INDIRECT("E"&amp;G145))</f>
        <v>0.0236111111111111</v>
      </c>
    </row>
    <row r="146" customFormat="false" ht="12.8" hidden="false" customHeight="false" outlineLevel="0" collapsed="false">
      <c r="A146" s="6" t="s">
        <v>21</v>
      </c>
      <c r="B146" s="7" t="s">
        <v>1</v>
      </c>
      <c r="C146" s="4" t="n">
        <v>0.0229166666666667</v>
      </c>
      <c r="D146" s="4" t="n">
        <v>0.0208333333333333</v>
      </c>
      <c r="E146" s="4" t="n">
        <v>0.00902777777777778</v>
      </c>
      <c r="F146" s="11" t="str">
        <f aca="false">IF(A146=Synthèse!$B$5,ROW(),"")</f>
        <v/>
      </c>
      <c r="G146" s="11" t="n">
        <f aca="false">IF(B146=Synthèse!$B$1,ROW(),"")</f>
        <v>146</v>
      </c>
      <c r="H146" s="4" t="n">
        <f aca="true">IF(G146="","",INDIRECT("E"&amp;G146))</f>
        <v>0.00902777777777778</v>
      </c>
    </row>
    <row r="147" customFormat="false" ht="12.8" hidden="false" customHeight="false" outlineLevel="0" collapsed="false">
      <c r="A147" s="6" t="s">
        <v>22</v>
      </c>
      <c r="B147" s="7" t="s">
        <v>1</v>
      </c>
      <c r="C147" s="4" t="n">
        <v>0.01875</v>
      </c>
      <c r="D147" s="4" t="n">
        <v>0.00763888888888889</v>
      </c>
      <c r="E147" s="4" t="n">
        <v>0.0201388888888889</v>
      </c>
      <c r="F147" s="11" t="str">
        <f aca="false">IF(A147=Synthèse!$B$5,ROW(),"")</f>
        <v/>
      </c>
      <c r="G147" s="11" t="n">
        <f aca="false">IF(B147=Synthèse!$B$1,ROW(),"")</f>
        <v>147</v>
      </c>
      <c r="H147" s="4" t="n">
        <f aca="true">IF(G147="","",INDIRECT("E"&amp;G147))</f>
        <v>0.0201388888888889</v>
      </c>
    </row>
    <row r="148" customFormat="false" ht="12.8" hidden="false" customHeight="false" outlineLevel="0" collapsed="false">
      <c r="A148" s="6" t="s">
        <v>5</v>
      </c>
      <c r="B148" s="7" t="s">
        <v>1</v>
      </c>
      <c r="C148" s="4" t="n">
        <v>0.01875</v>
      </c>
      <c r="D148" s="4" t="n">
        <v>0.00763888888888889</v>
      </c>
      <c r="E148" s="4" t="n">
        <v>0.0138888888888889</v>
      </c>
      <c r="F148" s="11" t="n">
        <f aca="false">IF(A148=Synthèse!$B$5,ROW(),"")</f>
        <v>148</v>
      </c>
      <c r="G148" s="11" t="n">
        <f aca="false">IF(B148=Synthèse!$B$1,ROW(),"")</f>
        <v>148</v>
      </c>
      <c r="H148" s="4" t="n">
        <f aca="true">IF(G148="","",INDIRECT("E"&amp;G148))</f>
        <v>0.0138888888888889</v>
      </c>
    </row>
    <row r="149" customFormat="false" ht="12.8" hidden="false" customHeight="false" outlineLevel="0" collapsed="false">
      <c r="A149" s="6" t="s">
        <v>14</v>
      </c>
      <c r="B149" s="7" t="s">
        <v>1</v>
      </c>
      <c r="C149" s="4" t="n">
        <v>0.00625</v>
      </c>
      <c r="D149" s="4" t="n">
        <v>0.00625</v>
      </c>
      <c r="E149" s="4" t="n">
        <v>0.00486111111111111</v>
      </c>
      <c r="F149" s="11" t="str">
        <f aca="false">IF(A149=Synthèse!$B$5,ROW(),"")</f>
        <v/>
      </c>
      <c r="G149" s="11" t="n">
        <f aca="false">IF(B149=Synthèse!$B$1,ROW(),"")</f>
        <v>149</v>
      </c>
      <c r="H149" s="4" t="n">
        <f aca="true">IF(G149="","",INDIRECT("E"&amp;G149))</f>
        <v>0.00486111111111111</v>
      </c>
    </row>
    <row r="150" customFormat="false" ht="12.8" hidden="false" customHeight="false" outlineLevel="0" collapsed="false">
      <c r="A150" s="6" t="s">
        <v>16</v>
      </c>
      <c r="B150" s="7" t="s">
        <v>1</v>
      </c>
      <c r="C150" s="4" t="n">
        <v>0.0152777777777778</v>
      </c>
      <c r="D150" s="4" t="n">
        <v>0.00972222222222222</v>
      </c>
      <c r="E150" s="4" t="n">
        <v>0.03125</v>
      </c>
      <c r="F150" s="11" t="str">
        <f aca="false">IF(A150=Synthèse!$B$5,ROW(),"")</f>
        <v/>
      </c>
      <c r="G150" s="11" t="n">
        <f aca="false">IF(B150=Synthèse!$B$1,ROW(),"")</f>
        <v>150</v>
      </c>
      <c r="H150" s="4" t="n">
        <f aca="true">IF(G150="","",INDIRECT("E"&amp;G150))</f>
        <v>0.03125</v>
      </c>
    </row>
    <row r="151" customFormat="false" ht="12.8" hidden="false" customHeight="false" outlineLevel="0" collapsed="false">
      <c r="A151" s="6" t="s">
        <v>18</v>
      </c>
      <c r="B151" s="7" t="s">
        <v>1</v>
      </c>
      <c r="C151" s="4" t="n">
        <v>0.00625</v>
      </c>
      <c r="D151" s="4" t="n">
        <v>0.0104166666666667</v>
      </c>
      <c r="E151" s="4" t="n">
        <v>0.0208333333333333</v>
      </c>
      <c r="F151" s="11" t="str">
        <f aca="false">IF(A151=Synthèse!$B$5,ROW(),"")</f>
        <v/>
      </c>
      <c r="G151" s="11" t="n">
        <f aca="false">IF(B151=Synthèse!$B$1,ROW(),"")</f>
        <v>151</v>
      </c>
      <c r="H151" s="4" t="n">
        <f aca="true">IF(G151="","",INDIRECT("E"&amp;G151))</f>
        <v>0.0208333333333333</v>
      </c>
    </row>
    <row r="152" customFormat="false" ht="12.8" hidden="false" customHeight="false" outlineLevel="0" collapsed="false">
      <c r="A152" s="6" t="s">
        <v>20</v>
      </c>
      <c r="B152" s="7" t="s">
        <v>1</v>
      </c>
      <c r="C152" s="4" t="n">
        <v>0.0138888888888889</v>
      </c>
      <c r="D152" s="4" t="n">
        <v>0.00763888888888889</v>
      </c>
      <c r="E152" s="4" t="n">
        <v>0.0152777777777778</v>
      </c>
      <c r="F152" s="11" t="str">
        <f aca="false">IF(A152=Synthèse!$B$5,ROW(),"")</f>
        <v/>
      </c>
      <c r="G152" s="11" t="n">
        <f aca="false">IF(B152=Synthèse!$B$1,ROW(),"")</f>
        <v>152</v>
      </c>
      <c r="H152" s="4" t="n">
        <f aca="true">IF(G152="","",INDIRECT("E"&amp;G152))</f>
        <v>0.0152777777777778</v>
      </c>
    </row>
    <row r="153" customFormat="false" ht="12.8" hidden="false" customHeight="false" outlineLevel="0" collapsed="false">
      <c r="A153" s="6" t="s">
        <v>21</v>
      </c>
      <c r="B153" s="7" t="s">
        <v>1</v>
      </c>
      <c r="C153" s="4" t="n">
        <v>0.0208333333333333</v>
      </c>
      <c r="D153" s="4" t="n">
        <v>0.00625</v>
      </c>
      <c r="E153" s="4" t="n">
        <v>0.0208333333333333</v>
      </c>
      <c r="F153" s="11" t="str">
        <f aca="false">IF(A153=Synthèse!$B$5,ROW(),"")</f>
        <v/>
      </c>
      <c r="G153" s="11" t="n">
        <f aca="false">IF(B153=Synthèse!$B$1,ROW(),"")</f>
        <v>153</v>
      </c>
      <c r="H153" s="4" t="n">
        <f aca="true">IF(G153="","",INDIRECT("E"&amp;G153))</f>
        <v>0.0208333333333333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2017-10-23T13:46:36Z</dcterms:created>
  <dc:creator/>
  <dc:description/>
  <dc:language>fr-FR</dc:language>
  <cp:lastModifiedBy/>
  <dcterms:modified xsi:type="dcterms:W3CDTF">2017-11-01T11:28:22Z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