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ables/table3.xml" ContentType="application/vnd.openxmlformats-officedocument.spreadsheetml.table+xml"/>
  <Override PartName="/xl/tables/table5.xml" ContentType="application/vnd.openxmlformats-officedocument.spreadsheetml.table+xml"/>
  <Override PartName="/xl/tables/table1.xml" ContentType="application/vnd.openxmlformats-officedocument.spreadsheetml.table+xml"/>
  <Override PartName="/xl/tables/table6.xml" ContentType="application/vnd.openxmlformats-officedocument.spreadsheetml.table+xml"/>
  <Override PartName="/xl/tables/table2.xml" ContentType="application/vnd.openxmlformats-officedocument.spreadsheetml.table+xml"/>
  <Override PartName="/xl/tables/table4.xml" ContentType="application/vnd.openxmlformats-officedocument.spreadsheetml.tabl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5"/>
  </bookViews>
  <sheets>
    <sheet name="Calendrier" sheetId="1" state="visible" r:id="rId2"/>
    <sheet name="Suivi des congés des employés" sheetId="2" state="visible" r:id="rId3"/>
    <sheet name="Liste des employés" sheetId="3" state="visible" r:id="rId4"/>
    <sheet name="Types de congés" sheetId="4" state="visible" r:id="rId5"/>
    <sheet name="Jours fériés" sheetId="5" state="visible" r:id="rId6"/>
    <sheet name="Ce que j'aimerais savoir faire" sheetId="6" state="visible" r:id="rId7"/>
    <sheet name="Heure créche" sheetId="7" state="visible" r:id="rId8"/>
  </sheets>
  <definedNames>
    <definedName function="false" hidden="false" name="Année_civile" vbProcedure="false">Calendrier!$C$3</definedName>
    <definedName function="false" hidden="false" name="ColumnTitleRegion..AC22.1" vbProcedure="false">Calendrier!$C$19:$E$19</definedName>
    <definedName function="false" hidden="false" name="lstCongés" vbProcedure="false">JoursFériés[Jours fériés]</definedName>
    <definedName function="false" hidden="false" name="lstDatesD" vbProcedure="false">Suivi_des_congés[Date de fin]</definedName>
    <definedName function="false" hidden="false" name="lstDatesF" vbProcedure="false">Suivi_des_congés[Date de début]</definedName>
    <definedName function="false" hidden="false" name="lstEmployés" vbProcedure="false">Employés[Noms des employés]</definedName>
    <definedName function="false" hidden="false" name="lstNomsEmpl" vbProcedure="false">Suivi_des_congés[Nom de l’employé]</definedName>
    <definedName function="false" hidden="false" name="lstTypesC" vbProcedure="false">Suivi_des_congés[Type de congé]</definedName>
    <definedName function="false" hidden="false" name="lstTypesCongés" vbProcedure="false">TypesCongés[Liste des types de congés]</definedName>
    <definedName function="false" hidden="false" name="Titre1" vbProcedure="false">RegistrePrésence[[#Headers],[Jour de la semaine/mois]]</definedName>
    <definedName function="false" hidden="false" name="Titre2" vbProcedure="false">Suivi_des_congés[[#Headers],[Nom de l’employé]]</definedName>
    <definedName function="false" hidden="false" name="TitreColonne3" vbProcedure="false">Employés[[#Headers],[Noms des employés]]</definedName>
    <definedName function="false" hidden="false" name="TitreColonne4" vbProcedure="false">TypesCongés[[#Headers],[Liste des types de congés]]</definedName>
    <definedName function="false" hidden="false" name="TitreColonne5" vbProcedure="false">JoursFériés[[#Headers],[Jours fériés]]</definedName>
    <definedName function="false" hidden="false" name="valSelEmployé" vbProcedure="false">Calendrier!$C$2</definedName>
    <definedName function="false" hidden="false" localSheetId="0" name="_xlnm._FilterDatabase" vbProcedure="false">'[1]calendar view'!$h$19:$K$22</definedName>
    <definedName function="false" hidden="false" localSheetId="5" name="Année_civile" vbProcedure="false">'Ce que j''aimerais savoir faire'!$C$3</definedName>
    <definedName function="false" hidden="false" localSheetId="5" name="ColumnTitleRegion..AC22.1" vbProcedure="false">'Ce que j''aimerais savoir faire'!$C$19:$E$19</definedName>
    <definedName function="false" hidden="false" localSheetId="5" name="lstCongés" vbProcedure="false">JoursFériés[Jours fériés]</definedName>
    <definedName function="false" hidden="false" localSheetId="5" name="lstDatesD" vbProcedure="false">Suivi_des_congés[Date de fin]</definedName>
    <definedName function="false" hidden="false" localSheetId="5" name="lstDatesF" vbProcedure="false">Suivi_des_congés[Date de début]</definedName>
    <definedName function="false" hidden="false" localSheetId="5" name="lstEmployés" vbProcedure="false">Employés[Noms des employés]</definedName>
    <definedName function="false" hidden="false" localSheetId="5" name="lstNomsEmpl" vbProcedure="false">Suivi_des_congés[Nom de l’employé]</definedName>
    <definedName function="false" hidden="false" localSheetId="5" name="lstTypesC" vbProcedure="false">Suivi_des_congés[Type de congé]</definedName>
    <definedName function="false" hidden="false" localSheetId="5" name="lstTypesCongés" vbProcedure="false">TypesCongés[Liste des types de congés]</definedName>
    <definedName function="false" hidden="false" localSheetId="5" name="Titre1" vbProcedure="false">RegistrePrésence4[[#Headers],[mois]]</definedName>
    <definedName function="false" hidden="false" localSheetId="5" name="Titre2" vbProcedure="false">Suivi_des_congés[[#Headers],[Nom de l’employé]]</definedName>
    <definedName function="false" hidden="false" localSheetId="5" name="TitreColonne3" vbProcedure="false">Employés[[#Headers],[Noms des employés]]</definedName>
    <definedName function="false" hidden="false" localSheetId="5" name="TitreColonne4" vbProcedure="false">TypesCongés[[#Headers],[Liste des types de congés]]</definedName>
    <definedName function="false" hidden="false" localSheetId="5" name="TitreColonne5" vbProcedure="false">JoursFériés[[#Headers],[Jours fériés]]</definedName>
    <definedName function="false" hidden="false" localSheetId="5" name="valSelEmployé" vbProcedure="false">'Ce que j''aimerais savoir faire'!$C$2</definedName>
    <definedName function="false" hidden="false" localSheetId="5" name="_xlnm._FilterDatabase" vbProcedure="false">'[1]calendar view'!$h$19:$K$22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<sst xmlns="http://schemas.openxmlformats.org/spreadsheetml/2006/main" count="150" uniqueCount="95">
  <si>
    <t xml:space="preserve">REGISTRE DE PRÉSENCE DES EMPLOYÉS</t>
  </si>
  <si>
    <t xml:space="preserve">Sélectionnez un employé :</t>
  </si>
  <si>
    <t xml:space="preserve">Employé 5</t>
  </si>
  <si>
    <t xml:space="preserve">Entrez l’année :</t>
  </si>
  <si>
    <t xml:space="preserve">Jour de la semaine/mois</t>
  </si>
  <si>
    <t xml:space="preserve">DIM</t>
  </si>
  <si>
    <t xml:space="preserve">LUN</t>
  </si>
  <si>
    <t xml:space="preserve">MAR</t>
  </si>
  <si>
    <t xml:space="preserve">MER</t>
  </si>
  <si>
    <t xml:space="preserve">JEU</t>
  </si>
  <si>
    <t xml:space="preserve">VEN</t>
  </si>
  <si>
    <t xml:space="preserve">SAM</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</si>
  <si>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</si>
  <si>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</si>
  <si>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</si>
  <si>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</si>
  <si>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</si>
  <si>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</si>
  <si>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</si>
  <si>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</si>
  <si>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</si>
  <si>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</si>
  <si>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</si>
  <si>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</si>
  <si>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</si>
  <si>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</si>
  <si>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</si>
  <si>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</si>
  <si>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</si>
  <si>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</si>
  <si>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</si>
  <si>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</si>
  <si>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</si>
  <si>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</si>
  <si>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</si>
  <si>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</si>
  <si>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</si>
  <si>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</si>
  <si>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</si>
  <si>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</si>
  <si>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</si>
  <si>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</si>
  <si>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</si>
  <si>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</si>
  <si>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2</t>
  </si>
  <si>
    <t xml:space="preserve">VEN  </t>
  </si>
  <si>
    <t xml:space="preserve">SAM  </t>
  </si>
  <si>
    <t xml:space="preserve">Janvier</t>
  </si>
  <si>
    <t xml:space="preserve">Février</t>
  </si>
  <si>
    <t xml:space="preserve">Mars</t>
  </si>
  <si>
    <t xml:space="preserve">Avril</t>
  </si>
  <si>
    <t xml:space="preserve">Mai</t>
  </si>
  <si>
    <t xml:space="preserve">Juin</t>
  </si>
  <si>
    <t xml:space="preserve">Juillet</t>
  </si>
  <si>
    <t xml:space="preserve">Août</t>
  </si>
  <si>
    <t xml:space="preserve">Septembre</t>
  </si>
  <si>
    <t xml:space="preserve">Octobre</t>
  </si>
  <si>
    <t xml:space="preserve">Novembre</t>
  </si>
  <si>
    <t xml:space="preserve">Décembre</t>
  </si>
  <si>
    <t xml:space="preserve">CHIFFRES CLÉS</t>
  </si>
  <si>
    <t xml:space="preserve">Jours de congé</t>
  </si>
  <si>
    <t xml:space="preserve">Jours travaillés</t>
  </si>
  <si>
    <t xml:space="preserve">Nombre de jours d’arrêt maladie</t>
  </si>
  <si>
    <t xml:space="preserve">Congés</t>
  </si>
  <si>
    <t xml:space="preserve">Congé de décès</t>
  </si>
  <si>
    <t xml:space="preserve">Autres</t>
  </si>
  <si>
    <t xml:space="preserve">Suivi des congés des employés</t>
  </si>
  <si>
    <t xml:space="preserve">Nom de l’employé</t>
  </si>
  <si>
    <t xml:space="preserve">Date de début</t>
  </si>
  <si>
    <t xml:space="preserve">Date de fin</t>
  </si>
  <si>
    <t xml:space="preserve">Type de congé</t>
  </si>
  <si>
    <t xml:space="preserve">Jours</t>
  </si>
  <si>
    <t xml:space="preserve">Employé 1</t>
  </si>
  <si>
    <t xml:space="preserve">Arrêt maladie</t>
  </si>
  <si>
    <t xml:space="preserve">Employé 2</t>
  </si>
  <si>
    <t xml:space="preserve">Employé 3</t>
  </si>
  <si>
    <t xml:space="preserve">Employé 4</t>
  </si>
  <si>
    <t xml:space="preserve">Liste des employés</t>
  </si>
  <si>
    <t xml:space="preserve">Noms des employés</t>
  </si>
  <si>
    <t xml:space="preserve">Types de congés</t>
  </si>
  <si>
    <t xml:space="preserve">Liste des types de congés</t>
  </si>
  <si>
    <t xml:space="preserve">Jours fériés</t>
  </si>
  <si>
    <t xml:space="preserve">Description</t>
  </si>
  <si>
    <t xml:space="preserve">Nouvel an</t>
  </si>
  <si>
    <t xml:space="preserve">Jour de l’Indépendance</t>
  </si>
  <si>
    <t xml:space="preserve">Thanksgiving</t>
  </si>
  <si>
    <t xml:space="preserve">Noël</t>
  </si>
  <si>
    <t xml:space="preserve">REGISTRE DE SUIVI HEURE CRECHE</t>
  </si>
  <si>
    <t xml:space="preserve">Sélectionnez un enfant :</t>
  </si>
  <si>
    <t xml:space="preserve">ENFANT4</t>
  </si>
  <si>
    <t xml:space="preserve">mois</t>
  </si>
  <si>
    <t xml:space="preserve">HEURE CRECHE</t>
  </si>
  <si>
    <t xml:space="preserve">ENFANT1</t>
  </si>
  <si>
    <t xml:space="preserve">ENFANT2</t>
  </si>
  <si>
    <t xml:space="preserve">ENFANT3</t>
  </si>
</sst>
</file>

<file path=xl/styles.xml><?xml version="1.0" encoding="utf-8"?>
<styleSheet xmlns="http://schemas.openxmlformats.org/spreadsheetml/2006/main">
  <numFmts count="9">
    <numFmt numFmtId="164" formatCode="[$-40C]DDDD&quot;, &quot;MMMM\ D&quot;, &quot;YYYY"/>
    <numFmt numFmtId="165" formatCode="General"/>
    <numFmt numFmtId="166" formatCode="[$-40C]DD/MM/YYYY"/>
    <numFmt numFmtId="167" formatCode="D"/>
    <numFmt numFmtId="168" formatCode="0"/>
    <numFmt numFmtId="169" formatCode="General"/>
    <numFmt numFmtId="170" formatCode="&quot;LAST YEAR  &quot;General"/>
    <numFmt numFmtId="171" formatCode="&quot;ANNÉE PASSÉE  &quot;General"/>
    <numFmt numFmtId="172" formatCode="DD/MM/YY"/>
  </numFmts>
  <fonts count="17">
    <font>
      <sz val="11"/>
      <color rgb="FF000000"/>
      <name val="Trebuchet MS"/>
      <family val="2"/>
      <charset val="1"/>
    </font>
    <font>
      <sz val="10"/>
      <name val="Arial"/>
      <family val="0"/>
    </font>
    <font>
      <sz val="10"/>
      <name val="Arial"/>
      <family val="0"/>
    </font>
    <font>
      <sz val="10"/>
      <name val="Arial"/>
      <family val="0"/>
    </font>
    <font>
      <sz val="11"/>
      <color rgb="FF000000"/>
      <name val="Bookman Old Style"/>
      <family val="1"/>
      <charset val="1"/>
    </font>
    <font>
      <sz val="12"/>
      <color rgb="FFFFFFFF"/>
      <name val="Trebuchet MS"/>
      <family val="2"/>
      <charset val="1"/>
    </font>
    <font>
      <b val="true"/>
      <sz val="30"/>
      <color rgb="FFFFFFFF"/>
      <name val="Bookman Old Style"/>
      <family val="1"/>
      <charset val="1"/>
    </font>
    <font>
      <sz val="11"/>
      <color rgb="FF36384E"/>
      <name val="Bookman Old Style"/>
      <family val="1"/>
      <charset val="1"/>
    </font>
    <font>
      <b val="true"/>
      <sz val="26"/>
      <color rgb="FF36384E"/>
      <name val="Bookman Old Style"/>
      <family val="2"/>
      <charset val="1"/>
    </font>
    <font>
      <b val="true"/>
      <sz val="23"/>
      <color rgb="FF36384E"/>
      <name val="Bookman Old Style"/>
      <family val="1"/>
      <charset val="1"/>
    </font>
    <font>
      <sz val="11"/>
      <color rgb="FFFFFFFF"/>
      <name val="Trebuchet MS"/>
      <family val="2"/>
      <charset val="1"/>
    </font>
    <font>
      <sz val="9"/>
      <color rgb="FF36384E"/>
      <name val="Bookman Old Style"/>
      <family val="1"/>
      <charset val="1"/>
    </font>
    <font>
      <b val="true"/>
      <sz val="30"/>
      <color rgb="FF36384E"/>
      <name val="Bookman Old Style"/>
      <family val="1"/>
      <charset val="1"/>
    </font>
    <font>
      <sz val="11"/>
      <color rgb="FF1B1C27"/>
      <name val="Trebuchet MS"/>
      <family val="2"/>
      <charset val="1"/>
    </font>
    <font>
      <sz val="9"/>
      <color rgb="FF000000"/>
      <name val="Trebuchet MS"/>
      <family val="2"/>
      <charset val="1"/>
    </font>
    <font>
      <b val="true"/>
      <sz val="11"/>
      <color rgb="FF992012"/>
      <name val="Trebuchet MS"/>
      <family val="2"/>
      <charset val="1"/>
    </font>
    <font>
      <sz val="11"/>
      <color rgb="FF000000"/>
      <name val="Trebuchet MS"/>
      <family val="0"/>
    </font>
  </fonts>
  <fills count="8">
    <fill>
      <patternFill patternType="none"/>
    </fill>
    <fill>
      <patternFill patternType="gray125"/>
    </fill>
    <fill>
      <patternFill patternType="solid">
        <fgColor rgb="FF36384E"/>
        <bgColor rgb="FF333399"/>
      </patternFill>
    </fill>
    <fill>
      <patternFill patternType="solid">
        <fgColor rgb="FF8BBEDD"/>
        <bgColor rgb="FFADADAD"/>
      </patternFill>
    </fill>
    <fill>
      <patternFill patternType="solid">
        <fgColor rgb="FFF9A755"/>
        <bgColor rgb="FFED7669"/>
      </patternFill>
    </fill>
    <fill>
      <patternFill patternType="solid">
        <fgColor rgb="FF9FD179"/>
        <bgColor rgb="FFBFBFBF"/>
      </patternFill>
    </fill>
    <fill>
      <patternFill patternType="solid">
        <fgColor rgb="FFF6E166"/>
        <bgColor rgb="FFFFFF99"/>
      </patternFill>
    </fill>
    <fill>
      <patternFill patternType="solid">
        <fgColor rgb="FFBFBFBF"/>
        <bgColor rgb="FFADADAD"/>
      </patternFill>
    </fill>
  </fills>
  <borders count="16">
    <border diagonalUp="false" diagonalDown="false">
      <left/>
      <right/>
      <top/>
      <bottom/>
      <diagonal/>
    </border>
    <border diagonalUp="false" diagonalDown="false">
      <left/>
      <right style="thin">
        <color rgb="FF797CA2"/>
      </right>
      <top/>
      <bottom/>
      <diagonal/>
    </border>
    <border diagonalUp="false" diagonalDown="false">
      <left style="thick">
        <color rgb="FFFFFFFF"/>
      </left>
      <right style="thick">
        <color rgb="FFFFFFFF"/>
      </right>
      <top style="thick">
        <color rgb="FFFFFFFF"/>
      </top>
      <bottom style="thick">
        <color rgb="FFFFFFFF"/>
      </bottom>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medium"/>
      <top style="thin"/>
      <bottom style="thin"/>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s>
  <cellStyleXfs count="39">
    <xf numFmtId="165"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1" applyFont="true" applyBorder="true" applyAlignment="true" applyProtection="true">
      <alignment horizontal="general" vertical="center" textRotation="0" wrapText="false" indent="0" shrinkToFit="false"/>
      <protection locked="true" hidden="false"/>
    </xf>
    <xf numFmtId="166" fontId="0" fillId="0" borderId="0" applyFont="true" applyBorder="true" applyAlignment="true" applyProtection="true">
      <alignment horizontal="left" vertical="center" textRotation="0" wrapText="false" indent="2" shrinkToFit="false"/>
      <protection locked="true" hidden="false"/>
    </xf>
    <xf numFmtId="165" fontId="0" fillId="0" borderId="0" applyFont="true" applyBorder="true" applyAlignment="true" applyProtection="true">
      <alignment horizontal="left" vertical="center" textRotation="0" wrapText="true" indent="2" shrinkToFit="false"/>
      <protection locked="true" hidden="false"/>
    </xf>
    <xf numFmtId="165" fontId="4" fillId="0" borderId="0" applyFont="true" applyBorder="true" applyAlignment="true" applyProtection="true">
      <alignment horizontal="left" vertical="center" textRotation="0" wrapText="false" indent="2" shrinkToFit="false"/>
      <protection locked="true" hidden="false"/>
    </xf>
    <xf numFmtId="165" fontId="5" fillId="2" borderId="2" applyFont="true" applyBorder="true" applyAlignment="true" applyProtection="true">
      <alignment horizontal="left" vertical="center" textRotation="0" wrapText="false" indent="2" shrinkToFit="false"/>
      <protection locked="true" hidden="false"/>
    </xf>
    <xf numFmtId="167" fontId="0" fillId="0" borderId="0" applyFont="true" applyBorder="false" applyAlignment="true" applyProtection="true">
      <alignment horizontal="center" vertical="center" textRotation="0" wrapText="false" indent="0" shrinkToFit="false"/>
      <protection locked="true" hidden="false"/>
    </xf>
    <xf numFmtId="168" fontId="0" fillId="0" borderId="0" applyFont="true" applyBorder="true" applyAlignment="true" applyProtection="true">
      <alignment horizontal="center" vertical="center" textRotation="0" wrapText="false" indent="0" shrinkToFit="false"/>
      <protection locked="true" hidden="false"/>
    </xf>
    <xf numFmtId="165" fontId="6" fillId="2" borderId="0" applyFont="true" applyBorder="true" applyAlignment="true" applyProtection="true">
      <alignment horizontal="center" vertical="center" textRotation="0" wrapText="false" indent="0" shrinkToFit="false"/>
      <protection locked="true" hidden="false"/>
    </xf>
    <xf numFmtId="165" fontId="7" fillId="0" borderId="0" applyFont="true" applyBorder="true" applyAlignment="true" applyProtection="true">
      <alignment horizontal="left" vertical="center" textRotation="0" wrapText="false" indent="3" shrinkToFit="false"/>
      <protection locked="true" hidden="false"/>
    </xf>
    <xf numFmtId="165" fontId="5" fillId="2" borderId="2" applyFont="true" applyBorder="true" applyAlignment="true" applyProtection="true">
      <alignment horizontal="left" vertical="center" textRotation="0" wrapText="true" indent="2" shrinkToFit="false"/>
      <protection locked="true" hidden="false"/>
    </xf>
    <xf numFmtId="165" fontId="8" fillId="0" borderId="0" applyFont="true" applyBorder="false" applyAlignment="true" applyProtection="false">
      <alignment horizontal="left" vertical="center" textRotation="0" wrapText="false" indent="0" shrinkToFit="false"/>
    </xf>
    <xf numFmtId="165" fontId="7" fillId="0" borderId="0" applyFont="true" applyBorder="true" applyAlignment="true" applyProtection="false">
      <alignment horizontal="right" vertical="bottom" textRotation="0" wrapText="false" indent="2" shrinkToFit="false"/>
    </xf>
    <xf numFmtId="165" fontId="7" fillId="0" borderId="0" applyFont="true" applyBorder="true" applyAlignment="true" applyProtection="false">
      <alignment horizontal="center" vertical="center" textRotation="0" wrapText="false" indent="0" shrinkToFit="false"/>
    </xf>
    <xf numFmtId="165" fontId="0" fillId="3" borderId="0" applyFont="true" applyBorder="false" applyAlignment="true" applyProtection="false">
      <alignment horizontal="general" vertical="center" textRotation="0" wrapText="false" indent="0" shrinkToFit="false"/>
    </xf>
    <xf numFmtId="165" fontId="0" fillId="4" borderId="0" applyFont="true" applyBorder="false" applyAlignment="true" applyProtection="false">
      <alignment horizontal="general" vertical="center" textRotation="0" wrapText="false" indent="0" shrinkToFit="false"/>
    </xf>
    <xf numFmtId="165" fontId="0" fillId="5" borderId="0" applyFont="true" applyBorder="false" applyAlignment="true" applyProtection="false">
      <alignment horizontal="general" vertical="center" textRotation="0" wrapText="false" indent="0" shrinkToFit="false"/>
    </xf>
    <xf numFmtId="165" fontId="0" fillId="6" borderId="0" applyFont="true" applyBorder="false" applyAlignment="true" applyProtection="false">
      <alignment horizontal="general" vertical="center" textRotation="0" wrapText="false" indent="0" shrinkToFit="false"/>
    </xf>
    <xf numFmtId="170" fontId="13" fillId="0" borderId="0" applyFont="true" applyBorder="true" applyAlignment="true" applyProtection="false">
      <alignment horizontal="center" vertical="center" textRotation="0" wrapText="false" indent="0" shrinkToFit="false"/>
    </xf>
    <xf numFmtId="165" fontId="15" fillId="0" borderId="0" applyFont="true" applyBorder="true" applyAlignment="true" applyProtection="false">
      <alignment horizontal="center" vertical="center" textRotation="0" wrapText="false" indent="0" shrinkToFit="false"/>
    </xf>
  </cellStyleXfs>
  <cellXfs count="62">
    <xf numFmtId="165" fontId="0" fillId="0" borderId="0" xfId="0" applyFont="false" applyBorder="false" applyAlignment="false" applyProtection="false">
      <alignment horizontal="general" vertical="center" textRotation="0" wrapText="false" indent="0" shrinkToFit="false"/>
      <protection locked="true" hidden="false"/>
    </xf>
    <xf numFmtId="165" fontId="0" fillId="0" borderId="0" xfId="0" applyFont="true" applyBorder="false" applyAlignment="false" applyProtection="false">
      <alignment horizontal="general" vertical="center" textRotation="0" wrapText="false" indent="0" shrinkToFit="false"/>
      <protection locked="true" hidden="false"/>
    </xf>
    <xf numFmtId="165" fontId="8" fillId="0" borderId="0" xfId="30" applyFont="true" applyBorder="true" applyAlignment="true" applyProtection="true">
      <alignment horizontal="center" vertical="center" textRotation="0" wrapText="false" indent="0" shrinkToFit="false"/>
      <protection locked="true" hidden="false"/>
    </xf>
    <xf numFmtId="165" fontId="7" fillId="0" borderId="0" xfId="31" applyFont="true" applyBorder="false" applyAlignment="false" applyProtection="true">
      <alignment horizontal="right" vertical="bottom" textRotation="0" wrapText="false" indent="2" shrinkToFit="false"/>
      <protection locked="true" hidden="false"/>
    </xf>
    <xf numFmtId="165" fontId="5" fillId="2" borderId="2" xfId="29" applyFont="true" applyBorder="true" applyAlignment="false" applyProtection="false">
      <alignment horizontal="left" vertical="center" textRotation="0" wrapText="true" indent="2" shrinkToFit="false"/>
      <protection locked="true" hidden="false"/>
    </xf>
    <xf numFmtId="165" fontId="7" fillId="0" borderId="0" xfId="0" applyFont="true" applyBorder="true" applyAlignment="true" applyProtection="false">
      <alignment horizontal="right" vertical="center" textRotation="0" wrapText="false" indent="2" shrinkToFit="false"/>
      <protection locked="true" hidden="false"/>
    </xf>
    <xf numFmtId="165" fontId="8" fillId="0" borderId="0" xfId="30" applyFont="true" applyBorder="true" applyAlignment="true" applyProtection="true">
      <alignment horizontal="left" vertical="center" textRotation="0" wrapText="true" indent="2" shrinkToFit="false"/>
      <protection locked="true" hidden="false"/>
    </xf>
    <xf numFmtId="165" fontId="0" fillId="0" borderId="0" xfId="0" applyFont="true" applyBorder="true" applyAlignment="false" applyProtection="false">
      <alignment horizontal="general" vertical="center" textRotation="0" wrapText="false" indent="0" shrinkToFit="false"/>
      <protection locked="true" hidden="false"/>
    </xf>
    <xf numFmtId="169" fontId="5" fillId="2" borderId="2" xfId="24" applyFont="true" applyBorder="true" applyAlignment="false" applyProtection="false">
      <alignment horizontal="left" vertical="center" textRotation="0" wrapText="false" indent="2" shrinkToFit="false"/>
      <protection locked="true" hidden="false"/>
    </xf>
    <xf numFmtId="165" fontId="7" fillId="0" borderId="0" xfId="28" applyFont="true" applyBorder="false" applyAlignment="false" applyProtection="false">
      <alignment horizontal="left" vertical="center" textRotation="0" wrapText="false" indent="3" shrinkToFit="false"/>
      <protection locked="true" hidden="false"/>
    </xf>
    <xf numFmtId="167" fontId="0" fillId="0" borderId="0" xfId="25" applyFont="true" applyBorder="true" applyAlignment="false" applyProtection="false">
      <alignment horizontal="center" vertical="center" textRotation="0" wrapText="false" indent="0" shrinkToFit="false"/>
      <protection locked="true" hidden="false"/>
    </xf>
    <xf numFmtId="165" fontId="8" fillId="0" borderId="0" xfId="30" applyFont="true" applyBorder="true" applyAlignment="false" applyProtection="true">
      <alignment horizontal="left" vertical="center" textRotation="0" wrapText="false" indent="0" shrinkToFit="false"/>
      <protection locked="true" hidden="false"/>
    </xf>
    <xf numFmtId="165" fontId="9" fillId="0" borderId="0" xfId="0" applyFont="true" applyBorder="true" applyAlignment="false" applyProtection="false">
      <alignment horizontal="general" vertical="center" textRotation="0" wrapText="false" indent="0" shrinkToFit="false"/>
      <protection locked="true" hidden="false"/>
    </xf>
    <xf numFmtId="165" fontId="10" fillId="0" borderId="0" xfId="0" applyFont="true" applyBorder="true" applyAlignment="false" applyProtection="false">
      <alignment horizontal="general" vertical="center" textRotation="0" wrapText="false" indent="0" shrinkToFit="false"/>
      <protection locked="true" hidden="false"/>
    </xf>
    <xf numFmtId="165" fontId="7" fillId="0" borderId="0" xfId="32" applyFont="true" applyBorder="true" applyAlignment="true" applyProtection="true">
      <alignment horizontal="center" vertical="center" textRotation="0" wrapText="true" indent="0" shrinkToFit="false"/>
      <protection locked="true" hidden="false"/>
    </xf>
    <xf numFmtId="165" fontId="7" fillId="0" borderId="1" xfId="20" applyFont="true" applyBorder="false" applyAlignment="true" applyProtection="false">
      <alignment horizontal="center" vertical="center" textRotation="0" wrapText="false" indent="0" shrinkToFit="false"/>
      <protection locked="true" hidden="false"/>
    </xf>
    <xf numFmtId="165" fontId="0" fillId="0" borderId="0" xfId="0" applyFont="true" applyBorder="true" applyAlignment="true" applyProtection="false">
      <alignment horizontal="general" vertical="center" textRotation="0" wrapText="false" indent="0" shrinkToFit="false"/>
      <protection locked="true" hidden="false"/>
    </xf>
    <xf numFmtId="165" fontId="7" fillId="0" borderId="0" xfId="32" applyFont="true" applyBorder="true" applyAlignment="true" applyProtection="true">
      <alignment horizontal="center" vertical="center" textRotation="0" wrapText="false" indent="0" shrinkToFit="false"/>
      <protection locked="true" hidden="false"/>
    </xf>
    <xf numFmtId="165" fontId="11" fillId="0" borderId="0" xfId="0" applyFont="true" applyBorder="true" applyAlignment="true" applyProtection="false">
      <alignment horizontal="left" vertical="center" textRotation="0" wrapText="false" indent="0" shrinkToFit="false"/>
      <protection locked="true" hidden="false"/>
    </xf>
    <xf numFmtId="165" fontId="7" fillId="0" borderId="0" xfId="32" applyFont="true" applyBorder="true" applyAlignment="false" applyProtection="true">
      <alignment horizontal="center" vertical="center" textRotation="0" wrapText="false" indent="0" shrinkToFit="false"/>
      <protection locked="true" hidden="false"/>
    </xf>
    <xf numFmtId="165" fontId="7" fillId="0" borderId="0" xfId="32" applyFont="true" applyBorder="false" applyAlignment="false" applyProtection="true">
      <alignment horizontal="center" vertical="center" textRotation="0" wrapText="false" indent="0" shrinkToFit="false"/>
      <protection locked="true" hidden="false"/>
    </xf>
    <xf numFmtId="169" fontId="6" fillId="2" borderId="0" xfId="27" applyFont="true" applyBorder="true" applyAlignment="false" applyProtection="false">
      <alignment horizontal="center" vertical="center" textRotation="0" wrapText="false" indent="0" shrinkToFit="false"/>
      <protection locked="true" hidden="false"/>
    </xf>
    <xf numFmtId="169" fontId="12" fillId="3" borderId="0" xfId="33" applyFont="true" applyBorder="true" applyAlignment="true" applyProtection="true">
      <alignment horizontal="center" vertical="center" textRotation="0" wrapText="false" indent="0" shrinkToFit="false"/>
      <protection locked="true" hidden="false"/>
    </xf>
    <xf numFmtId="169" fontId="12" fillId="4" borderId="0" xfId="34" applyFont="true" applyBorder="true" applyAlignment="true" applyProtection="true">
      <alignment horizontal="center" vertical="center" textRotation="0" wrapText="false" indent="0" shrinkToFit="false"/>
      <protection locked="true" hidden="false"/>
    </xf>
    <xf numFmtId="169" fontId="12" fillId="5" borderId="0" xfId="35" applyFont="true" applyBorder="true" applyAlignment="true" applyProtection="true">
      <alignment horizontal="center" vertical="center" textRotation="0" wrapText="false" indent="0" shrinkToFit="false"/>
      <protection locked="true" hidden="false"/>
    </xf>
    <xf numFmtId="169" fontId="12" fillId="6" borderId="0" xfId="36" applyFont="true" applyBorder="true" applyAlignment="true" applyProtection="true">
      <alignment horizontal="center" vertical="center" textRotation="0" wrapText="false" indent="0" shrinkToFit="false"/>
      <protection locked="true" hidden="false"/>
    </xf>
    <xf numFmtId="171" fontId="13" fillId="0" borderId="0" xfId="37" applyFont="true" applyBorder="true" applyAlignment="false" applyProtection="true">
      <alignment horizontal="center" vertical="center" textRotation="0" wrapText="false" indent="0" shrinkToFit="false"/>
      <protection locked="true" hidden="false"/>
    </xf>
    <xf numFmtId="165" fontId="14" fillId="0" borderId="0" xfId="0" applyFont="true" applyBorder="false" applyAlignment="false" applyProtection="false">
      <alignment horizontal="general" vertical="center" textRotation="0" wrapText="false" indent="0" shrinkToFit="false"/>
      <protection locked="true" hidden="false"/>
    </xf>
    <xf numFmtId="165" fontId="14" fillId="0" borderId="0" xfId="0" applyFont="true" applyBorder="true" applyAlignment="true" applyProtection="false">
      <alignment horizontal="general" vertical="center" textRotation="0" wrapText="false" indent="0" shrinkToFit="false"/>
      <protection locked="true" hidden="false"/>
    </xf>
    <xf numFmtId="170" fontId="13" fillId="0" borderId="0" xfId="37" applyFont="true" applyBorder="false" applyAlignment="false" applyProtection="true">
      <alignment horizontal="center" vertical="center" textRotation="0" wrapText="false" indent="0" shrinkToFit="false"/>
      <protection locked="true" hidden="false"/>
    </xf>
    <xf numFmtId="169" fontId="15" fillId="0" borderId="0" xfId="38" applyFont="true" applyBorder="true" applyAlignment="false" applyProtection="true">
      <alignment horizontal="center" vertical="center" textRotation="0" wrapText="false" indent="0" shrinkToFit="false"/>
      <protection locked="true" hidden="false"/>
    </xf>
    <xf numFmtId="165" fontId="4" fillId="0" borderId="0" xfId="23" applyFont="true" applyBorder="false" applyAlignment="false" applyProtection="false">
      <alignment horizontal="left" vertical="center" textRotation="0" wrapText="false" indent="2" shrinkToFit="false"/>
      <protection locked="true" hidden="false"/>
    </xf>
    <xf numFmtId="165" fontId="0" fillId="0" borderId="0" xfId="22" applyFont="true" applyBorder="false" applyAlignment="false" applyProtection="false">
      <alignment horizontal="left" vertical="center" textRotation="0" wrapText="true" indent="2" shrinkToFit="false"/>
      <protection locked="true" hidden="false"/>
    </xf>
    <xf numFmtId="166" fontId="0" fillId="0" borderId="0" xfId="21" applyFont="false" applyBorder="false" applyAlignment="false" applyProtection="false">
      <alignment horizontal="left" vertical="center" textRotation="0" wrapText="false" indent="2" shrinkToFit="false"/>
      <protection locked="true" hidden="false"/>
    </xf>
    <xf numFmtId="168" fontId="0" fillId="0" borderId="0" xfId="26" applyFont="false" applyBorder="false" applyAlignment="false" applyProtection="false">
      <alignment horizontal="center" vertical="center" textRotation="0" wrapText="false" indent="0" shrinkToFit="false"/>
      <protection locked="true" hidden="false"/>
    </xf>
    <xf numFmtId="165" fontId="0" fillId="0" borderId="0" xfId="0" applyFont="true" applyBorder="false" applyAlignment="true" applyProtection="false">
      <alignment horizontal="center" vertical="center" textRotation="0" wrapText="false" indent="0" shrinkToFit="false"/>
      <protection locked="true" hidden="false"/>
    </xf>
    <xf numFmtId="172" fontId="7" fillId="0" borderId="0" xfId="28" applyFont="true" applyBorder="false" applyAlignment="false" applyProtection="false">
      <alignment horizontal="left" vertical="center" textRotation="0" wrapText="false" indent="3" shrinkToFit="false"/>
      <protection locked="true" hidden="false"/>
    </xf>
    <xf numFmtId="165" fontId="0" fillId="0" borderId="0" xfId="0" applyFont="true" applyBorder="true" applyAlignment="false" applyProtection="false">
      <alignment horizontal="general" vertical="center" textRotation="0" wrapText="false" indent="0" shrinkToFit="false"/>
      <protection locked="true" hidden="false"/>
    </xf>
    <xf numFmtId="165" fontId="7" fillId="0" borderId="0" xfId="20" applyFont="true" applyBorder="true" applyAlignment="true" applyProtection="false">
      <alignment horizontal="center" vertical="center" textRotation="0" wrapText="false" indent="0" shrinkToFit="false"/>
      <protection locked="true" hidden="false"/>
    </xf>
    <xf numFmtId="165" fontId="0" fillId="0" borderId="0" xfId="0" applyFont="true" applyBorder="true" applyAlignment="true" applyProtection="false">
      <alignment horizontal="general" vertical="center" textRotation="0" wrapText="false" indent="0" shrinkToFit="false"/>
      <protection locked="true" hidden="false"/>
    </xf>
    <xf numFmtId="165" fontId="6" fillId="0" borderId="0" xfId="27" applyFont="true" applyBorder="true" applyAlignment="false" applyProtection="false">
      <alignment horizontal="center" vertical="center" textRotation="0" wrapText="false" indent="0" shrinkToFit="false"/>
      <protection locked="true" hidden="false"/>
    </xf>
    <xf numFmtId="165" fontId="12" fillId="0" borderId="0" xfId="33" applyFont="true" applyBorder="true" applyAlignment="true" applyProtection="true">
      <alignment horizontal="center" vertical="center" textRotation="0" wrapText="false" indent="0" shrinkToFit="false"/>
      <protection locked="true" hidden="false"/>
    </xf>
    <xf numFmtId="165" fontId="12" fillId="0" borderId="0" xfId="34" applyFont="true" applyBorder="true" applyAlignment="true" applyProtection="true">
      <alignment horizontal="center" vertical="center" textRotation="0" wrapText="false" indent="0" shrinkToFit="false"/>
      <protection locked="true" hidden="false"/>
    </xf>
    <xf numFmtId="165" fontId="12" fillId="0" borderId="0" xfId="35" applyFont="true" applyBorder="true" applyAlignment="true" applyProtection="true">
      <alignment horizontal="center" vertical="center" textRotation="0" wrapText="false" indent="0" shrinkToFit="false"/>
      <protection locked="true" hidden="false"/>
    </xf>
    <xf numFmtId="165" fontId="12" fillId="0" borderId="0" xfId="36" applyFont="true" applyBorder="true" applyAlignment="true" applyProtection="true">
      <alignment horizontal="center" vertical="center" textRotation="0" wrapText="false" indent="0" shrinkToFit="false"/>
      <protection locked="true" hidden="false"/>
    </xf>
    <xf numFmtId="165" fontId="14" fillId="0" borderId="0" xfId="0" applyFont="true" applyBorder="true" applyAlignment="false" applyProtection="false">
      <alignment horizontal="general" vertical="center" textRotation="0" wrapText="false" indent="0" shrinkToFit="false"/>
      <protection locked="true" hidden="false"/>
    </xf>
    <xf numFmtId="165" fontId="14" fillId="0" borderId="0" xfId="0" applyFont="true" applyBorder="true" applyAlignment="true" applyProtection="false">
      <alignment horizontal="general" vertical="center" textRotation="0" wrapText="false" indent="0" shrinkToFit="false"/>
      <protection locked="true" hidden="false"/>
    </xf>
    <xf numFmtId="170" fontId="13" fillId="0" borderId="0" xfId="37" applyFont="true" applyBorder="true" applyAlignment="false" applyProtection="true">
      <alignment horizontal="center" vertical="center" textRotation="0" wrapText="false" indent="0" shrinkToFit="false"/>
      <protection locked="true" hidden="false"/>
    </xf>
    <xf numFmtId="165" fontId="15" fillId="0" borderId="0" xfId="38" applyFont="true" applyBorder="true" applyAlignment="false" applyProtection="true">
      <alignment horizontal="center" vertical="center" textRotation="0" wrapText="false" indent="0" shrinkToFit="false"/>
      <protection locked="true" hidden="false"/>
    </xf>
    <xf numFmtId="172" fontId="0" fillId="7" borderId="3" xfId="0" applyFont="false" applyBorder="true" applyAlignment="true" applyProtection="false">
      <alignment horizontal="center" vertical="center" textRotation="0" wrapText="false" indent="0" shrinkToFit="false"/>
      <protection locked="true" hidden="false"/>
    </xf>
    <xf numFmtId="165" fontId="0" fillId="7" borderId="4" xfId="0" applyFont="true" applyBorder="true" applyAlignment="false" applyProtection="false">
      <alignment horizontal="general" vertical="center" textRotation="0" wrapText="false" indent="0" shrinkToFit="false"/>
      <protection locked="true" hidden="false"/>
    </xf>
    <xf numFmtId="165" fontId="0" fillId="0" borderId="5" xfId="0" applyFont="false" applyBorder="true" applyAlignment="true" applyProtection="false">
      <alignment horizontal="center" vertical="center" textRotation="0" wrapText="false" indent="0" shrinkToFit="false"/>
      <protection locked="true" hidden="false"/>
    </xf>
    <xf numFmtId="165" fontId="0" fillId="0" borderId="6" xfId="0" applyFont="false" applyBorder="true" applyAlignment="true" applyProtection="false">
      <alignment horizontal="center" vertical="center" textRotation="0" wrapText="false" indent="0" shrinkToFit="false"/>
      <protection locked="true" hidden="false"/>
    </xf>
    <xf numFmtId="165" fontId="0" fillId="0" borderId="7" xfId="0" applyFont="false" applyBorder="true" applyAlignment="true" applyProtection="false">
      <alignment horizontal="center" vertical="center" textRotation="0" wrapText="false" indent="0" shrinkToFit="false"/>
      <protection locked="true" hidden="false"/>
    </xf>
    <xf numFmtId="165" fontId="0" fillId="7" borderId="8" xfId="0" applyFont="true" applyBorder="true" applyAlignment="false" applyProtection="false">
      <alignment horizontal="general" vertical="center" textRotation="0" wrapText="false" indent="0" shrinkToFit="false"/>
      <protection locked="true" hidden="false"/>
    </xf>
    <xf numFmtId="165" fontId="0" fillId="0" borderId="9" xfId="0" applyFont="false" applyBorder="true" applyAlignment="true" applyProtection="false">
      <alignment horizontal="center" vertical="center" textRotation="0" wrapText="false" indent="0" shrinkToFit="false"/>
      <protection locked="true" hidden="false"/>
    </xf>
    <xf numFmtId="165" fontId="0" fillId="0" borderId="10" xfId="0" applyFont="false" applyBorder="true" applyAlignment="true" applyProtection="false">
      <alignment horizontal="center" vertical="center" textRotation="0" wrapText="false" indent="0" shrinkToFit="false"/>
      <protection locked="true" hidden="false"/>
    </xf>
    <xf numFmtId="165" fontId="0" fillId="0" borderId="11" xfId="0" applyFont="false" applyBorder="true" applyAlignment="true" applyProtection="false">
      <alignment horizontal="center" vertical="center" textRotation="0" wrapText="false" indent="0" shrinkToFit="false"/>
      <protection locked="true" hidden="false"/>
    </xf>
    <xf numFmtId="165" fontId="0" fillId="7" borderId="12" xfId="0" applyFont="true" applyBorder="true" applyAlignment="false" applyProtection="false">
      <alignment horizontal="general" vertical="center" textRotation="0" wrapText="false" indent="0" shrinkToFit="false"/>
      <protection locked="true" hidden="false"/>
    </xf>
    <xf numFmtId="165" fontId="0" fillId="0" borderId="13" xfId="0" applyFont="false" applyBorder="true" applyAlignment="true" applyProtection="false">
      <alignment horizontal="center" vertical="center" textRotation="0" wrapText="false" indent="0" shrinkToFit="false"/>
      <protection locked="true" hidden="false"/>
    </xf>
    <xf numFmtId="165" fontId="0" fillId="0" borderId="14" xfId="0" applyFont="false" applyBorder="true" applyAlignment="true" applyProtection="false">
      <alignment horizontal="center" vertical="center" textRotation="0" wrapText="false" indent="0" shrinkToFit="false"/>
      <protection locked="true" hidden="false"/>
    </xf>
    <xf numFmtId="165" fontId="0" fillId="0" borderId="15" xfId="0" applyFont="false" applyBorder="true" applyAlignment="true" applyProtection="false">
      <alignment horizontal="center" vertical="center" textRotation="0" wrapText="false" indent="0" shrinkToFit="false"/>
      <protection locked="true" hidden="false"/>
    </xf>
  </cellXfs>
  <cellStyles count="25">
    <cellStyle name="Normal" xfId="0" builtinId="0"/>
    <cellStyle name="Comma" xfId="15" builtinId="3"/>
    <cellStyle name="Comma [0]" xfId="16" builtinId="6"/>
    <cellStyle name="Currency" xfId="17" builtinId="4"/>
    <cellStyle name="Currency [0]" xfId="18" builtinId="7"/>
    <cellStyle name="Percent" xfId="19" builtinId="5"/>
    <cellStyle name="Bordure droite" xfId="20"/>
    <cellStyle name="Dates du tableau" xfId="21"/>
    <cellStyle name="Détails du tableau" xfId="22"/>
    <cellStyle name="En-têtes du tableau" xfId="23"/>
    <cellStyle name="Entrée_Année" xfId="24"/>
    <cellStyle name="Jours" xfId="25"/>
    <cellStyle name="Jours du tableau" xfId="26"/>
    <cellStyle name="Jours_congés" xfId="27"/>
    <cellStyle name="Mois" xfId="28"/>
    <cellStyle name="Sélection" xfId="29"/>
    <cellStyle name="Excel Built-in Title" xfId="30"/>
    <cellStyle name="Excel Built-in Heading 1" xfId="31"/>
    <cellStyle name="Excel Built-in Heading 2" xfId="32"/>
    <cellStyle name="Excel Built-in Accent1" xfId="33"/>
    <cellStyle name="Excel Built-in Accent5" xfId="34"/>
    <cellStyle name="Excel Built-in Accent3" xfId="35"/>
    <cellStyle name="Excel Built-in Accent4" xfId="36"/>
    <cellStyle name="Excel Built-in Heading 3" xfId="37"/>
    <cellStyle name="Excel Built-in Heading 4" xfId="38"/>
  </cellStyles>
  <dxfs count="8">
    <dxf>
      <font>
        <color rgb="FFD9D9D9"/>
      </font>
      <numFmt numFmtId="164" formatCode="[$-40C]DDDD&quot;, &quot;MMMM\ D&quot;, &quot;YYYY"/>
    </dxf>
    <dxf>
      <font>
        <color rgb="FFADADAD"/>
      </font>
    </dxf>
    <dxf>
      <font>
        <color rgb="FFADADAD"/>
      </font>
    </dxf>
    <dxf>
      <font>
        <b val="1"/>
        <i val="0"/>
        <color rgb="FF0070C0"/>
      </font>
    </dxf>
    <dxf>
      <font>
        <color rgb="FFD9D9D9"/>
      </font>
      <numFmt numFmtId="164" formatCode="[$-40C]DDDD&quot;, &quot;MMMM\ D&quot;, &quot;YYYY"/>
    </dxf>
    <dxf>
      <font>
        <color rgb="FFADADAD"/>
      </font>
    </dxf>
    <dxf>
      <font>
        <color rgb="FFADADAD"/>
      </font>
    </dxf>
    <dxf>
      <font>
        <b val="1"/>
        <i val="0"/>
        <color rgb="FF0070C0"/>
      </font>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275F5C"/>
      <rgbColor rgb="FFBFBFBF"/>
      <rgbColor rgb="FF797CA2"/>
      <rgbColor rgb="FF9999FF"/>
      <rgbColor rgb="FF993366"/>
      <rgbColor rgb="FFFFFFCC"/>
      <rgbColor rgb="FFCCFFFF"/>
      <rgbColor rgb="FF660066"/>
      <rgbColor rgb="FFED7669"/>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8BBEDD"/>
      <rgbColor rgb="FFFF99CC"/>
      <rgbColor rgb="FFCC99FF"/>
      <rgbColor rgb="FFF6E166"/>
      <rgbColor rgb="FF3366FF"/>
      <rgbColor rgb="FF33CCCC"/>
      <rgbColor rgb="FF9FD179"/>
      <rgbColor rgb="FFFFCC00"/>
      <rgbColor rgb="FFF9A755"/>
      <rgbColor rgb="FFFF6600"/>
      <rgbColor rgb="FF737373"/>
      <rgbColor rgb="FFADADAD"/>
      <rgbColor rgb="FF003366"/>
      <rgbColor rgb="FF339966"/>
      <rgbColor rgb="FF003300"/>
      <rgbColor rgb="FF1B1C27"/>
      <rgbColor rgb="FF992012"/>
      <rgbColor rgb="FF993366"/>
      <rgbColor rgb="FF333399"/>
      <rgbColor rgb="FF36384E"/>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3</xdr:col>
      <xdr:colOff>772920</xdr:colOff>
      <xdr:row>8</xdr:row>
      <xdr:rowOff>108720</xdr:rowOff>
    </xdr:from>
    <xdr:to>
      <xdr:col>13</xdr:col>
      <xdr:colOff>533520</xdr:colOff>
      <xdr:row>14</xdr:row>
      <xdr:rowOff>75960</xdr:rowOff>
    </xdr:to>
    <xdr:sp>
      <xdr:nvSpPr>
        <xdr:cNvPr id="0" name="CustomShape 1"/>
        <xdr:cNvSpPr/>
      </xdr:nvSpPr>
      <xdr:spPr>
        <a:xfrm>
          <a:off x="2606040" y="1591920"/>
          <a:ext cx="7545600" cy="1079640"/>
        </a:xfrm>
        <a:prstGeom prst="rect">
          <a:avLst/>
        </a:prstGeom>
        <a:solidFill>
          <a:schemeClr val="lt1"/>
        </a:solidFill>
        <a:ln w="9360">
          <a:solidFill>
            <a:schemeClr val="lt1">
              <a:shade val="50000"/>
            </a:schemeClr>
          </a:solidFill>
          <a:round/>
        </a:ln>
      </xdr:spPr>
      <xdr:style>
        <a:lnRef idx="0"/>
        <a:fillRef idx="0"/>
        <a:effectRef idx="0"/>
        <a:fontRef idx="minor"/>
      </xdr:style>
      <xdr:txBody>
        <a:bodyPr lIns="90000" rIns="90000" tIns="45000" bIns="45000">
          <a:noAutofit/>
        </a:bodyPr>
        <a:p>
          <a:pPr>
            <a:lnSpc>
              <a:spcPct val="100000"/>
            </a:lnSpc>
          </a:pPr>
          <a:endParaRPr b="0" lang="fr-FR" sz="1200" spc="-1" strike="noStrike">
            <a:latin typeface="Times New Roman"/>
          </a:endParaRPr>
        </a:p>
        <a:p>
          <a:pPr>
            <a:lnSpc>
              <a:spcPct val="100000"/>
            </a:lnSpc>
          </a:pPr>
          <a:r>
            <a:rPr b="0" lang="fr-FR" sz="1100" spc="-1" strike="noStrike">
              <a:solidFill>
                <a:srgbClr val="000000"/>
              </a:solidFill>
              <a:latin typeface="Trebuchet MS"/>
            </a:rPr>
            <a:t>VOICI LE STYLE DE BASE DE DONNEE NECESSAIRE A L'ELABORATION DE MON PROJET: </a:t>
          </a:r>
          <a:endParaRPr b="0" lang="fr-FR" sz="1100" spc="-1" strike="noStrike">
            <a:latin typeface="Times New Roman"/>
          </a:endParaRPr>
        </a:p>
        <a:p>
          <a:pPr>
            <a:lnSpc>
              <a:spcPct val="100000"/>
            </a:lnSpc>
          </a:pPr>
          <a:endParaRPr b="0" lang="fr-FR" sz="1100" spc="-1" strike="noStrike">
            <a:latin typeface="Times New Roman"/>
          </a:endParaRPr>
        </a:p>
        <a:p>
          <a:pPr>
            <a:lnSpc>
              <a:spcPct val="100000"/>
            </a:lnSpc>
          </a:pPr>
          <a:r>
            <a:rPr b="0" lang="fr-FR" sz="1100" spc="-1" strike="noStrike">
              <a:solidFill>
                <a:srgbClr val="000000"/>
              </a:solidFill>
              <a:latin typeface="Trebuchet MS"/>
            </a:rPr>
            <a:t>COMME INDIQUE DANS LA FEUILLE PRECEDENTE JE NE SAIS COMMENT EFFECTUER LE LIEN ENTRE CETTE BASE DE DONNEE ET LE TABLEAU RECAPITULATIF DANS LA FEUILLE PRINCIPALE PAR RAPPORT AU CHOIX DE L'ENFANT DANS LA LISTE DEROULANTE.</a:t>
          </a:r>
          <a:endParaRPr b="0" lang="fr-FR" sz="1100" spc="-1" strike="noStrike">
            <a:latin typeface="Times New Roman"/>
          </a:endParaRPr>
        </a:p>
        <a:p>
          <a:pPr>
            <a:lnSpc>
              <a:spcPct val="100000"/>
            </a:lnSpc>
          </a:pPr>
          <a:endParaRPr b="0" lang="fr-FR" sz="1100" spc="-1" strike="noStrike">
            <a:latin typeface="Times New Roman"/>
          </a:endParaRPr>
        </a:p>
      </xdr:txBody>
    </xdr:sp>
    <xdr:clientData/>
  </xdr:twoCellAnchor>
</xdr:wsDr>
</file>

<file path=xl/tables/table1.xml><?xml version="1.0" encoding="utf-8"?>
<table xmlns="http://schemas.openxmlformats.org/spreadsheetml/2006/main" id="1" name="Employés" displayName="Employés" ref="B3:B8" headerRowCount="1" totalsRowCount="0" totalsRowShown="0">
  <tableColumns count="1">
    <tableColumn id="1" name="Noms des employés"/>
  </tableColumns>
</table>
</file>

<file path=xl/tables/table2.xml><?xml version="1.0" encoding="utf-8"?>
<table xmlns="http://schemas.openxmlformats.org/spreadsheetml/2006/main" id="2" name="JoursFériés" displayName="JoursFériés" ref="B3:C9" headerRowCount="1" totalsRowCount="0" totalsRowShown="0">
  <tableColumns count="2">
    <tableColumn id="1" name="Jours fériés"/>
    <tableColumn id="2" name="Description"/>
  </tableColumns>
</table>
</file>

<file path=xl/tables/table3.xml><?xml version="1.0" encoding="utf-8"?>
<table xmlns="http://schemas.openxmlformats.org/spreadsheetml/2006/main" id="3" name="RegistrePrésence" displayName="RegistrePrésence" ref="B5:AR17" headerRowCount="1" totalsRowCount="0" totalsRowShown="0">
  <autoFilter ref="B5:AR17"/>
  <tableColumns count="43">
    <tableColumn id="1" name="Jour de la semaine/mois"/>
    <tableColumn id="2" name="DIM"/>
    <tableColumn id="3" name="LUN"/>
    <tableColumn id="4" name="MAR"/>
    <tableColumn id="5" name="MER"/>
    <tableColumn id="6" name="JEU"/>
    <tableColumn id="7" name="VEN"/>
    <tableColumn id="8" name="SAM"/>
    <tableColumn id="9" name="DIM   "/>
    <tableColumn id="10" name="LUN   "/>
    <tableColumn id="11" name="MAR   "/>
    <tableColumn id="12" name="MER   "/>
    <tableColumn id="13" name="JEU   "/>
    <tableColumn id="14" name="VEN   "/>
    <tableColumn id="15" name="SAM   "/>
    <tableColumn id="16" name="DIM    "/>
    <tableColumn id="17" name="LUN    "/>
    <tableColumn id="18" name="MAR    "/>
    <tableColumn id="19" name="MER    "/>
    <tableColumn id="20" name="JEU    "/>
    <tableColumn id="21" name="VEN    "/>
    <tableColumn id="22" name="SAM    "/>
    <tableColumn id="23" name="DIM     "/>
    <tableColumn id="24" name="LUN     "/>
    <tableColumn id="25" name="MAR     "/>
    <tableColumn id="26" name="MER     "/>
    <tableColumn id="27" name="JEU  "/>
    <tableColumn id="28" name="VEN     "/>
    <tableColumn id="29" name="SAM     "/>
    <tableColumn id="30" name="DIM "/>
    <tableColumn id="31" name="LUN "/>
    <tableColumn id="32" name="MAR "/>
    <tableColumn id="33" name="MER "/>
    <tableColumn id="34" name="JEU "/>
    <tableColumn id="35" name="VEN "/>
    <tableColumn id="36" name="SAM "/>
    <tableColumn id="37" name="DIM  "/>
    <tableColumn id="38" name="LUN  "/>
    <tableColumn id="39" name="MAR  "/>
    <tableColumn id="40" name="MER  "/>
    <tableColumn id="41" name="JEU  2"/>
    <tableColumn id="42" name="VEN  "/>
    <tableColumn id="43" name="SAM  "/>
  </tableColumns>
</table>
</file>

<file path=xl/tables/table4.xml><?xml version="1.0" encoding="utf-8"?>
<table xmlns="http://schemas.openxmlformats.org/spreadsheetml/2006/main" id="4" name="RegistrePrésence4" displayName="RegistrePrésence4" ref="B5:C17" headerRowCount="1" totalsRowCount="0" totalsRowShown="0">
  <autoFilter ref="B5:C17"/>
  <tableColumns count="2">
    <tableColumn id="1" name="mois"/>
    <tableColumn id="2" name="HEURE CRECHE"/>
  </tableColumns>
</table>
</file>

<file path=xl/tables/table5.xml><?xml version="1.0" encoding="utf-8"?>
<table xmlns="http://schemas.openxmlformats.org/spreadsheetml/2006/main" id="5" name="Suivi_des_congés" displayName="Suivi_des_congés" ref="B3:F26" headerRowCount="1" totalsRowCount="0" totalsRowShown="0">
  <autoFilter ref="B3:F26"/>
  <tableColumns count="5">
    <tableColumn id="1" name="Nom de l’employé"/>
    <tableColumn id="2" name="Date de début"/>
    <tableColumn id="3" name="Date de fin"/>
    <tableColumn id="4" name="Type de congé"/>
    <tableColumn id="5" name="Jours"/>
  </tableColumns>
</table>
</file>

<file path=xl/tables/table6.xml><?xml version="1.0" encoding="utf-8"?>
<table xmlns="http://schemas.openxmlformats.org/spreadsheetml/2006/main" id="6" name="TypesCongés" displayName="TypesCongés" ref="B3:B7" headerRowCount="1" totalsRowCount="0" totalsRowShown="0">
  <tableColumns count="1">
    <tableColumn id="1" name="Liste des types de congés"/>
  </tableColumns>
</table>
</file>

<file path=xl/worksheets/_rels/sheet1.xml.rels><?xml version="1.0" encoding="UTF-8"?>
<Relationships xmlns="http://schemas.openxmlformats.org/package/2006/relationships"><Relationship Id="rId1" Type="http://schemas.openxmlformats.org/officeDocument/2006/relationships/table" Target="../tables/table3.xml"/>
</Relationships>
</file>

<file path=xl/worksheets/_rels/sheet2.xml.rels><?xml version="1.0" encoding="UTF-8"?>
<Relationships xmlns="http://schemas.openxmlformats.org/package/2006/relationships"><Relationship Id="rId1" Type="http://schemas.openxmlformats.org/officeDocument/2006/relationships/table" Target="../tables/table5.xml"/>
</Relationships>
</file>

<file path=xl/worksheets/_rels/sheet3.xml.rels><?xml version="1.0" encoding="UTF-8"?>
<Relationships xmlns="http://schemas.openxmlformats.org/package/2006/relationships"><Relationship Id="rId1" Type="http://schemas.openxmlformats.org/officeDocument/2006/relationships/table" Target="../tables/table1.xml"/>
</Relationships>
</file>

<file path=xl/worksheets/_rels/sheet4.xml.rels><?xml version="1.0" encoding="UTF-8"?>
<Relationships xmlns="http://schemas.openxmlformats.org/package/2006/relationships"><Relationship Id="rId1" Type="http://schemas.openxmlformats.org/officeDocument/2006/relationships/table" Target="../tables/table6.xml"/>
</Relationships>
</file>

<file path=xl/worksheets/_rels/sheet5.xml.rels><?xml version="1.0" encoding="UTF-8"?>
<Relationships xmlns="http://schemas.openxmlformats.org/package/2006/relationships"><Relationship Id="rId1" Type="http://schemas.openxmlformats.org/officeDocument/2006/relationships/table" Target="../tables/table2.xml"/>
</Relationships>
</file>

<file path=xl/worksheets/_rels/sheet6.xml.rels><?xml version="1.0" encoding="UTF-8"?>
<Relationships xmlns="http://schemas.openxmlformats.org/package/2006/relationships"><Relationship Id="rId1" Type="http://schemas.openxmlformats.org/officeDocument/2006/relationships/table" Target="../tables/table4.xml"/>
</Relationships>
</file>

<file path=xl/worksheets/_rels/sheet7.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tabColor rgb="FF36384E"/>
    <pageSetUpPr fitToPage="true"/>
  </sheetPr>
  <dimension ref="B1:AR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L3" activeCellId="0" sqref="L3"/>
    </sheetView>
  </sheetViews>
  <sheetFormatPr defaultRowHeight="14.6" zeroHeight="false" outlineLevelRow="0" outlineLevelCol="0"/>
  <cols>
    <col collapsed="false" customWidth="true" hidden="false" outlineLevel="0" max="1" min="1" style="1" width="2.64"/>
    <col collapsed="false" customWidth="true" hidden="false" outlineLevel="0" max="2" min="2" style="1" width="26"/>
    <col collapsed="false" customWidth="true" hidden="false" outlineLevel="0" max="4" min="3" style="1" width="5.35"/>
    <col collapsed="false" customWidth="true" hidden="false" outlineLevel="0" max="5" min="5" style="1" width="5.86"/>
    <col collapsed="false" customWidth="true" hidden="false" outlineLevel="0" max="7" min="6" style="1" width="4.64"/>
    <col collapsed="false" customWidth="true" hidden="false" outlineLevel="0" max="8" min="8" style="1" width="6"/>
    <col collapsed="false" customWidth="true" hidden="false" outlineLevel="0" max="9" min="9" style="1" width="5.64"/>
    <col collapsed="false" customWidth="true" hidden="false" outlineLevel="0" max="13" min="10" style="1" width="4.64"/>
    <col collapsed="false" customWidth="true" hidden="false" outlineLevel="0" max="14" min="14" style="1" width="5.35"/>
    <col collapsed="false" customWidth="true" hidden="false" outlineLevel="0" max="15" min="15" style="1" width="5.5"/>
    <col collapsed="false" customWidth="true" hidden="false" outlineLevel="0" max="16" min="16" style="1" width="5.14"/>
    <col collapsed="false" customWidth="true" hidden="false" outlineLevel="0" max="18" min="17" style="1" width="4.64"/>
    <col collapsed="false" customWidth="true" hidden="false" outlineLevel="0" max="19" min="19" style="1" width="5.14"/>
    <col collapsed="false" customWidth="true" hidden="false" outlineLevel="0" max="21" min="20" style="1" width="5.35"/>
    <col collapsed="false" customWidth="true" hidden="false" outlineLevel="0" max="23" min="22" style="1" width="4.64"/>
    <col collapsed="false" customWidth="true" hidden="false" outlineLevel="0" max="24" min="24" style="1" width="5.71"/>
    <col collapsed="false" customWidth="true" hidden="false" outlineLevel="0" max="25" min="25" style="1" width="5.14"/>
    <col collapsed="false" customWidth="true" hidden="false" outlineLevel="0" max="28" min="26" style="1" width="4.64"/>
    <col collapsed="false" customWidth="true" hidden="false" outlineLevel="0" max="29" min="29" style="1" width="5.35"/>
    <col collapsed="false" customWidth="true" hidden="false" outlineLevel="0" max="30" min="30" style="1" width="5.64"/>
    <col collapsed="false" customWidth="true" hidden="false" outlineLevel="0" max="44" min="31" style="1" width="4.64"/>
    <col collapsed="false" customWidth="true" hidden="false" outlineLevel="0" max="45" min="45" style="1" width="2.64"/>
    <col collapsed="false" customWidth="true" hidden="false" outlineLevel="0" max="1025" min="46" style="1" width="9"/>
  </cols>
  <sheetData>
    <row r="1" customFormat="false" ht="40" hidden="false" customHeight="true" outlineLevel="0" collapsed="false">
      <c r="B1" s="2" t="s">
        <v>0</v>
      </c>
      <c r="C1" s="2"/>
      <c r="D1" s="2"/>
      <c r="E1" s="2"/>
      <c r="F1" s="2"/>
      <c r="G1" s="2"/>
      <c r="H1" s="2"/>
      <c r="I1" s="2"/>
      <c r="J1" s="2"/>
      <c r="K1" s="2"/>
      <c r="L1" s="2"/>
      <c r="M1" s="2"/>
      <c r="N1" s="2"/>
      <c r="O1" s="2"/>
      <c r="P1" s="2"/>
    </row>
    <row r="2" customFormat="false" ht="21.75" hidden="false" customHeight="true" outlineLevel="0" collapsed="false">
      <c r="B2" s="3" t="s">
        <v>1</v>
      </c>
      <c r="C2" s="4" t="s">
        <v>2</v>
      </c>
      <c r="D2" s="4"/>
      <c r="E2" s="4"/>
      <c r="F2" s="4"/>
      <c r="G2" s="4"/>
      <c r="H2" s="4"/>
      <c r="I2" s="4"/>
      <c r="J2" s="5"/>
      <c r="U2" s="6"/>
      <c r="V2" s="6"/>
      <c r="W2" s="6"/>
      <c r="X2" s="6"/>
      <c r="Y2" s="6"/>
      <c r="Z2" s="6"/>
      <c r="AA2" s="6"/>
      <c r="AB2" s="6"/>
      <c r="AC2" s="7"/>
    </row>
    <row r="3" customFormat="false" ht="22" hidden="false" customHeight="true" outlineLevel="0" collapsed="false">
      <c r="B3" s="3" t="s">
        <v>3</v>
      </c>
      <c r="C3" s="8" t="n">
        <f aca="true">YEAR(TODAY())</f>
        <v>2019</v>
      </c>
      <c r="D3" s="8"/>
      <c r="E3" s="8"/>
      <c r="F3" s="8"/>
      <c r="G3" s="8"/>
      <c r="H3" s="8"/>
      <c r="I3" s="8"/>
      <c r="J3" s="5"/>
      <c r="U3" s="6"/>
      <c r="V3" s="6"/>
      <c r="W3" s="6"/>
      <c r="X3" s="6"/>
      <c r="Y3" s="6"/>
      <c r="Z3" s="6"/>
      <c r="AA3" s="6"/>
      <c r="AB3" s="6"/>
      <c r="AC3" s="7"/>
    </row>
    <row r="4" customFormat="false" ht="15" hidden="false" customHeight="true" outlineLevel="0" collapsed="false">
      <c r="B4" s="6"/>
      <c r="C4" s="6"/>
      <c r="D4" s="6"/>
      <c r="E4" s="6"/>
      <c r="F4" s="6"/>
      <c r="G4" s="6"/>
      <c r="H4" s="6"/>
      <c r="I4" s="6"/>
      <c r="J4" s="6"/>
      <c r="K4" s="6"/>
      <c r="L4" s="6"/>
      <c r="M4" s="6"/>
      <c r="N4" s="6"/>
      <c r="O4" s="6"/>
      <c r="P4" s="6"/>
      <c r="Q4" s="6"/>
      <c r="R4" s="6"/>
      <c r="S4" s="6"/>
      <c r="T4" s="6"/>
      <c r="U4" s="6"/>
      <c r="V4" s="6"/>
      <c r="W4" s="6"/>
      <c r="X4" s="6"/>
      <c r="Y4" s="6"/>
      <c r="Z4" s="6"/>
      <c r="AA4" s="6"/>
      <c r="AB4" s="6"/>
      <c r="AC4" s="7"/>
      <c r="AD4" s="7"/>
      <c r="AE4" s="7"/>
      <c r="AF4" s="7"/>
      <c r="AG4" s="7"/>
      <c r="AH4" s="7"/>
      <c r="AI4" s="7"/>
      <c r="AJ4" s="7"/>
      <c r="AK4" s="7"/>
      <c r="AL4" s="7"/>
      <c r="AM4" s="7"/>
      <c r="AN4" s="7"/>
      <c r="AO4" s="7"/>
      <c r="AP4" s="7"/>
      <c r="AQ4" s="7"/>
      <c r="AR4" s="7"/>
    </row>
    <row r="5" customFormat="false" ht="14.6" hidden="false" customHeight="false" outlineLevel="0" collapsed="false">
      <c r="B5" s="1" t="s">
        <v>4</v>
      </c>
      <c r="C5" s="1" t="s">
        <v>5</v>
      </c>
      <c r="D5" s="1" t="s">
        <v>6</v>
      </c>
      <c r="E5" s="1" t="s">
        <v>7</v>
      </c>
      <c r="F5" s="1" t="s">
        <v>8</v>
      </c>
      <c r="G5" s="1" t="s">
        <v>9</v>
      </c>
      <c r="H5" s="1" t="s">
        <v>10</v>
      </c>
      <c r="I5" s="1" t="s">
        <v>11</v>
      </c>
      <c r="J5" s="1" t="s">
        <v>12</v>
      </c>
      <c r="K5" s="1" t="s">
        <v>13</v>
      </c>
      <c r="L5" s="1" t="s">
        <v>14</v>
      </c>
      <c r="M5" s="1" t="s">
        <v>15</v>
      </c>
      <c r="N5" s="1" t="s">
        <v>16</v>
      </c>
      <c r="O5" s="1" t="s">
        <v>17</v>
      </c>
      <c r="P5" s="1" t="s">
        <v>18</v>
      </c>
      <c r="Q5" s="1" t="s">
        <v>19</v>
      </c>
      <c r="R5" s="1" t="s">
        <v>20</v>
      </c>
      <c r="S5" s="1" t="s">
        <v>21</v>
      </c>
      <c r="T5" s="1" t="s">
        <v>22</v>
      </c>
      <c r="U5" s="1" t="s">
        <v>23</v>
      </c>
      <c r="V5" s="1" t="s">
        <v>24</v>
      </c>
      <c r="W5" s="1" t="s">
        <v>25</v>
      </c>
      <c r="X5" s="1" t="s">
        <v>26</v>
      </c>
      <c r="Y5" s="1" t="s">
        <v>27</v>
      </c>
      <c r="Z5" s="1" t="s">
        <v>28</v>
      </c>
      <c r="AA5" s="1" t="s">
        <v>29</v>
      </c>
      <c r="AB5" s="1" t="s">
        <v>30</v>
      </c>
      <c r="AC5" s="1" t="s">
        <v>31</v>
      </c>
      <c r="AD5" s="1" t="s">
        <v>32</v>
      </c>
      <c r="AE5" s="1" t="s">
        <v>33</v>
      </c>
      <c r="AF5" s="1" t="s">
        <v>34</v>
      </c>
      <c r="AG5" s="1" t="s">
        <v>35</v>
      </c>
      <c r="AH5" s="1" t="s">
        <v>36</v>
      </c>
      <c r="AI5" s="1" t="s">
        <v>37</v>
      </c>
      <c r="AJ5" s="1" t="s">
        <v>38</v>
      </c>
      <c r="AK5" s="1" t="s">
        <v>39</v>
      </c>
      <c r="AL5" s="1" t="s">
        <v>40</v>
      </c>
      <c r="AM5" s="1" t="s">
        <v>41</v>
      </c>
      <c r="AN5" s="1" t="s">
        <v>42</v>
      </c>
      <c r="AO5" s="1" t="s">
        <v>43</v>
      </c>
      <c r="AP5" s="1" t="s">
        <v>44</v>
      </c>
      <c r="AQ5" s="1" t="s">
        <v>45</v>
      </c>
      <c r="AR5" s="1" t="s">
        <v>46</v>
      </c>
    </row>
    <row r="6" customFormat="false" ht="18.75" hidden="false" customHeight="true" outlineLevel="0" collapsed="false">
      <c r="B6" s="9" t="s">
        <v>47</v>
      </c>
      <c r="C6" s="10" t="str">
        <f aca="false">IFERROR(IF(TEXT(DATE(Année_civile,ROW($A1),1),"jjj")=LEFT(C$5,3),DATE(Année_civile,ROW($A1),1),""),"")</f>
        <v/>
      </c>
      <c r="D6" s="10" t="str">
        <f aca="false">IFERROR(IF(TEXT(DATE(Année_civile,ROW($A1),1),"jjj")=LEFT(D$5,3),DATE(Année_civile,ROW($A1),1),IF(C6&gt;=1,C6+1,"")),"")</f>
        <v/>
      </c>
      <c r="E6" s="10" t="str">
        <f aca="false">IFERROR(IF(TEXT(DATE(Année_civile,ROW($A1),1),"jjj")=LEFT(E$5,3),DATE(Année_civile,ROW($A1),1),IF(D6&gt;=1,D6+1,"")),"")</f>
        <v/>
      </c>
      <c r="F6" s="10" t="str">
        <f aca="false">IFERROR(IF(TEXT(DATE(Année_civile,ROW($A1),1),"jjj")=LEFT(F$5,3),DATE(Année_civile,ROW($A1),1),IF(E6&gt;=1,E6+1,"")),"")</f>
        <v/>
      </c>
      <c r="G6" s="10" t="str">
        <f aca="false">IFERROR(IF(TEXT(DATE(Année_civile,ROW($A1),1),"jjj")=LEFT(G$5,3),DATE(Année_civile,ROW($A1),1),IF(F6&gt;=1,F6+1,"")),"")</f>
        <v/>
      </c>
      <c r="H6" s="10" t="str">
        <f aca="false">IFERROR(IF(TEXT(DATE(Année_civile,ROW($A1),1),"jjj")=LEFT(H$5,3),DATE(Année_civile,ROW($A1),1),IF(G6&gt;=1,G6+1,"")),"")</f>
        <v/>
      </c>
      <c r="I6" s="10" t="str">
        <f aca="false">IFERROR(IF(TEXT(DATE(Année_civile,ROW($A1),1),"jjj")=LEFT(I$5,3),DATE(Année_civile,ROW($A1),1),IF(H6&gt;=1,H6+1,"")),"")</f>
        <v/>
      </c>
      <c r="J6" s="10" t="str">
        <f aca="false">IFERROR(IF(I6&gt;=1,I6+1,""),"")</f>
        <v/>
      </c>
      <c r="K6" s="10" t="str">
        <f aca="false">IFERROR(IF(J6&gt;=1,J6+1,""),"")</f>
        <v/>
      </c>
      <c r="L6" s="10" t="str">
        <f aca="false">IFERROR(IF(K6&gt;=1,K6+1,""),"")</f>
        <v/>
      </c>
      <c r="M6" s="10" t="str">
        <f aca="false">IFERROR(IF(L6&gt;=1,L6+1,""),"")</f>
        <v/>
      </c>
      <c r="N6" s="10" t="str">
        <f aca="false">IFERROR(IF(M6&gt;=1,M6+1,""),"")</f>
        <v/>
      </c>
      <c r="O6" s="10" t="str">
        <f aca="false">IFERROR(IF(N6&gt;=1,N6+1,""),"")</f>
        <v/>
      </c>
      <c r="P6" s="10" t="str">
        <f aca="false">IFERROR(IF(O6&gt;=1,O6+1,""),"")</f>
        <v/>
      </c>
      <c r="Q6" s="10" t="str">
        <f aca="false">IFERROR(IF(P6&gt;=1,P6+1,""),"")</f>
        <v/>
      </c>
      <c r="R6" s="10" t="str">
        <f aca="false">IFERROR(IF(Q6&gt;=1,Q6+1,""),"")</f>
        <v/>
      </c>
      <c r="S6" s="10" t="str">
        <f aca="false">IFERROR(IF(R6&gt;=1,R6+1,""),"")</f>
        <v/>
      </c>
      <c r="T6" s="10" t="str">
        <f aca="false">IFERROR(IF(S6&gt;=1,S6+1,""),"")</f>
        <v/>
      </c>
      <c r="U6" s="10" t="str">
        <f aca="false">IFERROR(IF(T6&gt;=1,T6+1,""),"")</f>
        <v/>
      </c>
      <c r="V6" s="10" t="str">
        <f aca="false">IFERROR(IF(U6&gt;=1,U6+1,""),"")</f>
        <v/>
      </c>
      <c r="W6" s="10" t="str">
        <f aca="false">IFERROR(IF(V6&gt;=1,V6+1,""),"")</f>
        <v/>
      </c>
      <c r="X6" s="10" t="str">
        <f aca="false">IFERROR(IF(W6&gt;=1,W6+1,""),"")</f>
        <v/>
      </c>
      <c r="Y6" s="10" t="str">
        <f aca="false">IFERROR(IF(X6&gt;=1,X6+1,""),"")</f>
        <v/>
      </c>
      <c r="Z6" s="10" t="str">
        <f aca="false">IFERROR(IF(Y6&gt;=1,Y6+1,""),"")</f>
        <v/>
      </c>
      <c r="AA6" s="10" t="str">
        <f aca="false">IFERROR(IF(Z6&gt;=1,Z6+1,""),"")</f>
        <v/>
      </c>
      <c r="AB6" s="10" t="str">
        <f aca="false">IFERROR(IF(AA6&gt;=1,AA6+1,""),"")</f>
        <v/>
      </c>
      <c r="AC6" s="10" t="str">
        <f aca="false">IFERROR(IF(AB6&gt;=1,AB6+1,""),"")</f>
        <v/>
      </c>
      <c r="AD6" s="10" t="str">
        <f aca="false">IFERROR(IF(AC6&gt;=1,AC6+1,""),"")</f>
        <v/>
      </c>
      <c r="AE6" s="10" t="str">
        <f aca="false">IFERROR(IF(AD6&gt;=1,AD6+1,""),"")</f>
        <v/>
      </c>
      <c r="AF6" s="10" t="str">
        <f aca="false">IFERROR(IF(AE6&gt;=1,AE6+1,""),"")</f>
        <v/>
      </c>
      <c r="AG6" s="10" t="str">
        <f aca="false">IFERROR(IF(AF6&gt;=1,AF6+1,""),"")</f>
        <v/>
      </c>
      <c r="AH6" s="10" t="str">
        <f aca="false">IFERROR(IF(AG6&gt;=1,AG6+1,""),"")</f>
        <v/>
      </c>
      <c r="AI6" s="10" t="str">
        <f aca="false">IFERROR(IF(AH6&gt;=1,AH6+1,""),"")</f>
        <v/>
      </c>
      <c r="AJ6" s="10" t="str">
        <f aca="false">IFERROR(IF(AI6&gt;=1,AI6+1,""),"")</f>
        <v/>
      </c>
      <c r="AK6" s="10" t="str">
        <f aca="false">IFERROR(IF(AJ6&gt;=1,AJ6+1,""),"")</f>
        <v/>
      </c>
      <c r="AL6" s="10" t="str">
        <f aca="false">IFERROR(IF(AND(AK6&gt;=1,AK6+1&lt;=DATE(Année_civile,ROW($A1)+1,0)),AK6+1,""),"")</f>
        <v/>
      </c>
      <c r="AM6" s="10" t="str">
        <f aca="false">IFERROR(IF(AND(AL6&gt;=1,AL6+1&lt;=DATE(Année_civile,ROW($A1)+1,0)),AL6+1,""),"")</f>
        <v/>
      </c>
      <c r="AN6" s="10" t="str">
        <f aca="false">IFERROR(IF(AND(AM6&gt;=1,AM6+1&lt;=DATE(Année_civile,ROW($A1)+1,0)),AM6+1,""),"")</f>
        <v/>
      </c>
      <c r="AO6" s="10" t="str">
        <f aca="false">IFERROR(IF(AND(AN6&gt;=1,AN6+1&lt;=DATE(Année_civile,ROW($A1)+1,0)),AN6+1,""),"")</f>
        <v/>
      </c>
      <c r="AP6" s="10" t="str">
        <f aca="false">IFERROR(IF(AND(AO6&gt;=1,AO6+1&lt;=DATE(Année_civile,ROW($A1)+1,0)),AO6+1,""),"")</f>
        <v/>
      </c>
      <c r="AQ6" s="10" t="str">
        <f aca="false">IFERROR(IF(AND(AP6&gt;=1,AP6+1&lt;=DATE(Année_civile,ROW($A1)+1,0)),AP6+1,""),"")</f>
        <v/>
      </c>
      <c r="AR6" s="10" t="str">
        <f aca="false">IFERROR(IF(AND(AQ6&gt;=1,AQ6+1&lt;=DATE(Année_civile,ROW($A1)+1,0)),AQ6+1,""),"")</f>
        <v/>
      </c>
    </row>
    <row r="7" customFormat="false" ht="18.75" hidden="false" customHeight="true" outlineLevel="0" collapsed="false">
      <c r="B7" s="9" t="s">
        <v>48</v>
      </c>
      <c r="C7" s="10" t="str">
        <f aca="false">IFERROR(IF(TEXT(DATE(Année_civile,ROW($A2),1),"jjj")=LEFT(C$5,3),DATE(Année_civile,ROW($A2),1),""),"")</f>
        <v/>
      </c>
      <c r="D7" s="10" t="str">
        <f aca="false">IFERROR(IF(TEXT(DATE(Année_civile,ROW($A2),1),"jjj")=LEFT(D$5,3),DATE(Année_civile,ROW($A2),1),IF(C7&gt;=1,C7+1,"")),"")</f>
        <v/>
      </c>
      <c r="E7" s="10" t="str">
        <f aca="false">IFERROR(IF(TEXT(DATE(Année_civile,ROW($A2),1),"jjj")=LEFT(E$5,3),DATE(Année_civile,ROW($A2),1),IF(D7&gt;=1,D7+1,"")),"")</f>
        <v/>
      </c>
      <c r="F7" s="10" t="str">
        <f aca="false">IFERROR(IF(TEXT(DATE(Année_civile,ROW($A2),1),"jjj")=LEFT(F$5,3),DATE(Année_civile,ROW($A2),1),IF(E7&gt;=1,E7+1,"")),"")</f>
        <v/>
      </c>
      <c r="G7" s="10" t="str">
        <f aca="false">IFERROR(IF(TEXT(DATE(Année_civile,ROW($A2),1),"jjj")=LEFT(G$5,3),DATE(Année_civile,ROW($A2),1),IF(F7&gt;=1,F7+1,"")),"")</f>
        <v/>
      </c>
      <c r="H7" s="10" t="str">
        <f aca="false">IFERROR(IF(TEXT(DATE(Année_civile,ROW($A2),1),"jjj")=LEFT(H$5,3),DATE(Année_civile,ROW($A2),1),IF(G7&gt;=1,G7+1,"")),"")</f>
        <v/>
      </c>
      <c r="I7" s="10" t="str">
        <f aca="false">IFERROR(IF(TEXT(DATE(Année_civile,ROW($A2),1),"jjj")=LEFT(I$5,3),DATE(Année_civile,ROW($A2),1),IF(H7&gt;=1,H7+1,"")),"")</f>
        <v/>
      </c>
      <c r="J7" s="10" t="str">
        <f aca="false">IFERROR(IF(I7&gt;=1,I7+1,""),"")</f>
        <v/>
      </c>
      <c r="K7" s="10" t="str">
        <f aca="false">IFERROR(IF(J7&gt;=1,J7+1,""),"")</f>
        <v/>
      </c>
      <c r="L7" s="10" t="str">
        <f aca="false">IFERROR(IF(K7&gt;=1,K7+1,""),"")</f>
        <v/>
      </c>
      <c r="M7" s="10" t="str">
        <f aca="false">IFERROR(IF(L7&gt;=1,L7+1,""),"")</f>
        <v/>
      </c>
      <c r="N7" s="10" t="str">
        <f aca="false">IFERROR(IF(M7&gt;=1,M7+1,""),"")</f>
        <v/>
      </c>
      <c r="O7" s="10" t="str">
        <f aca="false">IFERROR(IF(N7&gt;=1,N7+1,""),"")</f>
        <v/>
      </c>
      <c r="P7" s="10" t="str">
        <f aca="false">IFERROR(IF(O7&gt;=1,O7+1,""),"")</f>
        <v/>
      </c>
      <c r="Q7" s="10" t="str">
        <f aca="false">IFERROR(IF(P7&gt;=1,P7+1,""),"")</f>
        <v/>
      </c>
      <c r="R7" s="10" t="str">
        <f aca="false">IFERROR(IF(Q7&gt;=1,Q7+1,""),"")</f>
        <v/>
      </c>
      <c r="S7" s="10" t="str">
        <f aca="false">IFERROR(IF(R7&gt;=1,R7+1,""),"")</f>
        <v/>
      </c>
      <c r="T7" s="10" t="str">
        <f aca="false">IFERROR(IF(S7&gt;=1,S7+1,""),"")</f>
        <v/>
      </c>
      <c r="U7" s="10" t="str">
        <f aca="false">IFERROR(IF(T7&gt;=1,T7+1,""),"")</f>
        <v/>
      </c>
      <c r="V7" s="10" t="str">
        <f aca="false">IFERROR(IF(U7&gt;=1,U7+1,""),"")</f>
        <v/>
      </c>
      <c r="W7" s="10" t="str">
        <f aca="false">IFERROR(IF(V7&gt;=1,V7+1,""),"")</f>
        <v/>
      </c>
      <c r="X7" s="10" t="str">
        <f aca="false">IFERROR(IF(W7&gt;=1,W7+1,""),"")</f>
        <v/>
      </c>
      <c r="Y7" s="10" t="str">
        <f aca="false">IFERROR(IF(X7&gt;=1,X7+1,""),"")</f>
        <v/>
      </c>
      <c r="Z7" s="10" t="str">
        <f aca="false">IFERROR(IF(Y7&gt;=1,Y7+1,""),"")</f>
        <v/>
      </c>
      <c r="AA7" s="10" t="str">
        <f aca="false">IFERROR(IF(Z7&gt;=1,Z7+1,""),"")</f>
        <v/>
      </c>
      <c r="AB7" s="10" t="str">
        <f aca="false">IFERROR(IF(AA7&gt;=1,AA7+1,""),"")</f>
        <v/>
      </c>
      <c r="AC7" s="10" t="str">
        <f aca="false">IFERROR(IF(AB7&gt;=1,AB7+1,""),"")</f>
        <v/>
      </c>
      <c r="AD7" s="10" t="str">
        <f aca="false">IFERROR(IF(AC7&gt;=1,AC7+1,""),"")</f>
        <v/>
      </c>
      <c r="AE7" s="10" t="str">
        <f aca="false">IFERROR(IF(AD7&gt;=1,AD7+1,""),"")</f>
        <v/>
      </c>
      <c r="AF7" s="10" t="str">
        <f aca="false">IFERROR(IF(AE7&gt;=1,AE7+1,""),"")</f>
        <v/>
      </c>
      <c r="AG7" s="10" t="str">
        <f aca="false">IFERROR(IF(AF7&gt;=1,AF7+1,""),"")</f>
        <v/>
      </c>
      <c r="AH7" s="10" t="str">
        <f aca="false">IFERROR(IF(AG7&gt;=1,AG7+1,""),"")</f>
        <v/>
      </c>
      <c r="AI7" s="10" t="str">
        <f aca="false">IFERROR(IF(AH7&gt;=1,AH7+1,""),"")</f>
        <v/>
      </c>
      <c r="AJ7" s="10" t="str">
        <f aca="false">IFERROR(IF(AI7&gt;=1,AI7+1,""),"")</f>
        <v/>
      </c>
      <c r="AK7" s="10" t="str">
        <f aca="false">IFERROR(IF(AJ7&gt;=1,AJ7+1,""),"")</f>
        <v/>
      </c>
      <c r="AL7" s="10" t="str">
        <f aca="false">IFERROR(IF(AND(AK7&gt;=1,AK7+1&lt;=DATE(Année_civile,ROW($A2)+1,0)),AK7+1,""),"")</f>
        <v/>
      </c>
      <c r="AM7" s="10" t="str">
        <f aca="false">IFERROR(IF(AND(AL7&gt;=1,AL7+1&lt;=DATE(Année_civile,ROW($A2)+1,0)),AL7+1,""),"")</f>
        <v/>
      </c>
      <c r="AN7" s="10" t="str">
        <f aca="false">IFERROR(IF(AND(AM7&gt;=1,AM7+1&lt;=DATE(Année_civile,ROW($A2)+1,0)),AM7+1,""),"")</f>
        <v/>
      </c>
      <c r="AO7" s="10" t="str">
        <f aca="false">IFERROR(IF(AND(AN7&gt;=1,AN7+1&lt;=DATE(Année_civile,ROW($A2)+1,0)),AN7+1,""),"")</f>
        <v/>
      </c>
      <c r="AP7" s="10" t="str">
        <f aca="false">IFERROR(IF(AND(AO7&gt;=1,AO7+1&lt;=DATE(Année_civile,ROW($A2)+1,0)),AO7+1,""),"")</f>
        <v/>
      </c>
      <c r="AQ7" s="10" t="str">
        <f aca="false">IFERROR(IF(AND(AP7&gt;=1,AP7+1&lt;=DATE(Année_civile,ROW($A2)+1,0)),AP7+1,""),"")</f>
        <v/>
      </c>
      <c r="AR7" s="10" t="str">
        <f aca="false">IFERROR(IF(AND(AQ7&gt;=1,AQ7+1&lt;=DATE(Année_civile,ROW($A2)+1,0)),AQ7+1,""),"")</f>
        <v/>
      </c>
    </row>
    <row r="8" customFormat="false" ht="18.75" hidden="false" customHeight="true" outlineLevel="0" collapsed="false">
      <c r="B8" s="9" t="s">
        <v>49</v>
      </c>
      <c r="C8" s="10" t="str">
        <f aca="false">IFERROR(IF(TEXT(DATE(Année_civile,ROW($A3),1),"jjj")=LEFT(C$5,3),DATE(Année_civile,ROW($A3),1),""),"")</f>
        <v/>
      </c>
      <c r="D8" s="10" t="str">
        <f aca="false">IFERROR(IF(TEXT(DATE(Année_civile,ROW($A3),1),"jjj")=LEFT(D$5,3),DATE(Année_civile,ROW($A3),1),IF(C8&gt;=1,C8+1,"")),"")</f>
        <v/>
      </c>
      <c r="E8" s="10" t="str">
        <f aca="false">IFERROR(IF(TEXT(DATE(Année_civile,ROW($A3),1),"jjj")=LEFT(E$5,3),DATE(Année_civile,ROW($A3),1),IF(D8&gt;=1,D8+1,"")),"")</f>
        <v/>
      </c>
      <c r="F8" s="10" t="str">
        <f aca="false">IFERROR(IF(TEXT(DATE(Année_civile,ROW($A3),1),"jjj")=LEFT(F$5,3),DATE(Année_civile,ROW($A3),1),IF(E8&gt;=1,E8+1,"")),"")</f>
        <v/>
      </c>
      <c r="G8" s="10" t="str">
        <f aca="false">IFERROR(IF(TEXT(DATE(Année_civile,ROW($A3),1),"jjj")=LEFT(G$5,3),DATE(Année_civile,ROW($A3),1),IF(F8&gt;=1,F8+1,"")),"")</f>
        <v/>
      </c>
      <c r="H8" s="10" t="str">
        <f aca="false">IFERROR(IF(TEXT(DATE(Année_civile,ROW($A3),1),"jjj")=LEFT(H$5,3),DATE(Année_civile,ROW($A3),1),IF(G8&gt;=1,G8+1,"")),"")</f>
        <v/>
      </c>
      <c r="I8" s="10" t="str">
        <f aca="false">IFERROR(IF(TEXT(DATE(Année_civile,ROW($A3),1),"jjj")=LEFT(I$5,3),DATE(Année_civile,ROW($A3),1),IF(H8&gt;=1,H8+1,"")),"")</f>
        <v/>
      </c>
      <c r="J8" s="10" t="str">
        <f aca="false">IFERROR(IF(I8&gt;=1,I8+1,""),"")</f>
        <v/>
      </c>
      <c r="K8" s="10" t="str">
        <f aca="false">IFERROR(IF(J8&gt;=1,J8+1,""),"")</f>
        <v/>
      </c>
      <c r="L8" s="10" t="str">
        <f aca="false">IFERROR(IF(K8&gt;=1,K8+1,""),"")</f>
        <v/>
      </c>
      <c r="M8" s="10" t="str">
        <f aca="false">IFERROR(IF(L8&gt;=1,L8+1,""),"")</f>
        <v/>
      </c>
      <c r="N8" s="10" t="str">
        <f aca="false">IFERROR(IF(M8&gt;=1,M8+1,""),"")</f>
        <v/>
      </c>
      <c r="O8" s="10" t="str">
        <f aca="false">IFERROR(IF(N8&gt;=1,N8+1,""),"")</f>
        <v/>
      </c>
      <c r="P8" s="10" t="str">
        <f aca="false">IFERROR(IF(O8&gt;=1,O8+1,""),"")</f>
        <v/>
      </c>
      <c r="Q8" s="10" t="str">
        <f aca="false">IFERROR(IF(P8&gt;=1,P8+1,""),"")</f>
        <v/>
      </c>
      <c r="R8" s="10" t="str">
        <f aca="false">IFERROR(IF(Q8&gt;=1,Q8+1,""),"")</f>
        <v/>
      </c>
      <c r="S8" s="10" t="str">
        <f aca="false">IFERROR(IF(R8&gt;=1,R8+1,""),"")</f>
        <v/>
      </c>
      <c r="T8" s="10" t="str">
        <f aca="false">IFERROR(IF(S8&gt;=1,S8+1,""),"")</f>
        <v/>
      </c>
      <c r="U8" s="10" t="str">
        <f aca="false">IFERROR(IF(T8&gt;=1,T8+1,""),"")</f>
        <v/>
      </c>
      <c r="V8" s="10" t="str">
        <f aca="false">IFERROR(IF(U8&gt;=1,U8+1,""),"")</f>
        <v/>
      </c>
      <c r="W8" s="10" t="str">
        <f aca="false">IFERROR(IF(V8&gt;=1,V8+1,""),"")</f>
        <v/>
      </c>
      <c r="X8" s="10" t="str">
        <f aca="false">IFERROR(IF(W8&gt;=1,W8+1,""),"")</f>
        <v/>
      </c>
      <c r="Y8" s="10" t="str">
        <f aca="false">IFERROR(IF(X8&gt;=1,X8+1,""),"")</f>
        <v/>
      </c>
      <c r="Z8" s="10" t="str">
        <f aca="false">IFERROR(IF(Y8&gt;=1,Y8+1,""),"")</f>
        <v/>
      </c>
      <c r="AA8" s="10" t="str">
        <f aca="false">IFERROR(IF(Z8&gt;=1,Z8+1,""),"")</f>
        <v/>
      </c>
      <c r="AB8" s="10" t="str">
        <f aca="false">IFERROR(IF(AA8&gt;=1,AA8+1,""),"")</f>
        <v/>
      </c>
      <c r="AC8" s="10" t="str">
        <f aca="false">IFERROR(IF(AB8&gt;=1,AB8+1,""),"")</f>
        <v/>
      </c>
      <c r="AD8" s="10" t="str">
        <f aca="false">IFERROR(IF(AC8&gt;=1,AC8+1,""),"")</f>
        <v/>
      </c>
      <c r="AE8" s="10" t="str">
        <f aca="false">IFERROR(IF(AD8&gt;=1,AD8+1,""),"")</f>
        <v/>
      </c>
      <c r="AF8" s="10" t="str">
        <f aca="false">IFERROR(IF(AE8&gt;=1,AE8+1,""),"")</f>
        <v/>
      </c>
      <c r="AG8" s="10" t="str">
        <f aca="false">IFERROR(IF(AF8&gt;=1,AF8+1,""),"")</f>
        <v/>
      </c>
      <c r="AH8" s="10" t="str">
        <f aca="false">IFERROR(IF(AG8&gt;=1,AG8+1,""),"")</f>
        <v/>
      </c>
      <c r="AI8" s="10" t="str">
        <f aca="false">IFERROR(IF(AH8&gt;=1,AH8+1,""),"")</f>
        <v/>
      </c>
      <c r="AJ8" s="10" t="str">
        <f aca="false">IFERROR(IF(AI8&gt;=1,AI8+1,""),"")</f>
        <v/>
      </c>
      <c r="AK8" s="10" t="str">
        <f aca="false">IFERROR(IF(AJ8&gt;=1,AJ8+1,""),"")</f>
        <v/>
      </c>
      <c r="AL8" s="10" t="str">
        <f aca="false">IFERROR(IF(AND(AK8&gt;=1,AK8+1&lt;=DATE(Année_civile,ROW($A3)+1,0)),AK8+1,""),"")</f>
        <v/>
      </c>
      <c r="AM8" s="10" t="str">
        <f aca="false">IFERROR(IF(AND(AL8&gt;=1,AL8+1&lt;=DATE(Année_civile,ROW($A3)+1,0)),AL8+1,""),"")</f>
        <v/>
      </c>
      <c r="AN8" s="10" t="str">
        <f aca="false">IFERROR(IF(AND(AM8&gt;=1,AM8+1&lt;=DATE(Année_civile,ROW($A3)+1,0)),AM8+1,""),"")</f>
        <v/>
      </c>
      <c r="AO8" s="10" t="str">
        <f aca="false">IFERROR(IF(AND(AN8&gt;=1,AN8+1&lt;=DATE(Année_civile,ROW($A3)+1,0)),AN8+1,""),"")</f>
        <v/>
      </c>
      <c r="AP8" s="10" t="str">
        <f aca="false">IFERROR(IF(AND(AO8&gt;=1,AO8+1&lt;=DATE(Année_civile,ROW($A3)+1,0)),AO8+1,""),"")</f>
        <v/>
      </c>
      <c r="AQ8" s="10" t="str">
        <f aca="false">IFERROR(IF(AND(AP8&gt;=1,AP8+1&lt;=DATE(Année_civile,ROW($A3)+1,0)),AP8+1,""),"")</f>
        <v/>
      </c>
      <c r="AR8" s="10" t="str">
        <f aca="false">IFERROR(IF(AND(AQ8&gt;=1,AQ8+1&lt;=DATE(Année_civile,ROW($A3)+1,0)),AQ8+1,""),"")</f>
        <v/>
      </c>
    </row>
    <row r="9" customFormat="false" ht="18.75" hidden="false" customHeight="true" outlineLevel="0" collapsed="false">
      <c r="B9" s="9" t="s">
        <v>50</v>
      </c>
      <c r="C9" s="10" t="str">
        <f aca="false">IFERROR(IF(TEXT(DATE(Année_civile,ROW($A4),1),"jjj")=LEFT(C$5,3),DATE(Année_civile,ROW($A4),1),""),"")</f>
        <v/>
      </c>
      <c r="D9" s="10" t="str">
        <f aca="false">IFERROR(IF(TEXT(DATE(Année_civile,ROW($A4),1),"jjj")=LEFT(D$5,3),DATE(Année_civile,ROW($A4),1),IF(C9&gt;=1,C9+1,"")),"")</f>
        <v/>
      </c>
      <c r="E9" s="10" t="str">
        <f aca="false">IFERROR(IF(TEXT(DATE(Année_civile,ROW($A4),1),"jjj")=LEFT(E$5,3),DATE(Année_civile,ROW($A4),1),IF(D9&gt;=1,D9+1,"")),"")</f>
        <v/>
      </c>
      <c r="F9" s="10" t="str">
        <f aca="false">IFERROR(IF(TEXT(DATE(Année_civile,ROW($A4),1),"jjj")=LEFT(F$5,3),DATE(Année_civile,ROW($A4),1),IF(E9&gt;=1,E9+1,"")),"")</f>
        <v/>
      </c>
      <c r="G9" s="10" t="str">
        <f aca="false">IFERROR(IF(TEXT(DATE(Année_civile,ROW($A4),1),"jjj")=LEFT(G$5,3),DATE(Année_civile,ROW($A4),1),IF(F9&gt;=1,F9+1,"")),"")</f>
        <v/>
      </c>
      <c r="H9" s="10" t="str">
        <f aca="false">IFERROR(IF(TEXT(DATE(Année_civile,ROW($A4),1),"jjj")=LEFT(H$5,3),DATE(Année_civile,ROW($A4),1),IF(G9&gt;=1,G9+1,"")),"")</f>
        <v/>
      </c>
      <c r="I9" s="10" t="str">
        <f aca="false">IFERROR(IF(TEXT(DATE(Année_civile,ROW($A4),1),"jjj")=LEFT(I$5,3),DATE(Année_civile,ROW($A4),1),IF(H9&gt;=1,H9+1,"")),"")</f>
        <v/>
      </c>
      <c r="J9" s="10" t="str">
        <f aca="false">IFERROR(IF(I9&gt;=1,I9+1,""),"")</f>
        <v/>
      </c>
      <c r="K9" s="10" t="str">
        <f aca="false">IFERROR(IF(J9&gt;=1,J9+1,""),"")</f>
        <v/>
      </c>
      <c r="L9" s="10" t="str">
        <f aca="false">IFERROR(IF(K9&gt;=1,K9+1,""),"")</f>
        <v/>
      </c>
      <c r="M9" s="10" t="str">
        <f aca="false">IFERROR(IF(L9&gt;=1,L9+1,""),"")</f>
        <v/>
      </c>
      <c r="N9" s="10" t="str">
        <f aca="false">IFERROR(IF(M9&gt;=1,M9+1,""),"")</f>
        <v/>
      </c>
      <c r="O9" s="10" t="str">
        <f aca="false">IFERROR(IF(N9&gt;=1,N9+1,""),"")</f>
        <v/>
      </c>
      <c r="P9" s="10" t="str">
        <f aca="false">IFERROR(IF(O9&gt;=1,O9+1,""),"")</f>
        <v/>
      </c>
      <c r="Q9" s="10" t="str">
        <f aca="false">IFERROR(IF(P9&gt;=1,P9+1,""),"")</f>
        <v/>
      </c>
      <c r="R9" s="10" t="str">
        <f aca="false">IFERROR(IF(Q9&gt;=1,Q9+1,""),"")</f>
        <v/>
      </c>
      <c r="S9" s="10" t="str">
        <f aca="false">IFERROR(IF(R9&gt;=1,R9+1,""),"")</f>
        <v/>
      </c>
      <c r="T9" s="10" t="str">
        <f aca="false">IFERROR(IF(S9&gt;=1,S9+1,""),"")</f>
        <v/>
      </c>
      <c r="U9" s="10" t="str">
        <f aca="false">IFERROR(IF(T9&gt;=1,T9+1,""),"")</f>
        <v/>
      </c>
      <c r="V9" s="10" t="str">
        <f aca="false">IFERROR(IF(U9&gt;=1,U9+1,""),"")</f>
        <v/>
      </c>
      <c r="W9" s="10" t="str">
        <f aca="false">IFERROR(IF(V9&gt;=1,V9+1,""),"")</f>
        <v/>
      </c>
      <c r="X9" s="10" t="str">
        <f aca="false">IFERROR(IF(W9&gt;=1,W9+1,""),"")</f>
        <v/>
      </c>
      <c r="Y9" s="10" t="str">
        <f aca="false">IFERROR(IF(X9&gt;=1,X9+1,""),"")</f>
        <v/>
      </c>
      <c r="Z9" s="10" t="str">
        <f aca="false">IFERROR(IF(Y9&gt;=1,Y9+1,""),"")</f>
        <v/>
      </c>
      <c r="AA9" s="10" t="str">
        <f aca="false">IFERROR(IF(Z9&gt;=1,Z9+1,""),"")</f>
        <v/>
      </c>
      <c r="AB9" s="10" t="str">
        <f aca="false">IFERROR(IF(AA9&gt;=1,AA9+1,""),"")</f>
        <v/>
      </c>
      <c r="AC9" s="10" t="str">
        <f aca="false">IFERROR(IF(AB9&gt;=1,AB9+1,""),"")</f>
        <v/>
      </c>
      <c r="AD9" s="10" t="str">
        <f aca="false">IFERROR(IF(AC9&gt;=1,AC9+1,""),"")</f>
        <v/>
      </c>
      <c r="AE9" s="10" t="str">
        <f aca="false">IFERROR(IF(AD9&gt;=1,AD9+1,""),"")</f>
        <v/>
      </c>
      <c r="AF9" s="10" t="str">
        <f aca="false">IFERROR(IF(AE9&gt;=1,AE9+1,""),"")</f>
        <v/>
      </c>
      <c r="AG9" s="10" t="str">
        <f aca="false">IFERROR(IF(AF9&gt;=1,AF9+1,""),"")</f>
        <v/>
      </c>
      <c r="AH9" s="10" t="str">
        <f aca="false">IFERROR(IF(AG9&gt;=1,AG9+1,""),"")</f>
        <v/>
      </c>
      <c r="AI9" s="10" t="str">
        <f aca="false">IFERROR(IF(AH9&gt;=1,AH9+1,""),"")</f>
        <v/>
      </c>
      <c r="AJ9" s="10" t="str">
        <f aca="false">IFERROR(IF(AI9&gt;=1,AI9+1,""),"")</f>
        <v/>
      </c>
      <c r="AK9" s="10" t="str">
        <f aca="false">IFERROR(IF(AJ9&gt;=1,AJ9+1,""),"")</f>
        <v/>
      </c>
      <c r="AL9" s="10" t="str">
        <f aca="false">IFERROR(IF(AND(AK9&gt;=1,AK9+1&lt;=DATE(Année_civile,ROW($A4)+1,0)),AK9+1,""),"")</f>
        <v/>
      </c>
      <c r="AM9" s="10" t="str">
        <f aca="false">IFERROR(IF(AND(AL9&gt;=1,AL9+1&lt;=DATE(Année_civile,ROW($A4)+1,0)),AL9+1,""),"")</f>
        <v/>
      </c>
      <c r="AN9" s="10" t="str">
        <f aca="false">IFERROR(IF(AND(AM9&gt;=1,AM9+1&lt;=DATE(Année_civile,ROW($A4)+1,0)),AM9+1,""),"")</f>
        <v/>
      </c>
      <c r="AO9" s="10" t="str">
        <f aca="false">IFERROR(IF(AND(AN9&gt;=1,AN9+1&lt;=DATE(Année_civile,ROW($A4)+1,0)),AN9+1,""),"")</f>
        <v/>
      </c>
      <c r="AP9" s="10" t="str">
        <f aca="false">IFERROR(IF(AND(AO9&gt;=1,AO9+1&lt;=DATE(Année_civile,ROW($A4)+1,0)),AO9+1,""),"")</f>
        <v/>
      </c>
      <c r="AQ9" s="10" t="str">
        <f aca="false">IFERROR(IF(AND(AP9&gt;=1,AP9+1&lt;=DATE(Année_civile,ROW($A4)+1,0)),AP9+1,""),"")</f>
        <v/>
      </c>
      <c r="AR9" s="10" t="str">
        <f aca="false">IFERROR(IF(AND(AQ9&gt;=1,AQ9+1&lt;=DATE(Année_civile,ROW($A4)+1,0)),AQ9+1,""),"")</f>
        <v/>
      </c>
    </row>
    <row r="10" customFormat="false" ht="18.75" hidden="false" customHeight="true" outlineLevel="0" collapsed="false">
      <c r="B10" s="9" t="s">
        <v>51</v>
      </c>
      <c r="C10" s="10" t="str">
        <f aca="false">IFERROR(IF(TEXT(DATE(Année_civile,ROW($A5),1),"jjj")=LEFT(C$5,3),DATE(Année_civile,ROW($A5),1),""),"")</f>
        <v/>
      </c>
      <c r="D10" s="10" t="str">
        <f aca="false">IFERROR(IF(TEXT(DATE(Année_civile,ROW($A5),1),"jjj")=LEFT(D$5,3),DATE(Année_civile,ROW($A5),1),IF(C10&gt;=1,C10+1,"")),"")</f>
        <v/>
      </c>
      <c r="E10" s="10" t="str">
        <f aca="false">IFERROR(IF(TEXT(DATE(Année_civile,ROW($A5),1),"jjj")=LEFT(E$5,3),DATE(Année_civile,ROW($A5),1),IF(D10&gt;=1,D10+1,"")),"")</f>
        <v/>
      </c>
      <c r="F10" s="10" t="str">
        <f aca="false">IFERROR(IF(TEXT(DATE(Année_civile,ROW($A5),1),"jjj")=LEFT(F$5,3),DATE(Année_civile,ROW($A5),1),IF(E10&gt;=1,E10+1,"")),"")</f>
        <v/>
      </c>
      <c r="G10" s="10" t="str">
        <f aca="false">IFERROR(IF(TEXT(DATE(Année_civile,ROW($A5),1),"jjj")=LEFT(G$5,3),DATE(Année_civile,ROW($A5),1),IF(F10&gt;=1,F10+1,"")),"")</f>
        <v/>
      </c>
      <c r="H10" s="10" t="str">
        <f aca="false">IFERROR(IF(TEXT(DATE(Année_civile,ROW($A5),1),"jjj")=LEFT(H$5,3),DATE(Année_civile,ROW($A5),1),IF(G10&gt;=1,G10+1,"")),"")</f>
        <v/>
      </c>
      <c r="I10" s="10" t="str">
        <f aca="false">IFERROR(IF(TEXT(DATE(Année_civile,ROW($A5),1),"jjj")=LEFT(I$5,3),DATE(Année_civile,ROW($A5),1),IF(H10&gt;=1,H10+1,"")),"")</f>
        <v/>
      </c>
      <c r="J10" s="10" t="str">
        <f aca="false">IFERROR(IF(I10&gt;=1,I10+1,""),"")</f>
        <v/>
      </c>
      <c r="K10" s="10" t="str">
        <f aca="false">IFERROR(IF(J10&gt;=1,J10+1,""),"")</f>
        <v/>
      </c>
      <c r="L10" s="10" t="str">
        <f aca="false">IFERROR(IF(K10&gt;=1,K10+1,""),"")</f>
        <v/>
      </c>
      <c r="M10" s="10" t="str">
        <f aca="false">IFERROR(IF(L10&gt;=1,L10+1,""),"")</f>
        <v/>
      </c>
      <c r="N10" s="10" t="str">
        <f aca="false">IFERROR(IF(M10&gt;=1,M10+1,""),"")</f>
        <v/>
      </c>
      <c r="O10" s="10" t="str">
        <f aca="false">IFERROR(IF(N10&gt;=1,N10+1,""),"")</f>
        <v/>
      </c>
      <c r="P10" s="10" t="str">
        <f aca="false">IFERROR(IF(O10&gt;=1,O10+1,""),"")</f>
        <v/>
      </c>
      <c r="Q10" s="10" t="str">
        <f aca="false">IFERROR(IF(P10&gt;=1,P10+1,""),"")</f>
        <v/>
      </c>
      <c r="R10" s="10" t="str">
        <f aca="false">IFERROR(IF(Q10&gt;=1,Q10+1,""),"")</f>
        <v/>
      </c>
      <c r="S10" s="10" t="str">
        <f aca="false">IFERROR(IF(R10&gt;=1,R10+1,""),"")</f>
        <v/>
      </c>
      <c r="T10" s="10" t="str">
        <f aca="false">IFERROR(IF(S10&gt;=1,S10+1,""),"")</f>
        <v/>
      </c>
      <c r="U10" s="10" t="str">
        <f aca="false">IFERROR(IF(T10&gt;=1,T10+1,""),"")</f>
        <v/>
      </c>
      <c r="V10" s="10" t="str">
        <f aca="false">IFERROR(IF(U10&gt;=1,U10+1,""),"")</f>
        <v/>
      </c>
      <c r="W10" s="10" t="str">
        <f aca="false">IFERROR(IF(V10&gt;=1,V10+1,""),"")</f>
        <v/>
      </c>
      <c r="X10" s="10" t="str">
        <f aca="false">IFERROR(IF(W10&gt;=1,W10+1,""),"")</f>
        <v/>
      </c>
      <c r="Y10" s="10" t="str">
        <f aca="false">IFERROR(IF(X10&gt;=1,X10+1,""),"")</f>
        <v/>
      </c>
      <c r="Z10" s="10" t="str">
        <f aca="false">IFERROR(IF(Y10&gt;=1,Y10+1,""),"")</f>
        <v/>
      </c>
      <c r="AA10" s="10" t="str">
        <f aca="false">IFERROR(IF(Z10&gt;=1,Z10+1,""),"")</f>
        <v/>
      </c>
      <c r="AB10" s="10" t="str">
        <f aca="false">IFERROR(IF(AA10&gt;=1,AA10+1,""),"")</f>
        <v/>
      </c>
      <c r="AC10" s="10" t="str">
        <f aca="false">IFERROR(IF(AB10&gt;=1,AB10+1,""),"")</f>
        <v/>
      </c>
      <c r="AD10" s="10" t="str">
        <f aca="false">IFERROR(IF(AC10&gt;=1,AC10+1,""),"")</f>
        <v/>
      </c>
      <c r="AE10" s="10" t="str">
        <f aca="false">IFERROR(IF(AD10&gt;=1,AD10+1,""),"")</f>
        <v/>
      </c>
      <c r="AF10" s="10" t="str">
        <f aca="false">IFERROR(IF(AE10&gt;=1,AE10+1,""),"")</f>
        <v/>
      </c>
      <c r="AG10" s="10" t="str">
        <f aca="false">IFERROR(IF(AF10&gt;=1,AF10+1,""),"")</f>
        <v/>
      </c>
      <c r="AH10" s="10" t="str">
        <f aca="false">IFERROR(IF(AG10&gt;=1,AG10+1,""),"")</f>
        <v/>
      </c>
      <c r="AI10" s="10" t="str">
        <f aca="false">IFERROR(IF(AH10&gt;=1,AH10+1,""),"")</f>
        <v/>
      </c>
      <c r="AJ10" s="10" t="str">
        <f aca="false">IFERROR(IF(AI10&gt;=1,AI10+1,""),"")</f>
        <v/>
      </c>
      <c r="AK10" s="10" t="str">
        <f aca="false">IFERROR(IF(AJ10&gt;=1,AJ10+1,""),"")</f>
        <v/>
      </c>
      <c r="AL10" s="10" t="str">
        <f aca="false">IFERROR(IF(AND(AK10&gt;=1,AK10+1&lt;=DATE(Année_civile,ROW($A5)+1,0)),AK10+1,""),"")</f>
        <v/>
      </c>
      <c r="AM10" s="10" t="str">
        <f aca="false">IFERROR(IF(AND(AL10&gt;=1,AL10+1&lt;=DATE(Année_civile,ROW($A5)+1,0)),AL10+1,""),"")</f>
        <v/>
      </c>
      <c r="AN10" s="10" t="str">
        <f aca="false">IFERROR(IF(AND(AM10&gt;=1,AM10+1&lt;=DATE(Année_civile,ROW($A5)+1,0)),AM10+1,""),"")</f>
        <v/>
      </c>
      <c r="AO10" s="10" t="str">
        <f aca="false">IFERROR(IF(AND(AN10&gt;=1,AN10+1&lt;=DATE(Année_civile,ROW($A5)+1,0)),AN10+1,""),"")</f>
        <v/>
      </c>
      <c r="AP10" s="10" t="str">
        <f aca="false">IFERROR(IF(AND(AO10&gt;=1,AO10+1&lt;=DATE(Année_civile,ROW($A5)+1,0)),AO10+1,""),"")</f>
        <v/>
      </c>
      <c r="AQ10" s="10" t="str">
        <f aca="false">IFERROR(IF(AND(AP10&gt;=1,AP10+1&lt;=DATE(Année_civile,ROW($A5)+1,0)),AP10+1,""),"")</f>
        <v/>
      </c>
      <c r="AR10" s="10" t="str">
        <f aca="false">IFERROR(IF(AND(AQ10&gt;=1,AQ10+1&lt;=DATE(Année_civile,ROW($A5)+1,0)),AQ10+1,""),"")</f>
        <v/>
      </c>
    </row>
    <row r="11" customFormat="false" ht="18.75" hidden="false" customHeight="true" outlineLevel="0" collapsed="false">
      <c r="B11" s="9" t="s">
        <v>52</v>
      </c>
      <c r="C11" s="10" t="str">
        <f aca="false">IFERROR(IF(TEXT(DATE(Année_civile,ROW($A6),1),"jjj")=LEFT(C$5,3),DATE(Année_civile,ROW($A6),1),""),"")</f>
        <v/>
      </c>
      <c r="D11" s="10" t="str">
        <f aca="false">IFERROR(IF(TEXT(DATE(Année_civile,ROW($A6),1),"jjj")=LEFT(D$5,3),DATE(Année_civile,ROW($A6),1),IF(C11&gt;=1,C11+1,"")),"")</f>
        <v/>
      </c>
      <c r="E11" s="10" t="str">
        <f aca="false">IFERROR(IF(TEXT(DATE(Année_civile,ROW($A6),1),"jjj")=LEFT(E$5,3),DATE(Année_civile,ROW($A6),1),IF(D11&gt;=1,D11+1,"")),"")</f>
        <v/>
      </c>
      <c r="F11" s="10" t="str">
        <f aca="false">IFERROR(IF(TEXT(DATE(Année_civile,ROW($A6),1),"jjj")=LEFT(F$5,3),DATE(Année_civile,ROW($A6),1),IF(E11&gt;=1,E11+1,"")),"")</f>
        <v/>
      </c>
      <c r="G11" s="10" t="str">
        <f aca="false">IFERROR(IF(TEXT(DATE(Année_civile,ROW($A6),1),"jjj")=LEFT(G$5,3),DATE(Année_civile,ROW($A6),1),IF(F11&gt;=1,F11+1,"")),"")</f>
        <v/>
      </c>
      <c r="H11" s="10" t="str">
        <f aca="false">IFERROR(IF(TEXT(DATE(Année_civile,ROW($A6),1),"jjj")=LEFT(H$5,3),DATE(Année_civile,ROW($A6),1),IF(G11&gt;=1,G11+1,"")),"")</f>
        <v/>
      </c>
      <c r="I11" s="10" t="str">
        <f aca="false">IFERROR(IF(TEXT(DATE(Année_civile,ROW($A6),1),"jjj")=LEFT(I$5,3),DATE(Année_civile,ROW($A6),1),IF(H11&gt;=1,H11+1,"")),"")</f>
        <v/>
      </c>
      <c r="J11" s="10" t="str">
        <f aca="false">IFERROR(IF(I11&gt;=1,I11+1,""),"")</f>
        <v/>
      </c>
      <c r="K11" s="10" t="str">
        <f aca="false">IFERROR(IF(J11&gt;=1,J11+1,""),"")</f>
        <v/>
      </c>
      <c r="L11" s="10" t="str">
        <f aca="false">IFERROR(IF(K11&gt;=1,K11+1,""),"")</f>
        <v/>
      </c>
      <c r="M11" s="10" t="str">
        <f aca="false">IFERROR(IF(L11&gt;=1,L11+1,""),"")</f>
        <v/>
      </c>
      <c r="N11" s="10" t="str">
        <f aca="false">IFERROR(IF(M11&gt;=1,M11+1,""),"")</f>
        <v/>
      </c>
      <c r="O11" s="10" t="str">
        <f aca="false">IFERROR(IF(N11&gt;=1,N11+1,""),"")</f>
        <v/>
      </c>
      <c r="P11" s="10" t="str">
        <f aca="false">IFERROR(IF(O11&gt;=1,O11+1,""),"")</f>
        <v/>
      </c>
      <c r="Q11" s="10" t="str">
        <f aca="false">IFERROR(IF(P11&gt;=1,P11+1,""),"")</f>
        <v/>
      </c>
      <c r="R11" s="10" t="str">
        <f aca="false">IFERROR(IF(Q11&gt;=1,Q11+1,""),"")</f>
        <v/>
      </c>
      <c r="S11" s="10" t="str">
        <f aca="false">IFERROR(IF(R11&gt;=1,R11+1,""),"")</f>
        <v/>
      </c>
      <c r="T11" s="10" t="str">
        <f aca="false">IFERROR(IF(S11&gt;=1,S11+1,""),"")</f>
        <v/>
      </c>
      <c r="U11" s="10" t="str">
        <f aca="false">IFERROR(IF(T11&gt;=1,T11+1,""),"")</f>
        <v/>
      </c>
      <c r="V11" s="10" t="str">
        <f aca="false">IFERROR(IF(U11&gt;=1,U11+1,""),"")</f>
        <v/>
      </c>
      <c r="W11" s="10" t="str">
        <f aca="false">IFERROR(IF(V11&gt;=1,V11+1,""),"")</f>
        <v/>
      </c>
      <c r="X11" s="10" t="str">
        <f aca="false">IFERROR(IF(W11&gt;=1,W11+1,""),"")</f>
        <v/>
      </c>
      <c r="Y11" s="10" t="str">
        <f aca="false">IFERROR(IF(X11&gt;=1,X11+1,""),"")</f>
        <v/>
      </c>
      <c r="Z11" s="10" t="str">
        <f aca="false">IFERROR(IF(Y11&gt;=1,Y11+1,""),"")</f>
        <v/>
      </c>
      <c r="AA11" s="10" t="str">
        <f aca="false">IFERROR(IF(Z11&gt;=1,Z11+1,""),"")</f>
        <v/>
      </c>
      <c r="AB11" s="10" t="str">
        <f aca="false">IFERROR(IF(AA11&gt;=1,AA11+1,""),"")</f>
        <v/>
      </c>
      <c r="AC11" s="10" t="str">
        <f aca="false">IFERROR(IF(AB11&gt;=1,AB11+1,""),"")</f>
        <v/>
      </c>
      <c r="AD11" s="10" t="str">
        <f aca="false">IFERROR(IF(AC11&gt;=1,AC11+1,""),"")</f>
        <v/>
      </c>
      <c r="AE11" s="10" t="str">
        <f aca="false">IFERROR(IF(AD11&gt;=1,AD11+1,""),"")</f>
        <v/>
      </c>
      <c r="AF11" s="10" t="str">
        <f aca="false">IFERROR(IF(AE11&gt;=1,AE11+1,""),"")</f>
        <v/>
      </c>
      <c r="AG11" s="10" t="str">
        <f aca="false">IFERROR(IF(AF11&gt;=1,AF11+1,""),"")</f>
        <v/>
      </c>
      <c r="AH11" s="10" t="str">
        <f aca="false">IFERROR(IF(AG11&gt;=1,AG11+1,""),"")</f>
        <v/>
      </c>
      <c r="AI11" s="10" t="str">
        <f aca="false">IFERROR(IF(AH11&gt;=1,AH11+1,""),"")</f>
        <v/>
      </c>
      <c r="AJ11" s="10" t="str">
        <f aca="false">IFERROR(IF(AI11&gt;=1,AI11+1,""),"")</f>
        <v/>
      </c>
      <c r="AK11" s="10" t="str">
        <f aca="false">IFERROR(IF(AJ11&gt;=1,AJ11+1,""),"")</f>
        <v/>
      </c>
      <c r="AL11" s="10" t="str">
        <f aca="false">IFERROR(IF(AND(AK11&gt;=1,AK11+1&lt;=DATE(Année_civile,ROW($A6)+1,0)),AK11+1,""),"")</f>
        <v/>
      </c>
      <c r="AM11" s="10" t="str">
        <f aca="false">IFERROR(IF(AND(AL11&gt;=1,AL11+1&lt;=DATE(Année_civile,ROW($A6)+1,0)),AL11+1,""),"")</f>
        <v/>
      </c>
      <c r="AN11" s="10" t="str">
        <f aca="false">IFERROR(IF(AND(AM11&gt;=1,AM11+1&lt;=DATE(Année_civile,ROW($A6)+1,0)),AM11+1,""),"")</f>
        <v/>
      </c>
      <c r="AO11" s="10" t="str">
        <f aca="false">IFERROR(IF(AND(AN11&gt;=1,AN11+1&lt;=DATE(Année_civile,ROW($A6)+1,0)),AN11+1,""),"")</f>
        <v/>
      </c>
      <c r="AP11" s="10" t="str">
        <f aca="false">IFERROR(IF(AND(AO11&gt;=1,AO11+1&lt;=DATE(Année_civile,ROW($A6)+1,0)),AO11+1,""),"")</f>
        <v/>
      </c>
      <c r="AQ11" s="10" t="str">
        <f aca="false">IFERROR(IF(AND(AP11&gt;=1,AP11+1&lt;=DATE(Année_civile,ROW($A6)+1,0)),AP11+1,""),"")</f>
        <v/>
      </c>
      <c r="AR11" s="10" t="str">
        <f aca="false">IFERROR(IF(AND(AQ11&gt;=1,AQ11+1&lt;=DATE(Année_civile,ROW($A6)+1,0)),AQ11+1,""),"")</f>
        <v/>
      </c>
    </row>
    <row r="12" customFormat="false" ht="18.75" hidden="false" customHeight="true" outlineLevel="0" collapsed="false">
      <c r="B12" s="9" t="s">
        <v>53</v>
      </c>
      <c r="C12" s="10" t="str">
        <f aca="false">IFERROR(IF(TEXT(DATE(Année_civile,ROW($A7),1),"jjj")=LEFT(C$5,3),DATE(Année_civile,ROW($A7),1),""),"")</f>
        <v/>
      </c>
      <c r="D12" s="10" t="str">
        <f aca="false">IFERROR(IF(TEXT(DATE(Année_civile,ROW($A7),1),"jjj")=LEFT(D$5,3),DATE(Année_civile,ROW($A7),1),IF(C12&gt;=1,C12+1,"")),"")</f>
        <v/>
      </c>
      <c r="E12" s="10" t="str">
        <f aca="false">IFERROR(IF(TEXT(DATE(Année_civile,ROW($A7),1),"jjj")=LEFT(E$5,3),DATE(Année_civile,ROW($A7),1),IF(D12&gt;=1,D12+1,"")),"")</f>
        <v/>
      </c>
      <c r="F12" s="10" t="str">
        <f aca="false">IFERROR(IF(TEXT(DATE(Année_civile,ROW($A7),1),"jjj")=LEFT(F$5,3),DATE(Année_civile,ROW($A7),1),IF(E12&gt;=1,E12+1,"")),"")</f>
        <v/>
      </c>
      <c r="G12" s="10" t="str">
        <f aca="false">IFERROR(IF(TEXT(DATE(Année_civile,ROW($A7),1),"jjj")=LEFT(G$5,3),DATE(Année_civile,ROW($A7),1),IF(F12&gt;=1,F12+1,"")),"")</f>
        <v/>
      </c>
      <c r="H12" s="10" t="str">
        <f aca="false">IFERROR(IF(TEXT(DATE(Année_civile,ROW($A7),1),"jjj")=LEFT(H$5,3),DATE(Année_civile,ROW($A7),1),IF(G12&gt;=1,G12+1,"")),"")</f>
        <v/>
      </c>
      <c r="I12" s="10" t="str">
        <f aca="false">IFERROR(IF(TEXT(DATE(Année_civile,ROW($A7),1),"jjj")=LEFT(I$5,3),DATE(Année_civile,ROW($A7),1),IF(H12&gt;=1,H12+1,"")),"")</f>
        <v/>
      </c>
      <c r="J12" s="10" t="str">
        <f aca="false">IFERROR(IF(I12&gt;=1,I12+1,""),"")</f>
        <v/>
      </c>
      <c r="K12" s="10" t="str">
        <f aca="false">IFERROR(IF(J12&gt;=1,J12+1,""),"")</f>
        <v/>
      </c>
      <c r="L12" s="10" t="str">
        <f aca="false">IFERROR(IF(K12&gt;=1,K12+1,""),"")</f>
        <v/>
      </c>
      <c r="M12" s="10" t="str">
        <f aca="false">IFERROR(IF(L12&gt;=1,L12+1,""),"")</f>
        <v/>
      </c>
      <c r="N12" s="10" t="str">
        <f aca="false">IFERROR(IF(M12&gt;=1,M12+1,""),"")</f>
        <v/>
      </c>
      <c r="O12" s="10" t="str">
        <f aca="false">IFERROR(IF(N12&gt;=1,N12+1,""),"")</f>
        <v/>
      </c>
      <c r="P12" s="10" t="str">
        <f aca="false">IFERROR(IF(O12&gt;=1,O12+1,""),"")</f>
        <v/>
      </c>
      <c r="Q12" s="10" t="str">
        <f aca="false">IFERROR(IF(P12&gt;=1,P12+1,""),"")</f>
        <v/>
      </c>
      <c r="R12" s="10" t="str">
        <f aca="false">IFERROR(IF(Q12&gt;=1,Q12+1,""),"")</f>
        <v/>
      </c>
      <c r="S12" s="10" t="str">
        <f aca="false">IFERROR(IF(R12&gt;=1,R12+1,""),"")</f>
        <v/>
      </c>
      <c r="T12" s="10" t="str">
        <f aca="false">IFERROR(IF(S12&gt;=1,S12+1,""),"")</f>
        <v/>
      </c>
      <c r="U12" s="10" t="str">
        <f aca="false">IFERROR(IF(T12&gt;=1,T12+1,""),"")</f>
        <v/>
      </c>
      <c r="V12" s="10" t="str">
        <f aca="false">IFERROR(IF(U12&gt;=1,U12+1,""),"")</f>
        <v/>
      </c>
      <c r="W12" s="10" t="str">
        <f aca="false">IFERROR(IF(V12&gt;=1,V12+1,""),"")</f>
        <v/>
      </c>
      <c r="X12" s="10" t="str">
        <f aca="false">IFERROR(IF(W12&gt;=1,W12+1,""),"")</f>
        <v/>
      </c>
      <c r="Y12" s="10" t="str">
        <f aca="false">IFERROR(IF(X12&gt;=1,X12+1,""),"")</f>
        <v/>
      </c>
      <c r="Z12" s="10" t="str">
        <f aca="false">IFERROR(IF(Y12&gt;=1,Y12+1,""),"")</f>
        <v/>
      </c>
      <c r="AA12" s="10" t="str">
        <f aca="false">IFERROR(IF(Z12&gt;=1,Z12+1,""),"")</f>
        <v/>
      </c>
      <c r="AB12" s="10" t="str">
        <f aca="false">IFERROR(IF(AA12&gt;=1,AA12+1,""),"")</f>
        <v/>
      </c>
      <c r="AC12" s="10" t="str">
        <f aca="false">IFERROR(IF(AB12&gt;=1,AB12+1,""),"")</f>
        <v/>
      </c>
      <c r="AD12" s="10" t="str">
        <f aca="false">IFERROR(IF(AC12&gt;=1,AC12+1,""),"")</f>
        <v/>
      </c>
      <c r="AE12" s="10" t="str">
        <f aca="false">IFERROR(IF(AD12&gt;=1,AD12+1,""),"")</f>
        <v/>
      </c>
      <c r="AF12" s="10" t="str">
        <f aca="false">IFERROR(IF(AE12&gt;=1,AE12+1,""),"")</f>
        <v/>
      </c>
      <c r="AG12" s="10" t="str">
        <f aca="false">IFERROR(IF(AF12&gt;=1,AF12+1,""),"")</f>
        <v/>
      </c>
      <c r="AH12" s="10" t="str">
        <f aca="false">IFERROR(IF(AG12&gt;=1,AG12+1,""),"")</f>
        <v/>
      </c>
      <c r="AI12" s="10" t="str">
        <f aca="false">IFERROR(IF(AH12&gt;=1,AH12+1,""),"")</f>
        <v/>
      </c>
      <c r="AJ12" s="10" t="str">
        <f aca="false">IFERROR(IF(AI12&gt;=1,AI12+1,""),"")</f>
        <v/>
      </c>
      <c r="AK12" s="10" t="str">
        <f aca="false">IFERROR(IF(AJ12&gt;=1,AJ12+1,""),"")</f>
        <v/>
      </c>
      <c r="AL12" s="10" t="str">
        <f aca="false">IFERROR(IF(AND(AK12&gt;=1,AK12+1&lt;=DATE(Année_civile,ROW($A7)+1,0)),AK12+1,""),"")</f>
        <v/>
      </c>
      <c r="AM12" s="10" t="str">
        <f aca="false">IFERROR(IF(AND(AL12&gt;=1,AL12+1&lt;=DATE(Année_civile,ROW($A7)+1,0)),AL12+1,""),"")</f>
        <v/>
      </c>
      <c r="AN12" s="10" t="str">
        <f aca="false">IFERROR(IF(AND(AM12&gt;=1,AM12+1&lt;=DATE(Année_civile,ROW($A7)+1,0)),AM12+1,""),"")</f>
        <v/>
      </c>
      <c r="AO12" s="10" t="str">
        <f aca="false">IFERROR(IF(AND(AN12&gt;=1,AN12+1&lt;=DATE(Année_civile,ROW($A7)+1,0)),AN12+1,""),"")</f>
        <v/>
      </c>
      <c r="AP12" s="10" t="str">
        <f aca="false">IFERROR(IF(AND(AO12&gt;=1,AO12+1&lt;=DATE(Année_civile,ROW($A7)+1,0)),AO12+1,""),"")</f>
        <v/>
      </c>
      <c r="AQ12" s="10" t="str">
        <f aca="false">IFERROR(IF(AND(AP12&gt;=1,AP12+1&lt;=DATE(Année_civile,ROW($A7)+1,0)),AP12+1,""),"")</f>
        <v/>
      </c>
      <c r="AR12" s="10" t="str">
        <f aca="false">IFERROR(IF(AND(AQ12&gt;=1,AQ12+1&lt;=DATE(Année_civile,ROW($A7)+1,0)),AQ12+1,""),"")</f>
        <v/>
      </c>
    </row>
    <row r="13" customFormat="false" ht="18.75" hidden="false" customHeight="true" outlineLevel="0" collapsed="false">
      <c r="B13" s="9" t="s">
        <v>54</v>
      </c>
      <c r="C13" s="10" t="str">
        <f aca="false">IFERROR(IF(TEXT(DATE(Année_civile,ROW($A8),1),"jjj")=LEFT(C$5,3),DATE(Année_civile,ROW($A8),1),""),"")</f>
        <v/>
      </c>
      <c r="D13" s="10" t="str">
        <f aca="false">IFERROR(IF(TEXT(DATE(Année_civile,ROW($A8),1),"jjj")=LEFT(D$5,3),DATE(Année_civile,ROW($A8),1),IF(C13&gt;=1,C13+1,"")),"")</f>
        <v/>
      </c>
      <c r="E13" s="10" t="str">
        <f aca="false">IFERROR(IF(TEXT(DATE(Année_civile,ROW($A8),1),"jjj")=LEFT(E$5,3),DATE(Année_civile,ROW($A8),1),IF(D13&gt;=1,D13+1,"")),"")</f>
        <v/>
      </c>
      <c r="F13" s="10" t="str">
        <f aca="false">IFERROR(IF(TEXT(DATE(Année_civile,ROW($A8),1),"jjj")=LEFT(F$5,3),DATE(Année_civile,ROW($A8),1),IF(E13&gt;=1,E13+1,"")),"")</f>
        <v/>
      </c>
      <c r="G13" s="10" t="str">
        <f aca="false">IFERROR(IF(TEXT(DATE(Année_civile,ROW($A8),1),"jjj")=LEFT(G$5,3),DATE(Année_civile,ROW($A8),1),IF(F13&gt;=1,F13+1,"")),"")</f>
        <v/>
      </c>
      <c r="H13" s="10" t="str">
        <f aca="false">IFERROR(IF(TEXT(DATE(Année_civile,ROW($A8),1),"jjj")=LEFT(H$5,3),DATE(Année_civile,ROW($A8),1),IF(G13&gt;=1,G13+1,"")),"")</f>
        <v/>
      </c>
      <c r="I13" s="10" t="str">
        <f aca="false">IFERROR(IF(TEXT(DATE(Année_civile,ROW($A8),1),"jjj")=LEFT(I$5,3),DATE(Année_civile,ROW($A8),1),IF(H13&gt;=1,H13+1,"")),"")</f>
        <v/>
      </c>
      <c r="J13" s="10" t="str">
        <f aca="false">IFERROR(IF(I13&gt;=1,I13+1,""),"")</f>
        <v/>
      </c>
      <c r="K13" s="10" t="str">
        <f aca="false">IFERROR(IF(J13&gt;=1,J13+1,""),"")</f>
        <v/>
      </c>
      <c r="L13" s="10" t="str">
        <f aca="false">IFERROR(IF(K13&gt;=1,K13+1,""),"")</f>
        <v/>
      </c>
      <c r="M13" s="10" t="str">
        <f aca="false">IFERROR(IF(L13&gt;=1,L13+1,""),"")</f>
        <v/>
      </c>
      <c r="N13" s="10" t="str">
        <f aca="false">IFERROR(IF(M13&gt;=1,M13+1,""),"")</f>
        <v/>
      </c>
      <c r="O13" s="10" t="str">
        <f aca="false">IFERROR(IF(N13&gt;=1,N13+1,""),"")</f>
        <v/>
      </c>
      <c r="P13" s="10" t="str">
        <f aca="false">IFERROR(IF(O13&gt;=1,O13+1,""),"")</f>
        <v/>
      </c>
      <c r="Q13" s="10" t="str">
        <f aca="false">IFERROR(IF(P13&gt;=1,P13+1,""),"")</f>
        <v/>
      </c>
      <c r="R13" s="10" t="str">
        <f aca="false">IFERROR(IF(Q13&gt;=1,Q13+1,""),"")</f>
        <v/>
      </c>
      <c r="S13" s="10" t="str">
        <f aca="false">IFERROR(IF(R13&gt;=1,R13+1,""),"")</f>
        <v/>
      </c>
      <c r="T13" s="10" t="str">
        <f aca="false">IFERROR(IF(S13&gt;=1,S13+1,""),"")</f>
        <v/>
      </c>
      <c r="U13" s="10" t="str">
        <f aca="false">IFERROR(IF(T13&gt;=1,T13+1,""),"")</f>
        <v/>
      </c>
      <c r="V13" s="10" t="str">
        <f aca="false">IFERROR(IF(U13&gt;=1,U13+1,""),"")</f>
        <v/>
      </c>
      <c r="W13" s="10" t="str">
        <f aca="false">IFERROR(IF(V13&gt;=1,V13+1,""),"")</f>
        <v/>
      </c>
      <c r="X13" s="10" t="str">
        <f aca="false">IFERROR(IF(W13&gt;=1,W13+1,""),"")</f>
        <v/>
      </c>
      <c r="Y13" s="10" t="str">
        <f aca="false">IFERROR(IF(X13&gt;=1,X13+1,""),"")</f>
        <v/>
      </c>
      <c r="Z13" s="10" t="str">
        <f aca="false">IFERROR(IF(Y13&gt;=1,Y13+1,""),"")</f>
        <v/>
      </c>
      <c r="AA13" s="10" t="str">
        <f aca="false">IFERROR(IF(Z13&gt;=1,Z13+1,""),"")</f>
        <v/>
      </c>
      <c r="AB13" s="10" t="str">
        <f aca="false">IFERROR(IF(AA13&gt;=1,AA13+1,""),"")</f>
        <v/>
      </c>
      <c r="AC13" s="10" t="str">
        <f aca="false">IFERROR(IF(AB13&gt;=1,AB13+1,""),"")</f>
        <v/>
      </c>
      <c r="AD13" s="10" t="str">
        <f aca="false">IFERROR(IF(AC13&gt;=1,AC13+1,""),"")</f>
        <v/>
      </c>
      <c r="AE13" s="10" t="str">
        <f aca="false">IFERROR(IF(AD13&gt;=1,AD13+1,""),"")</f>
        <v/>
      </c>
      <c r="AF13" s="10" t="str">
        <f aca="false">IFERROR(IF(AE13&gt;=1,AE13+1,""),"")</f>
        <v/>
      </c>
      <c r="AG13" s="10" t="str">
        <f aca="false">IFERROR(IF(AF13&gt;=1,AF13+1,""),"")</f>
        <v/>
      </c>
      <c r="AH13" s="10" t="str">
        <f aca="false">IFERROR(IF(AG13&gt;=1,AG13+1,""),"")</f>
        <v/>
      </c>
      <c r="AI13" s="10" t="str">
        <f aca="false">IFERROR(IF(AH13&gt;=1,AH13+1,""),"")</f>
        <v/>
      </c>
      <c r="AJ13" s="10" t="str">
        <f aca="false">IFERROR(IF(AI13&gt;=1,AI13+1,""),"")</f>
        <v/>
      </c>
      <c r="AK13" s="10" t="str">
        <f aca="false">IFERROR(IF(AJ13&gt;=1,AJ13+1,""),"")</f>
        <v/>
      </c>
      <c r="AL13" s="10" t="str">
        <f aca="false">IFERROR(IF(AND(AK13&gt;=1,AK13+1&lt;=DATE(Année_civile,ROW($A8)+1,0)),AK13+1,""),"")</f>
        <v/>
      </c>
      <c r="AM13" s="10" t="str">
        <f aca="false">IFERROR(IF(AND(AL13&gt;=1,AL13+1&lt;=DATE(Année_civile,ROW($A8)+1,0)),AL13+1,""),"")</f>
        <v/>
      </c>
      <c r="AN13" s="10" t="str">
        <f aca="false">IFERROR(IF(AND(AM13&gt;=1,AM13+1&lt;=DATE(Année_civile,ROW($A8)+1,0)),AM13+1,""),"")</f>
        <v/>
      </c>
      <c r="AO13" s="10" t="str">
        <f aca="false">IFERROR(IF(AND(AN13&gt;=1,AN13+1&lt;=DATE(Année_civile,ROW($A8)+1,0)),AN13+1,""),"")</f>
        <v/>
      </c>
      <c r="AP13" s="10" t="str">
        <f aca="false">IFERROR(IF(AND(AO13&gt;=1,AO13+1&lt;=DATE(Année_civile,ROW($A8)+1,0)),AO13+1,""),"")</f>
        <v/>
      </c>
      <c r="AQ13" s="10" t="str">
        <f aca="false">IFERROR(IF(AND(AP13&gt;=1,AP13+1&lt;=DATE(Année_civile,ROW($A8)+1,0)),AP13+1,""),"")</f>
        <v/>
      </c>
      <c r="AR13" s="10" t="str">
        <f aca="false">IFERROR(IF(AND(AQ13&gt;=1,AQ13+1&lt;=DATE(Année_civile,ROW($A8)+1,0)),AQ13+1,""),"")</f>
        <v/>
      </c>
    </row>
    <row r="14" customFormat="false" ht="18.75" hidden="false" customHeight="true" outlineLevel="0" collapsed="false">
      <c r="B14" s="9" t="s">
        <v>55</v>
      </c>
      <c r="C14" s="10" t="str">
        <f aca="false">IFERROR(IF(TEXT(DATE(Année_civile,ROW($A9),1),"jjj")=LEFT(C$5,3),DATE(Année_civile,ROW($A9),1),""),"")</f>
        <v/>
      </c>
      <c r="D14" s="10" t="str">
        <f aca="false">IFERROR(IF(TEXT(DATE(Année_civile,ROW($A9),1),"jjj")=LEFT(D$5,3),DATE(Année_civile,ROW($A9),1),IF(C14&gt;=1,C14+1,"")),"")</f>
        <v/>
      </c>
      <c r="E14" s="10" t="str">
        <f aca="false">IFERROR(IF(TEXT(DATE(Année_civile,ROW($A9),1),"jjj")=LEFT(E$5,3),DATE(Année_civile,ROW($A9),1),IF(D14&gt;=1,D14+1,"")),"")</f>
        <v/>
      </c>
      <c r="F14" s="10" t="str">
        <f aca="false">IFERROR(IF(TEXT(DATE(Année_civile,ROW($A9),1),"jjj")=LEFT(F$5,3),DATE(Année_civile,ROW($A9),1),IF(E14&gt;=1,E14+1,"")),"")</f>
        <v/>
      </c>
      <c r="G14" s="10" t="str">
        <f aca="false">IFERROR(IF(TEXT(DATE(Année_civile,ROW($A9),1),"jjj")=LEFT(G$5,3),DATE(Année_civile,ROW($A9),1),IF(F14&gt;=1,F14+1,"")),"")</f>
        <v/>
      </c>
      <c r="H14" s="10" t="str">
        <f aca="false">IFERROR(IF(TEXT(DATE(Année_civile,ROW($A9),1),"jjj")=LEFT(H$5,3),DATE(Année_civile,ROW($A9),1),IF(G14&gt;=1,G14+1,"")),"")</f>
        <v/>
      </c>
      <c r="I14" s="10" t="str">
        <f aca="false">IFERROR(IF(TEXT(DATE(Année_civile,ROW($A9),1),"jjj")=LEFT(I$5,3),DATE(Année_civile,ROW($A9),1),IF(H14&gt;=1,H14+1,"")),"")</f>
        <v/>
      </c>
      <c r="J14" s="10" t="str">
        <f aca="false">IFERROR(IF(I14&gt;=1,I14+1,""),"")</f>
        <v/>
      </c>
      <c r="K14" s="10" t="str">
        <f aca="false">IFERROR(IF(J14&gt;=1,J14+1,""),"")</f>
        <v/>
      </c>
      <c r="L14" s="10" t="str">
        <f aca="false">IFERROR(IF(K14&gt;=1,K14+1,""),"")</f>
        <v/>
      </c>
      <c r="M14" s="10" t="str">
        <f aca="false">IFERROR(IF(L14&gt;=1,L14+1,""),"")</f>
        <v/>
      </c>
      <c r="N14" s="10" t="str">
        <f aca="false">IFERROR(IF(M14&gt;=1,M14+1,""),"")</f>
        <v/>
      </c>
      <c r="O14" s="10" t="str">
        <f aca="false">IFERROR(IF(N14&gt;=1,N14+1,""),"")</f>
        <v/>
      </c>
      <c r="P14" s="10" t="str">
        <f aca="false">IFERROR(IF(O14&gt;=1,O14+1,""),"")</f>
        <v/>
      </c>
      <c r="Q14" s="10" t="str">
        <f aca="false">IFERROR(IF(P14&gt;=1,P14+1,""),"")</f>
        <v/>
      </c>
      <c r="R14" s="10" t="str">
        <f aca="false">IFERROR(IF(Q14&gt;=1,Q14+1,""),"")</f>
        <v/>
      </c>
      <c r="S14" s="10" t="str">
        <f aca="false">IFERROR(IF(R14&gt;=1,R14+1,""),"")</f>
        <v/>
      </c>
      <c r="T14" s="10" t="str">
        <f aca="false">IFERROR(IF(S14&gt;=1,S14+1,""),"")</f>
        <v/>
      </c>
      <c r="U14" s="10" t="str">
        <f aca="false">IFERROR(IF(T14&gt;=1,T14+1,""),"")</f>
        <v/>
      </c>
      <c r="V14" s="10" t="str">
        <f aca="false">IFERROR(IF(U14&gt;=1,U14+1,""),"")</f>
        <v/>
      </c>
      <c r="W14" s="10" t="str">
        <f aca="false">IFERROR(IF(V14&gt;=1,V14+1,""),"")</f>
        <v/>
      </c>
      <c r="X14" s="10" t="str">
        <f aca="false">IFERROR(IF(W14&gt;=1,W14+1,""),"")</f>
        <v/>
      </c>
      <c r="Y14" s="10" t="str">
        <f aca="false">IFERROR(IF(X14&gt;=1,X14+1,""),"")</f>
        <v/>
      </c>
      <c r="Z14" s="10" t="str">
        <f aca="false">IFERROR(IF(Y14&gt;=1,Y14+1,""),"")</f>
        <v/>
      </c>
      <c r="AA14" s="10" t="str">
        <f aca="false">IFERROR(IF(Z14&gt;=1,Z14+1,""),"")</f>
        <v/>
      </c>
      <c r="AB14" s="10" t="str">
        <f aca="false">IFERROR(IF(AA14&gt;=1,AA14+1,""),"")</f>
        <v/>
      </c>
      <c r="AC14" s="10" t="str">
        <f aca="false">IFERROR(IF(AB14&gt;=1,AB14+1,""),"")</f>
        <v/>
      </c>
      <c r="AD14" s="10" t="str">
        <f aca="false">IFERROR(IF(AC14&gt;=1,AC14+1,""),"")</f>
        <v/>
      </c>
      <c r="AE14" s="10" t="str">
        <f aca="false">IFERROR(IF(AD14&gt;=1,AD14+1,""),"")</f>
        <v/>
      </c>
      <c r="AF14" s="10" t="str">
        <f aca="false">IFERROR(IF(AE14&gt;=1,AE14+1,""),"")</f>
        <v/>
      </c>
      <c r="AG14" s="10" t="str">
        <f aca="false">IFERROR(IF(AF14&gt;=1,AF14+1,""),"")</f>
        <v/>
      </c>
      <c r="AH14" s="10" t="str">
        <f aca="false">IFERROR(IF(AG14&gt;=1,AG14+1,""),"")</f>
        <v/>
      </c>
      <c r="AI14" s="10" t="str">
        <f aca="false">IFERROR(IF(AH14&gt;=1,AH14+1,""),"")</f>
        <v/>
      </c>
      <c r="AJ14" s="10" t="str">
        <f aca="false">IFERROR(IF(AI14&gt;=1,AI14+1,""),"")</f>
        <v/>
      </c>
      <c r="AK14" s="10" t="str">
        <f aca="false">IFERROR(IF(AJ14&gt;=1,AJ14+1,""),"")</f>
        <v/>
      </c>
      <c r="AL14" s="10" t="str">
        <f aca="false">IFERROR(IF(AND(AK14&gt;=1,AK14+1&lt;=DATE(Année_civile,ROW($A9)+1,0)),AK14+1,""),"")</f>
        <v/>
      </c>
      <c r="AM14" s="10" t="str">
        <f aca="false">IFERROR(IF(AND(AL14&gt;=1,AL14+1&lt;=DATE(Année_civile,ROW($A9)+1,0)),AL14+1,""),"")</f>
        <v/>
      </c>
      <c r="AN14" s="10" t="str">
        <f aca="false">IFERROR(IF(AND(AM14&gt;=1,AM14+1&lt;=DATE(Année_civile,ROW($A9)+1,0)),AM14+1,""),"")</f>
        <v/>
      </c>
      <c r="AO14" s="10" t="str">
        <f aca="false">IFERROR(IF(AND(AN14&gt;=1,AN14+1&lt;=DATE(Année_civile,ROW($A9)+1,0)),AN14+1,""),"")</f>
        <v/>
      </c>
      <c r="AP14" s="10" t="str">
        <f aca="false">IFERROR(IF(AND(AO14&gt;=1,AO14+1&lt;=DATE(Année_civile,ROW($A9)+1,0)),AO14+1,""),"")</f>
        <v/>
      </c>
      <c r="AQ14" s="10" t="str">
        <f aca="false">IFERROR(IF(AND(AP14&gt;=1,AP14+1&lt;=DATE(Année_civile,ROW($A9)+1,0)),AP14+1,""),"")</f>
        <v/>
      </c>
      <c r="AR14" s="10" t="str">
        <f aca="false">IFERROR(IF(AND(AQ14&gt;=1,AQ14+1&lt;=DATE(Année_civile,ROW($A9)+1,0)),AQ14+1,""),"")</f>
        <v/>
      </c>
    </row>
    <row r="15" customFormat="false" ht="18.75" hidden="false" customHeight="true" outlineLevel="0" collapsed="false">
      <c r="B15" s="9" t="s">
        <v>56</v>
      </c>
      <c r="C15" s="10" t="str">
        <f aca="false">IFERROR(IF(TEXT(DATE(Année_civile,ROW($A10),1),"jjj")=LEFT(C$5,3),DATE(Année_civile,ROW($A10),1),""),"")</f>
        <v/>
      </c>
      <c r="D15" s="10" t="str">
        <f aca="false">IFERROR(IF(TEXT(DATE(Année_civile,ROW($A10),1),"jjj")=LEFT(D$5,3),DATE(Année_civile,ROW($A10),1),IF(C15&gt;=1,C15+1,"")),"")</f>
        <v/>
      </c>
      <c r="E15" s="10" t="str">
        <f aca="false">IFERROR(IF(TEXT(DATE(Année_civile,ROW($A10),1),"jjj")=LEFT(E$5,3),DATE(Année_civile,ROW($A10),1),IF(D15&gt;=1,D15+1,"")),"")</f>
        <v/>
      </c>
      <c r="F15" s="10" t="str">
        <f aca="false">IFERROR(IF(TEXT(DATE(Année_civile,ROW($A10),1),"jjj")=LEFT(F$5,3),DATE(Année_civile,ROW($A10),1),IF(E15&gt;=1,E15+1,"")),"")</f>
        <v/>
      </c>
      <c r="G15" s="10" t="str">
        <f aca="false">IFERROR(IF(TEXT(DATE(Année_civile,ROW($A10),1),"jjj")=LEFT(G$5,3),DATE(Année_civile,ROW($A10),1),IF(F15&gt;=1,F15+1,"")),"")</f>
        <v/>
      </c>
      <c r="H15" s="10" t="str">
        <f aca="false">IFERROR(IF(TEXT(DATE(Année_civile,ROW($A10),1),"jjj")=LEFT(H$5,3),DATE(Année_civile,ROW($A10),1),IF(G15&gt;=1,G15+1,"")),"")</f>
        <v/>
      </c>
      <c r="I15" s="10" t="str">
        <f aca="false">IFERROR(IF(TEXT(DATE(Année_civile,ROW($A10),1),"jjj")=LEFT(I$5,3),DATE(Année_civile,ROW($A10),1),IF(H15&gt;=1,H15+1,"")),"")</f>
        <v/>
      </c>
      <c r="J15" s="10" t="str">
        <f aca="false">IFERROR(IF(I15&gt;=1,I15+1,""),"")</f>
        <v/>
      </c>
      <c r="K15" s="10" t="str">
        <f aca="false">IFERROR(IF(J15&gt;=1,J15+1,""),"")</f>
        <v/>
      </c>
      <c r="L15" s="10" t="str">
        <f aca="false">IFERROR(IF(K15&gt;=1,K15+1,""),"")</f>
        <v/>
      </c>
      <c r="M15" s="10" t="str">
        <f aca="false">IFERROR(IF(L15&gt;=1,L15+1,""),"")</f>
        <v/>
      </c>
      <c r="N15" s="10" t="str">
        <f aca="false">IFERROR(IF(M15&gt;=1,M15+1,""),"")</f>
        <v/>
      </c>
      <c r="O15" s="10" t="str">
        <f aca="false">IFERROR(IF(N15&gt;=1,N15+1,""),"")</f>
        <v/>
      </c>
      <c r="P15" s="10" t="str">
        <f aca="false">IFERROR(IF(O15&gt;=1,O15+1,""),"")</f>
        <v/>
      </c>
      <c r="Q15" s="10" t="str">
        <f aca="false">IFERROR(IF(P15&gt;=1,P15+1,""),"")</f>
        <v/>
      </c>
      <c r="R15" s="10" t="str">
        <f aca="false">IFERROR(IF(Q15&gt;=1,Q15+1,""),"")</f>
        <v/>
      </c>
      <c r="S15" s="10" t="str">
        <f aca="false">IFERROR(IF(R15&gt;=1,R15+1,""),"")</f>
        <v/>
      </c>
      <c r="T15" s="10" t="str">
        <f aca="false">IFERROR(IF(S15&gt;=1,S15+1,""),"")</f>
        <v/>
      </c>
      <c r="U15" s="10" t="str">
        <f aca="false">IFERROR(IF(T15&gt;=1,T15+1,""),"")</f>
        <v/>
      </c>
      <c r="V15" s="10" t="str">
        <f aca="false">IFERROR(IF(U15&gt;=1,U15+1,""),"")</f>
        <v/>
      </c>
      <c r="W15" s="10" t="str">
        <f aca="false">IFERROR(IF(V15&gt;=1,V15+1,""),"")</f>
        <v/>
      </c>
      <c r="X15" s="10" t="str">
        <f aca="false">IFERROR(IF(W15&gt;=1,W15+1,""),"")</f>
        <v/>
      </c>
      <c r="Y15" s="10" t="str">
        <f aca="false">IFERROR(IF(X15&gt;=1,X15+1,""),"")</f>
        <v/>
      </c>
      <c r="Z15" s="10" t="str">
        <f aca="false">IFERROR(IF(Y15&gt;=1,Y15+1,""),"")</f>
        <v/>
      </c>
      <c r="AA15" s="10" t="str">
        <f aca="false">IFERROR(IF(Z15&gt;=1,Z15+1,""),"")</f>
        <v/>
      </c>
      <c r="AB15" s="10" t="str">
        <f aca="false">IFERROR(IF(AA15&gt;=1,AA15+1,""),"")</f>
        <v/>
      </c>
      <c r="AC15" s="10" t="str">
        <f aca="false">IFERROR(IF(AB15&gt;=1,AB15+1,""),"")</f>
        <v/>
      </c>
      <c r="AD15" s="10" t="str">
        <f aca="false">IFERROR(IF(AC15&gt;=1,AC15+1,""),"")</f>
        <v/>
      </c>
      <c r="AE15" s="10" t="str">
        <f aca="false">IFERROR(IF(AD15&gt;=1,AD15+1,""),"")</f>
        <v/>
      </c>
      <c r="AF15" s="10" t="str">
        <f aca="false">IFERROR(IF(AE15&gt;=1,AE15+1,""),"")</f>
        <v/>
      </c>
      <c r="AG15" s="10" t="str">
        <f aca="false">IFERROR(IF(AF15&gt;=1,AF15+1,""),"")</f>
        <v/>
      </c>
      <c r="AH15" s="10" t="str">
        <f aca="false">IFERROR(IF(AG15&gt;=1,AG15+1,""),"")</f>
        <v/>
      </c>
      <c r="AI15" s="10" t="str">
        <f aca="false">IFERROR(IF(AH15&gt;=1,AH15+1,""),"")</f>
        <v/>
      </c>
      <c r="AJ15" s="10" t="str">
        <f aca="false">IFERROR(IF(AI15&gt;=1,AI15+1,""),"")</f>
        <v/>
      </c>
      <c r="AK15" s="10" t="str">
        <f aca="false">IFERROR(IF(AJ15&gt;=1,AJ15+1,""),"")</f>
        <v/>
      </c>
      <c r="AL15" s="10" t="str">
        <f aca="false">IFERROR(IF(AND(AK15&gt;=1,AK15+1&lt;=DATE(Année_civile,ROW($A10)+1,0)),AK15+1,""),"")</f>
        <v/>
      </c>
      <c r="AM15" s="10" t="str">
        <f aca="false">IFERROR(IF(AND(AL15&gt;=1,AL15+1&lt;=DATE(Année_civile,ROW($A10)+1,0)),AL15+1,""),"")</f>
        <v/>
      </c>
      <c r="AN15" s="10" t="str">
        <f aca="false">IFERROR(IF(AND(AM15&gt;=1,AM15+1&lt;=DATE(Année_civile,ROW($A10)+1,0)),AM15+1,""),"")</f>
        <v/>
      </c>
      <c r="AO15" s="10" t="str">
        <f aca="false">IFERROR(IF(AND(AN15&gt;=1,AN15+1&lt;=DATE(Année_civile,ROW($A10)+1,0)),AN15+1,""),"")</f>
        <v/>
      </c>
      <c r="AP15" s="10" t="str">
        <f aca="false">IFERROR(IF(AND(AO15&gt;=1,AO15+1&lt;=DATE(Année_civile,ROW($A10)+1,0)),AO15+1,""),"")</f>
        <v/>
      </c>
      <c r="AQ15" s="10" t="str">
        <f aca="false">IFERROR(IF(AND(AP15&gt;=1,AP15+1&lt;=DATE(Année_civile,ROW($A10)+1,0)),AP15+1,""),"")</f>
        <v/>
      </c>
      <c r="AR15" s="10" t="str">
        <f aca="false">IFERROR(IF(AND(AQ15&gt;=1,AQ15+1&lt;=DATE(Année_civile,ROW($A10)+1,0)),AQ15+1,""),"")</f>
        <v/>
      </c>
    </row>
    <row r="16" customFormat="false" ht="18.75" hidden="false" customHeight="true" outlineLevel="0" collapsed="false">
      <c r="B16" s="9" t="s">
        <v>57</v>
      </c>
      <c r="C16" s="10" t="str">
        <f aca="false">IFERROR(IF(TEXT(DATE(Année_civile,ROW($A11),1),"jjj")=LEFT(C$5,3),DATE(Année_civile,ROW($A11),1),""),"")</f>
        <v/>
      </c>
      <c r="D16" s="10" t="str">
        <f aca="false">IFERROR(IF(TEXT(DATE(Année_civile,ROW($A11),1),"jjj")=LEFT(D$5,3),DATE(Année_civile,ROW($A11),1),IF(C16&gt;=1,C16+1,"")),"")</f>
        <v/>
      </c>
      <c r="E16" s="10" t="str">
        <f aca="false">IFERROR(IF(TEXT(DATE(Année_civile,ROW($A11),1),"jjj")=LEFT(E$5,3),DATE(Année_civile,ROW($A11),1),IF(D16&gt;=1,D16+1,"")),"")</f>
        <v/>
      </c>
      <c r="F16" s="10" t="str">
        <f aca="false">IFERROR(IF(TEXT(DATE(Année_civile,ROW($A11),1),"jjj")=LEFT(F$5,3),DATE(Année_civile,ROW($A11),1),IF(E16&gt;=1,E16+1,"")),"")</f>
        <v/>
      </c>
      <c r="G16" s="10" t="str">
        <f aca="false">IFERROR(IF(TEXT(DATE(Année_civile,ROW($A11),1),"jjj")=LEFT(G$5,3),DATE(Année_civile,ROW($A11),1),IF(F16&gt;=1,F16+1,"")),"")</f>
        <v/>
      </c>
      <c r="H16" s="10" t="str">
        <f aca="false">IFERROR(IF(TEXT(DATE(Année_civile,ROW($A11),1),"jjj")=LEFT(H$5,3),DATE(Année_civile,ROW($A11),1),IF(G16&gt;=1,G16+1,"")),"")</f>
        <v/>
      </c>
      <c r="I16" s="10" t="str">
        <f aca="false">IFERROR(IF(TEXT(DATE(Année_civile,ROW($A11),1),"jjj")=LEFT(I$5,3),DATE(Année_civile,ROW($A11),1),IF(H16&gt;=1,H16+1,"")),"")</f>
        <v/>
      </c>
      <c r="J16" s="10" t="str">
        <f aca="false">IFERROR(IF(I16&gt;=1,I16+1,""),"")</f>
        <v/>
      </c>
      <c r="K16" s="10" t="str">
        <f aca="false">IFERROR(IF(J16&gt;=1,J16+1,""),"")</f>
        <v/>
      </c>
      <c r="L16" s="10" t="str">
        <f aca="false">IFERROR(IF(K16&gt;=1,K16+1,""),"")</f>
        <v/>
      </c>
      <c r="M16" s="10" t="str">
        <f aca="false">IFERROR(IF(L16&gt;=1,L16+1,""),"")</f>
        <v/>
      </c>
      <c r="N16" s="10" t="str">
        <f aca="false">IFERROR(IF(M16&gt;=1,M16+1,""),"")</f>
        <v/>
      </c>
      <c r="O16" s="10" t="str">
        <f aca="false">IFERROR(IF(N16&gt;=1,N16+1,""),"")</f>
        <v/>
      </c>
      <c r="P16" s="10" t="str">
        <f aca="false">IFERROR(IF(O16&gt;=1,O16+1,""),"")</f>
        <v/>
      </c>
      <c r="Q16" s="10" t="str">
        <f aca="false">IFERROR(IF(P16&gt;=1,P16+1,""),"")</f>
        <v/>
      </c>
      <c r="R16" s="10" t="str">
        <f aca="false">IFERROR(IF(Q16&gt;=1,Q16+1,""),"")</f>
        <v/>
      </c>
      <c r="S16" s="10" t="str">
        <f aca="false">IFERROR(IF(R16&gt;=1,R16+1,""),"")</f>
        <v/>
      </c>
      <c r="T16" s="10" t="str">
        <f aca="false">IFERROR(IF(S16&gt;=1,S16+1,""),"")</f>
        <v/>
      </c>
      <c r="U16" s="10" t="str">
        <f aca="false">IFERROR(IF(T16&gt;=1,T16+1,""),"")</f>
        <v/>
      </c>
      <c r="V16" s="10" t="str">
        <f aca="false">IFERROR(IF(U16&gt;=1,U16+1,""),"")</f>
        <v/>
      </c>
      <c r="W16" s="10" t="str">
        <f aca="false">IFERROR(IF(V16&gt;=1,V16+1,""),"")</f>
        <v/>
      </c>
      <c r="X16" s="10" t="str">
        <f aca="false">IFERROR(IF(W16&gt;=1,W16+1,""),"")</f>
        <v/>
      </c>
      <c r="Y16" s="10" t="str">
        <f aca="false">IFERROR(IF(X16&gt;=1,X16+1,""),"")</f>
        <v/>
      </c>
      <c r="Z16" s="10" t="str">
        <f aca="false">IFERROR(IF(Y16&gt;=1,Y16+1,""),"")</f>
        <v/>
      </c>
      <c r="AA16" s="10" t="str">
        <f aca="false">IFERROR(IF(Z16&gt;=1,Z16+1,""),"")</f>
        <v/>
      </c>
      <c r="AB16" s="10" t="str">
        <f aca="false">IFERROR(IF(AA16&gt;=1,AA16+1,""),"")</f>
        <v/>
      </c>
      <c r="AC16" s="10" t="str">
        <f aca="false">IFERROR(IF(AB16&gt;=1,AB16+1,""),"")</f>
        <v/>
      </c>
      <c r="AD16" s="10" t="str">
        <f aca="false">IFERROR(IF(AC16&gt;=1,AC16+1,""),"")</f>
        <v/>
      </c>
      <c r="AE16" s="10" t="str">
        <f aca="false">IFERROR(IF(AD16&gt;=1,AD16+1,""),"")</f>
        <v/>
      </c>
      <c r="AF16" s="10" t="str">
        <f aca="false">IFERROR(IF(AE16&gt;=1,AE16+1,""),"")</f>
        <v/>
      </c>
      <c r="AG16" s="10" t="str">
        <f aca="false">IFERROR(IF(AF16&gt;=1,AF16+1,""),"")</f>
        <v/>
      </c>
      <c r="AH16" s="10" t="str">
        <f aca="false">IFERROR(IF(AG16&gt;=1,AG16+1,""),"")</f>
        <v/>
      </c>
      <c r="AI16" s="10" t="str">
        <f aca="false">IFERROR(IF(AH16&gt;=1,AH16+1,""),"")</f>
        <v/>
      </c>
      <c r="AJ16" s="10" t="str">
        <f aca="false">IFERROR(IF(AI16&gt;=1,AI16+1,""),"")</f>
        <v/>
      </c>
      <c r="AK16" s="10" t="str">
        <f aca="false">IFERROR(IF(AJ16&gt;=1,AJ16+1,""),"")</f>
        <v/>
      </c>
      <c r="AL16" s="10" t="str">
        <f aca="false">IFERROR(IF(AND(AK16&gt;=1,AK16+1&lt;=DATE(Année_civile,ROW($A11)+1,0)),AK16+1,""),"")</f>
        <v/>
      </c>
      <c r="AM16" s="10" t="str">
        <f aca="false">IFERROR(IF(AND(AL16&gt;=1,AL16+1&lt;=DATE(Année_civile,ROW($A11)+1,0)),AL16+1,""),"")</f>
        <v/>
      </c>
      <c r="AN16" s="10" t="str">
        <f aca="false">IFERROR(IF(AND(AM16&gt;=1,AM16+1&lt;=DATE(Année_civile,ROW($A11)+1,0)),AM16+1,""),"")</f>
        <v/>
      </c>
      <c r="AO16" s="10" t="str">
        <f aca="false">IFERROR(IF(AND(AN16&gt;=1,AN16+1&lt;=DATE(Année_civile,ROW($A11)+1,0)),AN16+1,""),"")</f>
        <v/>
      </c>
      <c r="AP16" s="10" t="str">
        <f aca="false">IFERROR(IF(AND(AO16&gt;=1,AO16+1&lt;=DATE(Année_civile,ROW($A11)+1,0)),AO16+1,""),"")</f>
        <v/>
      </c>
      <c r="AQ16" s="10" t="str">
        <f aca="false">IFERROR(IF(AND(AP16&gt;=1,AP16+1&lt;=DATE(Année_civile,ROW($A11)+1,0)),AP16+1,""),"")</f>
        <v/>
      </c>
      <c r="AR16" s="10" t="str">
        <f aca="false">IFERROR(IF(AND(AQ16&gt;=1,AQ16+1&lt;=DATE(Année_civile,ROW($A11)+1,0)),AQ16+1,""),"")</f>
        <v/>
      </c>
    </row>
    <row r="17" customFormat="false" ht="18.75" hidden="false" customHeight="true" outlineLevel="0" collapsed="false">
      <c r="B17" s="9" t="s">
        <v>58</v>
      </c>
      <c r="C17" s="10" t="str">
        <f aca="false">IFERROR(IF(TEXT(DATE(Année_civile,ROW($A12),1),"jjj")=LEFT(C$5,3),DATE(Année_civile,ROW($A12),1),""),"")</f>
        <v/>
      </c>
      <c r="D17" s="10" t="str">
        <f aca="false">IFERROR(IF(TEXT(DATE(Année_civile,ROW($A12),1),"jjj")=LEFT(D$5,3),DATE(Année_civile,ROW($A12),1),IF(C17&gt;=1,C17+1,"")),"")</f>
        <v/>
      </c>
      <c r="E17" s="10" t="str">
        <f aca="false">IFERROR(IF(TEXT(DATE(Année_civile,ROW($A12),1),"jjj")=LEFT(E$5,3),DATE(Année_civile,ROW($A12),1),IF(D17&gt;=1,D17+1,"")),"")</f>
        <v/>
      </c>
      <c r="F17" s="10" t="str">
        <f aca="false">IFERROR(IF(TEXT(DATE(Année_civile,ROW($A12),1),"jjj")=LEFT(F$5,3),DATE(Année_civile,ROW($A12),1),IF(E17&gt;=1,E17+1,"")),"")</f>
        <v/>
      </c>
      <c r="G17" s="10" t="str">
        <f aca="false">IFERROR(IF(TEXT(DATE(Année_civile,ROW($A12),1),"jjj")=LEFT(G$5,3),DATE(Année_civile,ROW($A12),1),IF(F17&gt;=1,F17+1,"")),"")</f>
        <v/>
      </c>
      <c r="H17" s="10" t="str">
        <f aca="false">IFERROR(IF(TEXT(DATE(Année_civile,ROW($A12),1),"jjj")=LEFT(H$5,3),DATE(Année_civile,ROW($A12),1),IF(G17&gt;=1,G17+1,"")),"")</f>
        <v/>
      </c>
      <c r="I17" s="10" t="str">
        <f aca="false">IFERROR(IF(TEXT(DATE(Année_civile,ROW($A12),1),"jjj")=LEFT(I$5,3),DATE(Année_civile,ROW($A12),1),IF(H17&gt;=1,H17+1,"")),"")</f>
        <v/>
      </c>
      <c r="J17" s="10" t="str">
        <f aca="false">IFERROR(IF(I17&gt;=1,I17+1,""),"")</f>
        <v/>
      </c>
      <c r="K17" s="10" t="str">
        <f aca="false">IFERROR(IF(J17&gt;=1,J17+1,""),"")</f>
        <v/>
      </c>
      <c r="L17" s="10" t="str">
        <f aca="false">IFERROR(IF(K17&gt;=1,K17+1,""),"")</f>
        <v/>
      </c>
      <c r="M17" s="10" t="str">
        <f aca="false">IFERROR(IF(L17&gt;=1,L17+1,""),"")</f>
        <v/>
      </c>
      <c r="N17" s="10" t="str">
        <f aca="false">IFERROR(IF(M17&gt;=1,M17+1,""),"")</f>
        <v/>
      </c>
      <c r="O17" s="10" t="str">
        <f aca="false">IFERROR(IF(N17&gt;=1,N17+1,""),"")</f>
        <v/>
      </c>
      <c r="P17" s="10" t="str">
        <f aca="false">IFERROR(IF(O17&gt;=1,O17+1,""),"")</f>
        <v/>
      </c>
      <c r="Q17" s="10" t="str">
        <f aca="false">IFERROR(IF(P17&gt;=1,P17+1,""),"")</f>
        <v/>
      </c>
      <c r="R17" s="10" t="str">
        <f aca="false">IFERROR(IF(Q17&gt;=1,Q17+1,""),"")</f>
        <v/>
      </c>
      <c r="S17" s="10" t="str">
        <f aca="false">IFERROR(IF(R17&gt;=1,R17+1,""),"")</f>
        <v/>
      </c>
      <c r="T17" s="10" t="str">
        <f aca="false">IFERROR(IF(S17&gt;=1,S17+1,""),"")</f>
        <v/>
      </c>
      <c r="U17" s="10" t="str">
        <f aca="false">IFERROR(IF(T17&gt;=1,T17+1,""),"")</f>
        <v/>
      </c>
      <c r="V17" s="10" t="str">
        <f aca="false">IFERROR(IF(U17&gt;=1,U17+1,""),"")</f>
        <v/>
      </c>
      <c r="W17" s="10" t="str">
        <f aca="false">IFERROR(IF(V17&gt;=1,V17+1,""),"")</f>
        <v/>
      </c>
      <c r="X17" s="10" t="str">
        <f aca="false">IFERROR(IF(W17&gt;=1,W17+1,""),"")</f>
        <v/>
      </c>
      <c r="Y17" s="10" t="str">
        <f aca="false">IFERROR(IF(X17&gt;=1,X17+1,""),"")</f>
        <v/>
      </c>
      <c r="Z17" s="10" t="str">
        <f aca="false">IFERROR(IF(Y17&gt;=1,Y17+1,""),"")</f>
        <v/>
      </c>
      <c r="AA17" s="10" t="str">
        <f aca="false">IFERROR(IF(Z17&gt;=1,Z17+1,""),"")</f>
        <v/>
      </c>
      <c r="AB17" s="10" t="str">
        <f aca="false">IFERROR(IF(AA17&gt;=1,AA17+1,""),"")</f>
        <v/>
      </c>
      <c r="AC17" s="10" t="str">
        <f aca="false">IFERROR(IF(AB17&gt;=1,AB17+1,""),"")</f>
        <v/>
      </c>
      <c r="AD17" s="10" t="str">
        <f aca="false">IFERROR(IF(AC17&gt;=1,AC17+1,""),"")</f>
        <v/>
      </c>
      <c r="AE17" s="10" t="str">
        <f aca="false">IFERROR(IF(AD17&gt;=1,AD17+1,""),"")</f>
        <v/>
      </c>
      <c r="AF17" s="10" t="str">
        <f aca="false">IFERROR(IF(AE17&gt;=1,AE17+1,""),"")</f>
        <v/>
      </c>
      <c r="AG17" s="10" t="str">
        <f aca="false">IFERROR(IF(AF17&gt;=1,AF17+1,""),"")</f>
        <v/>
      </c>
      <c r="AH17" s="10" t="str">
        <f aca="false">IFERROR(IF(AG17&gt;=1,AG17+1,""),"")</f>
        <v/>
      </c>
      <c r="AI17" s="10" t="str">
        <f aca="false">IFERROR(IF(AH17&gt;=1,AH17+1,""),"")</f>
        <v/>
      </c>
      <c r="AJ17" s="10" t="str">
        <f aca="false">IFERROR(IF(AI17&gt;=1,AI17+1,""),"")</f>
        <v/>
      </c>
      <c r="AK17" s="10" t="str">
        <f aca="false">IFERROR(IF(AJ17&gt;=1,AJ17+1,""),"")</f>
        <v/>
      </c>
      <c r="AL17" s="10" t="str">
        <f aca="false">IFERROR(IF(AND(AK17&gt;=1,AK17+1&lt;=DATE(Année_civile,ROW($A12)+1,0)),AK17+1,""),"")</f>
        <v/>
      </c>
      <c r="AM17" s="10" t="str">
        <f aca="false">IFERROR(IF(AND(AL17&gt;=1,AL17+1&lt;=DATE(Année_civile,ROW($A12)+1,0)),AL17+1,""),"")</f>
        <v/>
      </c>
      <c r="AN17" s="10" t="str">
        <f aca="false">IFERROR(IF(AND(AM17&gt;=1,AM17+1&lt;=DATE(Année_civile,ROW($A12)+1,0)),AM17+1,""),"")</f>
        <v/>
      </c>
      <c r="AO17" s="10" t="str">
        <f aca="false">IFERROR(IF(AND(AN17&gt;=1,AN17+1&lt;=DATE(Année_civile,ROW($A12)+1,0)),AN17+1,""),"")</f>
        <v/>
      </c>
      <c r="AP17" s="10" t="str">
        <f aca="false">IFERROR(IF(AND(AO17&gt;=1,AO17+1&lt;=DATE(Année_civile,ROW($A12)+1,0)),AO17+1,""),"")</f>
        <v/>
      </c>
      <c r="AQ17" s="10" t="str">
        <f aca="false">IFERROR(IF(AND(AP17&gt;=1,AP17+1&lt;=DATE(Année_civile,ROW($A12)+1,0)),AP17+1,""),"")</f>
        <v/>
      </c>
      <c r="AR17" s="10" t="str">
        <f aca="false">IFERROR(IF(AND(AQ17&gt;=1,AQ17+1&lt;=DATE(Année_civile,ROW($A12)+1,0)),AQ17+1,""),"")</f>
        <v/>
      </c>
    </row>
    <row r="18" customFormat="false" ht="40" hidden="false" customHeight="true" outlineLevel="0" collapsed="false">
      <c r="B18" s="11" t="s">
        <v>59</v>
      </c>
      <c r="C18" s="12"/>
      <c r="D18" s="12"/>
      <c r="E18" s="12"/>
      <c r="F18" s="12"/>
      <c r="G18" s="13"/>
      <c r="H18" s="13"/>
      <c r="I18" s="13"/>
      <c r="J18" s="13"/>
      <c r="K18" s="13"/>
      <c r="L18" s="13"/>
      <c r="M18" s="13"/>
      <c r="N18" s="13"/>
      <c r="O18" s="13"/>
    </row>
    <row r="19" customFormat="false" ht="51" hidden="false" customHeight="true" outlineLevel="0" collapsed="false">
      <c r="C19" s="14" t="s">
        <v>60</v>
      </c>
      <c r="D19" s="14"/>
      <c r="E19" s="14"/>
      <c r="F19" s="15"/>
      <c r="G19" s="16"/>
      <c r="H19" s="17" t="s">
        <v>61</v>
      </c>
      <c r="I19" s="17"/>
      <c r="J19" s="17"/>
      <c r="K19" s="17"/>
      <c r="L19" s="15"/>
      <c r="M19" s="18"/>
      <c r="N19" s="14" t="s">
        <v>62</v>
      </c>
      <c r="O19" s="14"/>
      <c r="P19" s="14"/>
      <c r="Q19" s="15"/>
      <c r="S19" s="19" t="s">
        <v>63</v>
      </c>
      <c r="T19" s="19"/>
      <c r="U19" s="19"/>
      <c r="V19" s="15"/>
      <c r="W19" s="16"/>
      <c r="X19" s="14" t="s">
        <v>64</v>
      </c>
      <c r="Y19" s="14"/>
      <c r="Z19" s="14"/>
      <c r="AA19" s="15"/>
      <c r="AB19" s="16"/>
      <c r="AC19" s="19" t="s">
        <v>65</v>
      </c>
      <c r="AD19" s="19"/>
      <c r="AE19" s="19"/>
      <c r="AF19" s="20"/>
    </row>
    <row r="20" customFormat="false" ht="55" hidden="false" customHeight="true" outlineLevel="0" collapsed="false">
      <c r="C20" s="21" t="n">
        <f aca="false">SUMIFS(Suivi_des_congés[Jours],Suivi_des_congés[Nom de l’employé],valSelEmployé,Suivi_des_congés[Date de début],"&gt;="&amp;DATE(Année_civile,1,1),Suivi_des_congés[Date de fin],"&lt;"&amp;DATE(Année_civile+1,1,1))</f>
        <v>16</v>
      </c>
      <c r="D20" s="21"/>
      <c r="E20" s="21"/>
      <c r="F20" s="15"/>
      <c r="H20" s="21" t="n">
        <f aca="false">NETWORKDAYS(DATE(Année_civile,1,1),EDATE(DATE(Année_civile,1,1),12)-1)</f>
        <v>261</v>
      </c>
      <c r="I20" s="21"/>
      <c r="J20" s="21"/>
      <c r="K20" s="21"/>
      <c r="L20" s="15"/>
      <c r="N20" s="22" t="n">
        <f aca="false">SUMIFS(Suivi_des_congés[Jours],Suivi_des_congés[Nom de l’employé],valSelEmployé,Suivi_des_congés[Date de début],"&gt;="&amp;DATE(Année_civile,1,1),Suivi_des_congés[Date de fin],"&lt;"&amp;DATE(Année_civile+1,1,1),Suivi_des_congés[Type de congé],'Types de congés'!B4)</f>
        <v>4</v>
      </c>
      <c r="O20" s="22"/>
      <c r="P20" s="22"/>
      <c r="Q20" s="15"/>
      <c r="S20" s="23" t="n">
        <f aca="false">SUMIFS(Suivi_des_congés[Jours],Suivi_des_congés[Nom de l’employé],valSelEmployé,Suivi_des_congés[Date de début],"&gt;="&amp;DATE(Année_civile,1,1),Suivi_des_congés[Date de fin],"&lt;"&amp;DATE(Année_civile+1,1,1),Suivi_des_congés[Type de congé],'Types de congés'!B5)</f>
        <v>7</v>
      </c>
      <c r="T20" s="23"/>
      <c r="U20" s="23"/>
      <c r="V20" s="15"/>
      <c r="X20" s="24" t="n">
        <f aca="false">SUMIFS(Suivi_des_congés[Jours],Suivi_des_congés[Nom de l’employé],valSelEmployé,Suivi_des_congés[Date de début],"&gt;="&amp;DATE(Année_civile,1,1),Suivi_des_congés[Date de fin],"&lt;"&amp;DATE(Année_civile+1,1,1),Suivi_des_congés[Type de congé],'Types de congés'!B6)</f>
        <v>5</v>
      </c>
      <c r="Y20" s="24"/>
      <c r="Z20" s="24"/>
      <c r="AA20" s="15"/>
      <c r="AC20" s="25" t="n">
        <f aca="false">SUMIFS(Suivi_des_congés[Jours],Suivi_des_congés[Nom de l’employé],valSelEmployé,Suivi_des_congés[Date de début],"&gt;="&amp;DATE(Année_civile,1,1),Suivi_des_congés[Date de fin],"&lt;"&amp;DATE(Année_civile+1,1,1),Suivi_des_congés[Type de congé],'Types de congés'!B7)</f>
        <v>0</v>
      </c>
      <c r="AD20" s="25"/>
      <c r="AE20" s="25"/>
    </row>
    <row r="21" customFormat="false" ht="22" hidden="false" customHeight="true" outlineLevel="0" collapsed="false">
      <c r="C21" s="26" t="n">
        <f aca="false">SUMIFS(Suivi_des_congés[Jours],Suivi_des_congés[Nom de l’employé],valSelEmployé,Suivi_des_congés[Date de début],"&gt;="&amp;DATE(Année_civile-1,1,1),Suivi_des_congés[Date de fin],"&lt;"&amp;DATE(Année_civile,1,1))</f>
        <v>10</v>
      </c>
      <c r="D21" s="26"/>
      <c r="E21" s="26"/>
      <c r="F21" s="15"/>
      <c r="G21" s="27"/>
      <c r="H21" s="26" t="n">
        <f aca="false">NETWORKDAYS(DATE(Année_civile-1,1,1),EDATE(DATE(Année_civile-1,1,1),12)-1)</f>
        <v>261</v>
      </c>
      <c r="I21" s="26"/>
      <c r="J21" s="26"/>
      <c r="K21" s="26"/>
      <c r="L21" s="15"/>
      <c r="M21" s="28"/>
      <c r="N21" s="26" t="n">
        <f aca="false">SUMIFS(Suivi_des_congés[Jours],Suivi_des_congés[Nom de l’employé],valSelEmployé,Suivi_des_congés[Date de début],"&gt;="&amp;DATE(Année_civile-1,1,1),Suivi_des_congés[Date de fin],"&lt;"&amp;DATE(Année_civile,1,1),Suivi_des_congés[Type de congé],'Types de congés'!B4)</f>
        <v>0</v>
      </c>
      <c r="O21" s="26"/>
      <c r="P21" s="26"/>
      <c r="Q21" s="15"/>
      <c r="R21" s="28"/>
      <c r="S21" s="26" t="n">
        <f aca="false">SUMIFS(Suivi_des_congés[Jours],Suivi_des_congés[Nom de l’employé],valSelEmployé,Suivi_des_congés[Date de début],"&gt;="&amp;DATE(Année_civile-1,1,1),Suivi_des_congés[Date de fin],"&lt;"&amp;DATE(Année_civile,1,1),Suivi_des_congés[Type de congé],'Types de congés'!B5)</f>
        <v>5</v>
      </c>
      <c r="T21" s="26"/>
      <c r="U21" s="26"/>
      <c r="V21" s="15"/>
      <c r="W21" s="28"/>
      <c r="X21" s="26" t="n">
        <f aca="false">SUMIFS(Suivi_des_congés[Jours],Suivi_des_congés[Nom de l’employé],valSelEmployé,Suivi_des_congés[Date de début],"&gt;="&amp;DATE(Année_civile-1,1,1),Suivi_des_congés[Date de fin],"&lt;"&amp;DATE(Année_civile,1,1),Suivi_des_congés[Type de congé],'Types de congés'!B6)</f>
        <v>5</v>
      </c>
      <c r="Y21" s="26"/>
      <c r="Z21" s="26"/>
      <c r="AA21" s="15"/>
      <c r="AB21" s="28"/>
      <c r="AC21" s="26" t="n">
        <f aca="false">SUMIFS(Suivi_des_congés[Jours],Suivi_des_congés[Nom de l’employé],valSelEmployé,Suivi_des_congés[Date de début],"&gt;="&amp;DATE(Année_civile-1,1,1),Suivi_des_congés[Date de fin],"&lt;"&amp;DATE(Année_civile,1,1),Suivi_des_congés[Type de congé],'Types de congés'!B7)</f>
        <v>0</v>
      </c>
      <c r="AD21" s="26"/>
      <c r="AE21" s="26"/>
      <c r="AF21" s="29"/>
    </row>
    <row r="22" customFormat="false" ht="22" hidden="false" customHeight="true" outlineLevel="0" collapsed="false">
      <c r="C22" s="30" t="str">
        <f aca="false">IFERROR(IF(C21&lt;&gt;0,IF(C20&gt;=C21,"HAUSSE DE ", "BAISSE DE ")&amp;TEXT(C20/C21-1,"0%;0%"),"HAUSSE DE 100%"),"")</f>
        <v>HAUSSE DE 60%</v>
      </c>
      <c r="D22" s="30"/>
      <c r="E22" s="30"/>
      <c r="F22" s="15"/>
      <c r="G22" s="27"/>
      <c r="H22" s="30" t="str">
        <f aca="false">IFERROR(IF(H21&lt;&gt;0,IF(H20&gt;=H21,"HAUSSE DE ", "BAISSE DE ")&amp;TEXT(H20/H21-1,"0%;0%"),"HAUSSE DE 100%"),"")</f>
        <v>HAUSSE DE 0%</v>
      </c>
      <c r="I22" s="30"/>
      <c r="J22" s="30"/>
      <c r="K22" s="30"/>
      <c r="L22" s="15"/>
      <c r="M22" s="28"/>
      <c r="N22" s="30" t="str">
        <f aca="false">IFERROR(IF(N21&lt;&gt;0,IF(N20&gt;=N21,"HAUSSE DE ", "BAISSE DE ")&amp;TEXT(N20/N21-1,"0%;0%"),"HAUSSE DE 100%"),"")</f>
        <v>HAUSSE DE 100%</v>
      </c>
      <c r="O22" s="30"/>
      <c r="P22" s="30"/>
      <c r="Q22" s="15"/>
      <c r="R22" s="28"/>
      <c r="S22" s="30" t="str">
        <f aca="false">IFERROR(IF(S21&lt;&gt;0,IF(S20&gt;=S21,"HAUSSE DE ", "BAISSE DE ")&amp;TEXT(S20/S21-1,"0%;0%"),"HAUSSE DE 100%"),"")</f>
        <v>HAUSSE DE 40%</v>
      </c>
      <c r="T22" s="30"/>
      <c r="U22" s="30"/>
      <c r="V22" s="15"/>
      <c r="W22" s="28"/>
      <c r="X22" s="30" t="str">
        <f aca="false">IFERROR(IF(X21&lt;&gt;0,IF(X20&gt;=X21,"HAUSSE DE ", "BAISSE DE ")&amp;TEXT(X20/X21-1,"0%;0%"),"HAUSSE DE 100%"),"")</f>
        <v>HAUSSE DE 0%</v>
      </c>
      <c r="Y22" s="30"/>
      <c r="Z22" s="30"/>
      <c r="AA22" s="15"/>
      <c r="AB22" s="28"/>
      <c r="AC22" s="30" t="str">
        <f aca="false">IFERROR(IF(AC21&lt;&gt;0,IF(AC20&gt;=AC21,"HAUSSE DE ", "BAISSE DE ")&amp;TEXT(AC20/AC21-1,"0%;0%"),"HAUSSE DE 100%"),"")</f>
        <v>HAUSSE DE 100%</v>
      </c>
      <c r="AD22" s="30"/>
      <c r="AE22" s="30"/>
    </row>
  </sheetData>
  <mergeCells count="27">
    <mergeCell ref="B1:P1"/>
    <mergeCell ref="C2:I2"/>
    <mergeCell ref="C3:I3"/>
    <mergeCell ref="C19:E19"/>
    <mergeCell ref="H19:K19"/>
    <mergeCell ref="N19:P19"/>
    <mergeCell ref="S19:U19"/>
    <mergeCell ref="X19:Z19"/>
    <mergeCell ref="AC19:AE19"/>
    <mergeCell ref="C20:E20"/>
    <mergeCell ref="H20:K20"/>
    <mergeCell ref="N20:P20"/>
    <mergeCell ref="S20:U20"/>
    <mergeCell ref="X20:Z20"/>
    <mergeCell ref="AC20:AE20"/>
    <mergeCell ref="C21:E21"/>
    <mergeCell ref="H21:K21"/>
    <mergeCell ref="N21:P21"/>
    <mergeCell ref="S21:U21"/>
    <mergeCell ref="X21:Z21"/>
    <mergeCell ref="AC21:AE21"/>
    <mergeCell ref="C22:E22"/>
    <mergeCell ref="H22:K22"/>
    <mergeCell ref="N22:P22"/>
    <mergeCell ref="S22:U22"/>
    <mergeCell ref="X22:Z22"/>
    <mergeCell ref="AC22:AE22"/>
  </mergeCells>
  <conditionalFormatting sqref="C6:AR17">
    <cfRule type="expression" priority="2" aboveAverage="0" equalAverage="0" bottom="0" percent="0" rank="0" text="" dxfId="0">
      <formula>MONTH(C6)&lt;&gt;MONTH($B6)</formula>
    </cfRule>
    <cfRule type="expression" priority="3" aboveAverage="0" equalAverage="0" bottom="0" percent="0" rank="0" text="" dxfId="1">
      <formula>OR(LEFT(C$5,1)="S", COUNTIF(lstCongés, C6)&gt;0)</formula>
    </cfRule>
    <cfRule type="expression" priority="4" aboveAverage="0" equalAverage="0" bottom="0" percent="0" rank="0" text="" dxfId="2">
      <formula>OR(LEFT(C$5,1)="D", COUNTIF(lstCongés, C6)&gt;0)</formula>
    </cfRule>
  </conditionalFormatting>
  <conditionalFormatting sqref="C22:AE22">
    <cfRule type="beginsWith" priority="5" operator="beginsWith" aboveAverage="0" equalAverage="0" bottom="0" percent="0" rank="0" text="HAUSSE DE" dxfId="3">
      <formula>LEFT(C22,LEN("HAUSSE DE"))="HAUSSE DE"</formula>
    </cfRule>
  </conditionalFormatting>
  <dataValidations count="13">
    <dataValidation allowBlank="true" operator="between" prompt="Le titre de la feuille de calcul figure dans cette cellule." showDropDown="false" showErrorMessage="true" showInputMessage="true" sqref="B1" type="none">
      <formula1>0</formula1>
      <formula2>0</formula2>
    </dataValidation>
    <dataValidation allowBlank="true" operator="between" prompt="Consultez la présence annuelle des employés dans ce classeur. Sélectionnez un employé et une année pour obtenir une vue d’ensemble dans cette feuille de calcul" showDropDown="false" showErrorMessage="true" showInputMessage="true" sqref="A1" type="none">
      <formula1>0</formula1>
      <formula2>0</formula2>
    </dataValidation>
    <dataValidation allowBlank="true" operator="between" prompt="Sélectionnez le nom d’un employé dans la cellule AM2 à droite" showDropDown="false" showErrorMessage="true" showInputMessage="true" sqref="J2" type="none">
      <formula1>0</formula1>
      <formula2>0</formula2>
    </dataValidation>
    <dataValidation allowBlank="true" operator="between" prompt="Entrez l’année dans la cellule AM3 à droite" showDropDown="false" showErrorMessage="true" showInputMessage="true" sqref="J3" type="none">
      <formula1>0</formula1>
      <formula2>0</formula2>
    </dataValidation>
    <dataValidation allowBlank="true" operator="between" prompt="Le titre Chiffres clés figure dans cette cellule. Parcourez les lignes 19 à 22 pour consulter le nombre total de jours de congé, les jours travaillés et d’autres statistiques relatives aux congés" showDropDown="false" showErrorMessage="true" showInputMessage="true" sqref="B18" type="none">
      <formula1>0</formula1>
      <formula2>0</formula2>
    </dataValidation>
    <dataValidation allowBlank="true" operator="between" prompt="Le tableau Registre de présence est automatiquement mis à jour pour l’employé et l’année sélectionnés à l’aide des entrées de la feuille de calcul Suivi des congés des employés. Les mois de l’année figurent dans cette colonne" showDropDown="false" showErrorMessage="true" showInputMessage="true" sqref="B5" type="none">
      <formula1>0</formula1>
      <formula2>0</formula2>
    </dataValidation>
    <dataValidation allowBlank="true" operator="between" prompt="Sélectionnez un employé dans la cellule à droite" showDropDown="false" showErrorMessage="true" showInputMessage="true" sqref="B2" type="none">
      <formula1>0</formula1>
      <formula2>0</formula2>
    </dataValidation>
    <dataValidation allowBlank="true" operator="between" prompt="Entrez l’année dans la cellule à droite" showDropDown="false" showErrorMessage="true" showInputMessage="true" sqref="B3" type="none">
      <formula1>0</formula1>
      <formula2>0</formula2>
    </dataValidation>
    <dataValidation allowBlank="true" error="Sélectionnez le nom d’un employé dans la liste. Sélectionnez ANNULER, appuyez sur ALT+FLÈCHE BAS, puis sur ENTRÉE pour opérer une sélection " operator="between" prompt="Sélectionnez le nom d’un employé dans cette cellule. Appuyez sur ALT+FLÈCHE BAS pour ouvrir la liste déroulante, puis sur ENTRÉE pour opérer une sélection." showDropDown="false" showErrorMessage="true" showInputMessage="true" sqref="C2:I2" type="list">
      <formula1>lstEmployés</formula1>
      <formula2>0</formula2>
    </dataValidation>
    <dataValidation allowBlank="true" operator="between" prompt="Entrez l’année dans cette cellule" showDropDown="false" showErrorMessage="true" showInputMessage="true" sqref="C3:I3" type="none">
      <formula1>0</formula1>
      <formula2>0</formula2>
    </dataValidation>
    <dataValidation allowBlank="true" operator="between" prompt="La date correspondant au mois à gauche et au jour de la semaine dans cette cellule figure dans cette colonne. Seuls les jours du mois travaillés son remplis. Les congés sont mis en surbrillance selon la légende figurant sous le tableau" showDropDown="false" showErrorMessage="true" showInputMessage="true" sqref="C5" type="none">
      <formula1>0</formula1>
      <formula2>0</formula2>
    </dataValidation>
    <dataValidation allowBlank="true" operator="between" prompt="Les titres des statistiques clés sont automatiquement calculés dans cette ligne à partir de la cellule à droite" showDropDown="false" showErrorMessage="true" showInputMessage="true" sqref="B19" type="none">
      <formula1>0</formula1>
      <formula2>0</formula2>
    </dataValidation>
    <dataValidation allowBlank="true" operator="between" prompt="Les jours de la semaine pour le mois présent dans la colonne B et le jour de la semaine dans ce titre figurent dans cette colonne. Les cellules mises en surbrillance indiquent un congé" showDropDown="false" showErrorMessage="true" showInputMessage="true" sqref="D5:AR5" type="none">
      <formula1>0</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2.xml><?xml version="1.0" encoding="utf-8"?>
<worksheet xmlns="http://schemas.openxmlformats.org/spreadsheetml/2006/main" xmlns:r="http://schemas.openxmlformats.org/officeDocument/2006/relationships">
  <sheetPr filterMode="false">
    <tabColor rgb="FF275F5C"/>
    <pageSetUpPr fitToPage="true"/>
  </sheetPr>
  <dimension ref="B1:F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I2" activeCellId="0" sqref="I2"/>
    </sheetView>
  </sheetViews>
  <sheetFormatPr defaultRowHeight="30" zeroHeight="false" outlineLevelRow="0" outlineLevelCol="0"/>
  <cols>
    <col collapsed="false" customWidth="true" hidden="false" outlineLevel="0" max="1" min="1" style="0" width="2.64"/>
    <col collapsed="false" customWidth="true" hidden="false" outlineLevel="0" max="2" min="2" style="0" width="25.64"/>
    <col collapsed="false" customWidth="true" hidden="false" outlineLevel="0" max="4" min="3" style="0" width="19.85"/>
    <col collapsed="false" customWidth="true" hidden="false" outlineLevel="0" max="5" min="5" style="0" width="19.64"/>
    <col collapsed="false" customWidth="true" hidden="false" outlineLevel="0" max="6" min="6" style="0" width="12.21"/>
    <col collapsed="false" customWidth="true" hidden="false" outlineLevel="0" max="7" min="7" style="0" width="2.64"/>
    <col collapsed="false" customWidth="true" hidden="false" outlineLevel="0" max="1025" min="8" style="0" width="9"/>
  </cols>
  <sheetData>
    <row r="1" customFormat="false" ht="40" hidden="false" customHeight="true" outlineLevel="0" collapsed="false">
      <c r="B1" s="11" t="s">
        <v>66</v>
      </c>
    </row>
    <row r="2" customFormat="false" ht="15" hidden="false" customHeight="true" outlineLevel="0" collapsed="false"/>
    <row r="3" customFormat="false" ht="30" hidden="false" customHeight="true" outlineLevel="0" collapsed="false">
      <c r="B3" s="31" t="s">
        <v>67</v>
      </c>
      <c r="C3" s="31" t="s">
        <v>68</v>
      </c>
      <c r="D3" s="31" t="s">
        <v>69</v>
      </c>
      <c r="E3" s="31" t="s">
        <v>70</v>
      </c>
      <c r="F3" s="31" t="s">
        <v>71</v>
      </c>
    </row>
    <row r="4" customFormat="false" ht="30" hidden="false" customHeight="true" outlineLevel="0" collapsed="false">
      <c r="B4" s="32" t="s">
        <v>72</v>
      </c>
      <c r="C4" s="33" t="n">
        <f aca="true">DATE(YEAR(TODAY()),1,3)</f>
        <v>43468</v>
      </c>
      <c r="D4" s="33" t="n">
        <f aca="true">DATE(YEAR(TODAY()),1,3)</f>
        <v>43468</v>
      </c>
      <c r="E4" s="32" t="s">
        <v>73</v>
      </c>
      <c r="F4" s="34" t="n">
        <f aca="false">NETWORKDAYS(Suivi_des_congés[[#This Row],[Date de début]],Suivi_des_congés[[#This Row],[Date de fin]],lstCongés)</f>
        <v>1</v>
      </c>
    </row>
    <row r="5" customFormat="false" ht="30" hidden="false" customHeight="true" outlineLevel="0" collapsed="false">
      <c r="B5" s="32" t="s">
        <v>74</v>
      </c>
      <c r="C5" s="33" t="n">
        <f aca="true">DATE(YEAR(TODAY()),1,17)</f>
        <v>43482</v>
      </c>
      <c r="D5" s="33" t="n">
        <f aca="true">DATE(YEAR(TODAY()),1,18)</f>
        <v>43483</v>
      </c>
      <c r="E5" s="32" t="s">
        <v>65</v>
      </c>
      <c r="F5" s="34" t="n">
        <f aca="false">NETWORKDAYS(Suivi_des_congés[[#This Row],[Date de début]],Suivi_des_congés[[#This Row],[Date de fin]],lstCongés)</f>
        <v>2</v>
      </c>
    </row>
    <row r="6" customFormat="false" ht="30" hidden="false" customHeight="true" outlineLevel="0" collapsed="false">
      <c r="B6" s="32" t="s">
        <v>75</v>
      </c>
      <c r="C6" s="33" t="n">
        <f aca="true">DATE(YEAR(TODAY()),1,18 )</f>
        <v>43483</v>
      </c>
      <c r="D6" s="33" t="n">
        <f aca="true">DATE(YEAR(TODAY()),1,21)</f>
        <v>43486</v>
      </c>
      <c r="E6" s="32" t="s">
        <v>65</v>
      </c>
      <c r="F6" s="34" t="n">
        <f aca="false">NETWORKDAYS(Suivi_des_congés[[#This Row],[Date de début]],Suivi_des_congés[[#This Row],[Date de fin]],lstCongés)</f>
        <v>2</v>
      </c>
    </row>
    <row r="7" customFormat="false" ht="30" hidden="false" customHeight="true" outlineLevel="0" collapsed="false">
      <c r="B7" s="32" t="s">
        <v>2</v>
      </c>
      <c r="C7" s="33" t="n">
        <f aca="true">DATE(YEAR(TODAY())-1,12,10 )</f>
        <v>43444</v>
      </c>
      <c r="D7" s="33" t="n">
        <f aca="true">DATE(YEAR(TODAY())-1,12,16)</f>
        <v>43450</v>
      </c>
      <c r="E7" s="32" t="s">
        <v>64</v>
      </c>
      <c r="F7" s="34" t="n">
        <f aca="false">NETWORKDAYS(Suivi_des_congés[[#This Row],[Date de début]],Suivi_des_congés[[#This Row],[Date de fin]],lstCongés)</f>
        <v>5</v>
      </c>
    </row>
    <row r="8" customFormat="false" ht="30" hidden="false" customHeight="true" outlineLevel="0" collapsed="false">
      <c r="B8" s="32" t="s">
        <v>76</v>
      </c>
      <c r="C8" s="33" t="n">
        <f aca="true">DATE(YEAR(TODAY())-1,12,1  )</f>
        <v>43435</v>
      </c>
      <c r="D8" s="33" t="n">
        <f aca="true">DATE(YEAR(TODAY())-1,12,2)</f>
        <v>43436</v>
      </c>
      <c r="E8" s="32" t="s">
        <v>73</v>
      </c>
      <c r="F8" s="34" t="n">
        <f aca="false">NETWORKDAYS(Suivi_des_congés[[#This Row],[Date de début]],Suivi_des_congés[[#This Row],[Date de fin]],lstCongés)</f>
        <v>0</v>
      </c>
    </row>
    <row r="9" customFormat="false" ht="30" hidden="false" customHeight="true" outlineLevel="0" collapsed="false">
      <c r="B9" s="32" t="s">
        <v>72</v>
      </c>
      <c r="C9" s="33" t="n">
        <f aca="true">DATE(YEAR(TODAY())-1,11,14  )</f>
        <v>43418</v>
      </c>
      <c r="D9" s="33" t="n">
        <f aca="true">DATE(YEAR(TODAY())-1,11,18)</f>
        <v>43422</v>
      </c>
      <c r="E9" s="32" t="s">
        <v>63</v>
      </c>
      <c r="F9" s="34" t="n">
        <f aca="false">NETWORKDAYS(Suivi_des_congés[[#This Row],[Date de début]],Suivi_des_congés[[#This Row],[Date de fin]],lstCongés)</f>
        <v>3</v>
      </c>
    </row>
    <row r="10" customFormat="false" ht="30" hidden="false" customHeight="true" outlineLevel="0" collapsed="false">
      <c r="B10" s="32" t="s">
        <v>76</v>
      </c>
      <c r="C10" s="33" t="n">
        <f aca="true">DATE(YEAR(TODAY()),1,31 )</f>
        <v>43496</v>
      </c>
      <c r="D10" s="33" t="n">
        <f aca="true">DATE(YEAR(TODAY()),2,4)</f>
        <v>43500</v>
      </c>
      <c r="E10" s="32" t="s">
        <v>73</v>
      </c>
      <c r="F10" s="34" t="n">
        <f aca="false">NETWORKDAYS(Suivi_des_congés[[#This Row],[Date de début]],Suivi_des_congés[[#This Row],[Date de fin]],lstCongés)</f>
        <v>3</v>
      </c>
    </row>
    <row r="11" customFormat="false" ht="30" hidden="false" customHeight="true" outlineLevel="0" collapsed="false">
      <c r="B11" s="32" t="s">
        <v>76</v>
      </c>
      <c r="C11" s="33" t="n">
        <f aca="true">DATE(YEAR(TODAY())-1,12,1  )</f>
        <v>43435</v>
      </c>
      <c r="D11" s="33" t="n">
        <f aca="true">DATE(YEAR(TODAY())-1,12,6)</f>
        <v>43440</v>
      </c>
      <c r="E11" s="32" t="s">
        <v>65</v>
      </c>
      <c r="F11" s="34" t="n">
        <f aca="false">NETWORKDAYS(Suivi_des_congés[[#This Row],[Date de début]],Suivi_des_congés[[#This Row],[Date de fin]],lstCongés)</f>
        <v>4</v>
      </c>
    </row>
    <row r="12" customFormat="false" ht="30" hidden="false" customHeight="true" outlineLevel="0" collapsed="false">
      <c r="B12" s="32" t="s">
        <v>76</v>
      </c>
      <c r="C12" s="33" t="n">
        <f aca="true">DATE(YEAR(TODAY())-1,12,10  )</f>
        <v>43444</v>
      </c>
      <c r="D12" s="33" t="n">
        <f aca="true">DATE(YEAR(TODAY())-1,12,16)</f>
        <v>43450</v>
      </c>
      <c r="E12" s="32" t="s">
        <v>65</v>
      </c>
      <c r="F12" s="34" t="n">
        <f aca="false">NETWORKDAYS(Suivi_des_congés[[#This Row],[Date de début]],Suivi_des_congés[[#This Row],[Date de fin]],lstCongés)</f>
        <v>5</v>
      </c>
    </row>
    <row r="13" customFormat="false" ht="30" hidden="false" customHeight="true" outlineLevel="0" collapsed="false">
      <c r="B13" s="32" t="s">
        <v>74</v>
      </c>
      <c r="C13" s="33" t="n">
        <f aca="true">DATE(YEAR(TODAY()),1,13 )</f>
        <v>43478</v>
      </c>
      <c r="D13" s="33" t="n">
        <f aca="true">DATE(YEAR(TODAY()),1,15)</f>
        <v>43480</v>
      </c>
      <c r="E13" s="32" t="s">
        <v>73</v>
      </c>
      <c r="F13" s="34" t="n">
        <f aca="false">NETWORKDAYS(Suivi_des_congés[[#This Row],[Date de début]],Suivi_des_congés[[#This Row],[Date de fin]],lstCongés)</f>
        <v>2</v>
      </c>
    </row>
    <row r="14" customFormat="false" ht="30" hidden="false" customHeight="true" outlineLevel="0" collapsed="false">
      <c r="B14" s="32" t="s">
        <v>2</v>
      </c>
      <c r="C14" s="33" t="n">
        <f aca="true">DATE(YEAR(TODAY()),1,15 )</f>
        <v>43480</v>
      </c>
      <c r="D14" s="33" t="n">
        <f aca="true">DATE(YEAR(TODAY()),1,20)</f>
        <v>43485</v>
      </c>
      <c r="E14" s="32" t="s">
        <v>73</v>
      </c>
      <c r="F14" s="34" t="n">
        <f aca="false">NETWORKDAYS(Suivi_des_congés[[#This Row],[Date de début]],Suivi_des_congés[[#This Row],[Date de fin]],lstCongés)</f>
        <v>4</v>
      </c>
    </row>
    <row r="15" customFormat="false" ht="30" hidden="false" customHeight="true" outlineLevel="0" collapsed="false">
      <c r="B15" s="32" t="s">
        <v>74</v>
      </c>
      <c r="C15" s="33" t="n">
        <f aca="true">DATE(YEAR(TODAY()),6,13 )</f>
        <v>43629</v>
      </c>
      <c r="D15" s="33" t="n">
        <f aca="true">DATE(YEAR(TODAY()),6,15)</f>
        <v>43631</v>
      </c>
      <c r="E15" s="32" t="s">
        <v>64</v>
      </c>
      <c r="F15" s="34" t="n">
        <f aca="false">NETWORKDAYS(Suivi_des_congés[[#This Row],[Date de début]],Suivi_des_congés[[#This Row],[Date de fin]],lstCongés)</f>
        <v>2</v>
      </c>
    </row>
    <row r="16" customFormat="false" ht="30" hidden="false" customHeight="true" outlineLevel="0" collapsed="false">
      <c r="B16" s="32" t="s">
        <v>2</v>
      </c>
      <c r="C16" s="33" t="n">
        <f aca="true">DATE(YEAR(TODAY()),1,27 )</f>
        <v>43492</v>
      </c>
      <c r="D16" s="33" t="n">
        <f aca="true">DATE(YEAR(TODAY()),2,3)</f>
        <v>43499</v>
      </c>
      <c r="E16" s="32" t="s">
        <v>64</v>
      </c>
      <c r="F16" s="34" t="n">
        <f aca="false">NETWORKDAYS(Suivi_des_congés[[#This Row],[Date de début]],Suivi_des_congés[[#This Row],[Date de fin]],lstCongés)</f>
        <v>5</v>
      </c>
    </row>
    <row r="17" customFormat="false" ht="30" hidden="false" customHeight="true" outlineLevel="0" collapsed="false">
      <c r="B17" s="32" t="s">
        <v>75</v>
      </c>
      <c r="C17" s="33" t="n">
        <f aca="true">DATE(YEAR(TODAY()),1,17 )</f>
        <v>43482</v>
      </c>
      <c r="D17" s="33" t="n">
        <f aca="true">DATE(YEAR(TODAY()),1,18)</f>
        <v>43483</v>
      </c>
      <c r="E17" s="32" t="s">
        <v>63</v>
      </c>
      <c r="F17" s="34" t="n">
        <f aca="false">NETWORKDAYS(Suivi_des_congés[[#This Row],[Date de début]],Suivi_des_congés[[#This Row],[Date de fin]],lstCongés)</f>
        <v>2</v>
      </c>
    </row>
    <row r="18" customFormat="false" ht="30" hidden="false" customHeight="true" outlineLevel="0" collapsed="false">
      <c r="B18" s="32" t="s">
        <v>75</v>
      </c>
      <c r="C18" s="33" t="n">
        <f aca="true">DATE(YEAR(TODAY())-1,12,12 )</f>
        <v>43446</v>
      </c>
      <c r="D18" s="33" t="n">
        <f aca="true">DATE(YEAR(TODAY())-1,12,17)</f>
        <v>43451</v>
      </c>
      <c r="E18" s="32" t="s">
        <v>64</v>
      </c>
      <c r="F18" s="34" t="n">
        <f aca="false">NETWORKDAYS(Suivi_des_congés[[#This Row],[Date de début]],Suivi_des_congés[[#This Row],[Date de fin]],lstCongés)</f>
        <v>4</v>
      </c>
    </row>
    <row r="19" customFormat="false" ht="30" hidden="false" customHeight="true" outlineLevel="0" collapsed="false">
      <c r="B19" s="32" t="s">
        <v>72</v>
      </c>
      <c r="C19" s="33" t="n">
        <f aca="true">DATE(YEAR(TODAY())-1,12,21  )</f>
        <v>43455</v>
      </c>
      <c r="D19" s="33" t="n">
        <f aca="true">DATE(YEAR(TODAY())-1,12,22)</f>
        <v>43456</v>
      </c>
      <c r="E19" s="32" t="s">
        <v>65</v>
      </c>
      <c r="F19" s="34" t="n">
        <f aca="false">NETWORKDAYS(Suivi_des_congés[[#This Row],[Date de début]],Suivi_des_congés[[#This Row],[Date de fin]],lstCongés)</f>
        <v>1</v>
      </c>
    </row>
    <row r="20" customFormat="false" ht="30" hidden="false" customHeight="true" outlineLevel="0" collapsed="false">
      <c r="B20" s="32" t="s">
        <v>72</v>
      </c>
      <c r="C20" s="33" t="n">
        <f aca="true">DATE(YEAR(TODAY())-1,12,14  )</f>
        <v>43448</v>
      </c>
      <c r="D20" s="33" t="n">
        <f aca="true">DATE(YEAR(TODAY())-1,12,16)</f>
        <v>43450</v>
      </c>
      <c r="E20" s="32" t="s">
        <v>63</v>
      </c>
      <c r="F20" s="34" t="n">
        <f aca="false">NETWORKDAYS(Suivi_des_congés[[#This Row],[Date de début]],Suivi_des_congés[[#This Row],[Date de fin]],lstCongés)</f>
        <v>1</v>
      </c>
    </row>
    <row r="21" customFormat="false" ht="30" hidden="false" customHeight="true" outlineLevel="0" collapsed="false">
      <c r="B21" s="32" t="s">
        <v>74</v>
      </c>
      <c r="C21" s="33" t="n">
        <f aca="true">DATE(YEAR(TODAY())-1,11,29  )</f>
        <v>43433</v>
      </c>
      <c r="D21" s="33" t="n">
        <f aca="true">DATE(YEAR(TODAY())-1,12,6)</f>
        <v>43440</v>
      </c>
      <c r="E21" s="32" t="s">
        <v>64</v>
      </c>
      <c r="F21" s="34" t="n">
        <f aca="false">NETWORKDAYS(Suivi_des_congés[[#This Row],[Date de début]],Suivi_des_congés[[#This Row],[Date de fin]],lstCongés)</f>
        <v>6</v>
      </c>
    </row>
    <row r="22" customFormat="false" ht="30" hidden="false" customHeight="true" outlineLevel="0" collapsed="false">
      <c r="B22" s="32" t="s">
        <v>2</v>
      </c>
      <c r="C22" s="33" t="n">
        <f aca="true">DATE(YEAR(TODAY())-1,12,3  )</f>
        <v>43437</v>
      </c>
      <c r="D22" s="33" t="n">
        <f aca="true">DATE(YEAR(TODAY())-1,12,7)</f>
        <v>43441</v>
      </c>
      <c r="E22" s="32" t="s">
        <v>63</v>
      </c>
      <c r="F22" s="34" t="n">
        <f aca="false">NETWORKDAYS(Suivi_des_congés[[#This Row],[Date de début]],Suivi_des_congés[[#This Row],[Date de fin]],lstCongés)</f>
        <v>5</v>
      </c>
    </row>
    <row r="23" customFormat="false" ht="30" hidden="false" customHeight="true" outlineLevel="0" collapsed="false">
      <c r="B23" s="32" t="s">
        <v>72</v>
      </c>
      <c r="C23" s="33" t="n">
        <f aca="true">DATE(YEAR(TODAY()),1,31 )</f>
        <v>43496</v>
      </c>
      <c r="D23" s="33" t="n">
        <f aca="true">DATE(YEAR(TODAY()),2,2)</f>
        <v>43498</v>
      </c>
      <c r="E23" s="32" t="s">
        <v>64</v>
      </c>
      <c r="F23" s="34" t="n">
        <f aca="false">NETWORKDAYS(Suivi_des_congés[[#This Row],[Date de début]],Suivi_des_congés[[#This Row],[Date de fin]],lstCongés)</f>
        <v>2</v>
      </c>
    </row>
    <row r="24" customFormat="false" ht="30" hidden="false" customHeight="true" outlineLevel="0" collapsed="false">
      <c r="B24" s="32" t="s">
        <v>72</v>
      </c>
      <c r="C24" s="33" t="n">
        <f aca="true">DATE(YEAR(TODAY())-1,11,24 )</f>
        <v>43428</v>
      </c>
      <c r="D24" s="33" t="n">
        <f aca="true">DATE(YEAR(TODAY())-1,11,29)</f>
        <v>43433</v>
      </c>
      <c r="E24" s="32" t="s">
        <v>73</v>
      </c>
      <c r="F24" s="34" t="n">
        <f aca="false">NETWORKDAYS(Suivi_des_congés[[#This Row],[Date de début]],Suivi_des_congés[[#This Row],[Date de fin]],lstCongés)</f>
        <v>4</v>
      </c>
    </row>
    <row r="25" customFormat="false" ht="30" hidden="false" customHeight="true" outlineLevel="0" collapsed="false">
      <c r="B25" s="32" t="s">
        <v>74</v>
      </c>
      <c r="C25" s="33" t="n">
        <f aca="true">DATE(YEAR(TODAY()),12,5 )</f>
        <v>43804</v>
      </c>
      <c r="D25" s="33" t="n">
        <f aca="true">DATE(YEAR(TODAY()),12,9)</f>
        <v>43808</v>
      </c>
      <c r="E25" s="32" t="s">
        <v>63</v>
      </c>
      <c r="F25" s="34" t="n">
        <f aca="false">NETWORKDAYS(Suivi_des_congés[[#This Row],[Date de début]],Suivi_des_congés[[#This Row],[Date de fin]],lstCongés)</f>
        <v>3</v>
      </c>
    </row>
    <row r="26" customFormat="false" ht="30" hidden="false" customHeight="true" outlineLevel="0" collapsed="false">
      <c r="B26" s="32" t="s">
        <v>2</v>
      </c>
      <c r="C26" s="33" t="n">
        <f aca="true">DATE(YEAR(TODAY()),4,11 )</f>
        <v>43566</v>
      </c>
      <c r="D26" s="33" t="n">
        <f aca="true">DATE(YEAR(TODAY()),4,19)</f>
        <v>43574</v>
      </c>
      <c r="E26" s="32" t="s">
        <v>63</v>
      </c>
      <c r="F26" s="34" t="n">
        <f aca="false">NETWORKDAYS(Suivi_des_congés[[#This Row],[Date de début]],Suivi_des_congés[[#This Row],[Date de fin]],lstCongés)</f>
        <v>7</v>
      </c>
    </row>
  </sheetData>
  <dataValidations count="11">
    <dataValidation allowBlank="true" error="Sélectionnez le type de congés dans la liste. Sélectionnez ANNULER, puis appuyez sur ALT+FLÈCHE BAS pour choisir un type de congé dans la liste déroulante." operator="between" showDropDown="false" showErrorMessage="true" showInputMessage="true" sqref="E4:E26" type="list">
      <formula1>lstTypesCongés</formula1>
      <formula2>0</formula2>
    </dataValidation>
    <dataValidation allowBlank="true" error="Sélectionnez un employé dans la liste. Pour modifier la liste, sous l’onglet Paramètres, ajoutez ou supprimez des employés dans le tableau Liste des employés." errorTitle="Employé inconnu" operator="between" showDropDown="false" showErrorMessage="true" showInputMessage="true" sqref="B27:B741" type="list">
      <formula1>lstEmployés</formula1>
      <formula2>0</formula2>
    </dataValidation>
    <dataValidation allowBlank="true" operator="between" prompt="Consignez les congés des employés dans le tableau de cette feuille de calcul" showDropDown="false" showErrorMessage="true" showInputMessage="true" sqref="A1" type="none">
      <formula1>0</formula1>
      <formula2>0</formula2>
    </dataValidation>
    <dataValidation allowBlank="true" operator="between" prompt="Le tableau ci-dessous est utilisé dans Calendrier pour mettre à jour automatiquement un registre de présence annuel des employés. Utilisez les filtres de tableau pour obtenir les entrées correspondant à un employé ou un type de congé spécifique" showDropDown="false" showErrorMessage="true" showInputMessage="true" sqref="B2" type="none">
      <formula1>0</formula1>
      <formula2>0</formula2>
    </dataValidation>
    <dataValidation allowBlank="true" operator="between" prompt="Sélectionnez le nom d’un employé dans cette colonne. Appuyez sur ALT+FLÈCHE BAS pour ouvrir la liste déroulante, puis sur ENTRÉE pour sélectionner le nom de l’employé" showDropDown="false" showErrorMessage="true" showInputMessage="true" sqref="B3" type="none">
      <formula1>0</formula1>
      <formula2>0</formula2>
    </dataValidation>
    <dataValidation allowBlank="true" error="Sélectionnez le nom d’un employé dans la liste. Sélectionnez ANNULER, puis appuyez sur ALT+FLÈCHE BAS pour sélectionner un employé dans la liste déroulante." operator="between" showDropDown="false" showErrorMessage="true" showInputMessage="true" sqref="B4:B26" type="list">
      <formula1>lstEmployés</formula1>
      <formula2>0</formula2>
    </dataValidation>
    <dataValidation allowBlank="true" operator="between" prompt="Entrez la date de début du congé dans cette colonne&#10;" showDropDown="false" showErrorMessage="true" showInputMessage="true" sqref="C3" type="none">
      <formula1>0</formula1>
      <formula2>0</formula2>
    </dataValidation>
    <dataValidation allowBlank="true" operator="between" prompt="Entrez la date de fin du congé dans cette colonne" showDropDown="false" showErrorMessage="true" showInputMessage="true" sqref="D3" type="none">
      <formula1>0</formula1>
      <formula2>0</formula2>
    </dataValidation>
    <dataValidation allowBlank="true" operator="between" prompt="Sélectionnez le type de congé dans cette colonne. Appuyez sur ALT+FLÈCHE BAS pour ouvrir la liste déroulante, puis sur ENTRÉE pour sélectionner le type de congé." showDropDown="false" showErrorMessage="true" showInputMessage="true" sqref="E3" type="none">
      <formula1>0</formula1>
      <formula2>0</formula2>
    </dataValidation>
    <dataValidation allowBlank="true" operator="between" prompt="Le nombre total de jours est calculé automatiquement dans cette colonne" showDropDown="false" showErrorMessage="true" showInputMessage="true" sqref="F3" type="none">
      <formula1>0</formula1>
      <formula2>0</formula2>
    </dataValidation>
    <dataValidation allowBlank="true" operator="between" prompt="Le titre de la feuille de calcul figure dans cette cellule." showDropDown="false" showErrorMessage="true" showInputMessage="true" sqref="B1" type="none">
      <formula1>0</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3.xml><?xml version="1.0" encoding="utf-8"?>
<worksheet xmlns="http://schemas.openxmlformats.org/spreadsheetml/2006/main" xmlns:r="http://schemas.openxmlformats.org/officeDocument/2006/relationships">
  <sheetPr filterMode="false">
    <tabColor rgb="FF737373"/>
    <pageSetUpPr fitToPage="true"/>
  </sheetPr>
  <dimension ref="B1:B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30" zeroHeight="false" outlineLevelRow="0" outlineLevelCol="0"/>
  <cols>
    <col collapsed="false" customWidth="true" hidden="false" outlineLevel="0" max="1" min="1" style="0" width="2.64"/>
    <col collapsed="false" customWidth="true" hidden="false" outlineLevel="0" max="2" min="2" style="0" width="28.71"/>
    <col collapsed="false" customWidth="true" hidden="false" outlineLevel="0" max="3" min="3" style="0" width="3.22"/>
    <col collapsed="false" customWidth="true" hidden="false" outlineLevel="0" max="1025" min="4" style="0" width="9"/>
  </cols>
  <sheetData>
    <row r="1" customFormat="false" ht="40" hidden="false" customHeight="true" outlineLevel="0" collapsed="false">
      <c r="B1" s="11" t="s">
        <v>77</v>
      </c>
    </row>
    <row r="2" customFormat="false" ht="15" hidden="false" customHeight="true" outlineLevel="0" collapsed="false"/>
    <row r="3" customFormat="false" ht="30" hidden="false" customHeight="true" outlineLevel="0" collapsed="false">
      <c r="B3" s="31" t="s">
        <v>78</v>
      </c>
    </row>
    <row r="4" customFormat="false" ht="30" hidden="false" customHeight="true" outlineLevel="0" collapsed="false">
      <c r="B4" s="32" t="s">
        <v>72</v>
      </c>
    </row>
    <row r="5" customFormat="false" ht="30" hidden="false" customHeight="true" outlineLevel="0" collapsed="false">
      <c r="B5" s="32" t="s">
        <v>74</v>
      </c>
    </row>
    <row r="6" customFormat="false" ht="30" hidden="false" customHeight="true" outlineLevel="0" collapsed="false">
      <c r="B6" s="32" t="s">
        <v>75</v>
      </c>
    </row>
    <row r="7" customFormat="false" ht="30" hidden="false" customHeight="true" outlineLevel="0" collapsed="false">
      <c r="B7" s="32" t="s">
        <v>76</v>
      </c>
    </row>
    <row r="8" customFormat="false" ht="30" hidden="false" customHeight="true" outlineLevel="0" collapsed="false">
      <c r="B8" s="32" t="s">
        <v>2</v>
      </c>
    </row>
  </sheetData>
  <dataValidations count="3">
    <dataValidation allowBlank="true" operator="between" prompt="Le titre de la feuille de calcul figure dans cette cellule." showDropDown="false" showErrorMessage="true" showInputMessage="true" sqref="B1" type="none">
      <formula1>0</formula1>
      <formula2>0</formula2>
    </dataValidation>
    <dataValidation allowBlank="true" operator="between" prompt="Ajoutez les employés dans cette feuille de calcul. Les entrées de ce tableau sont utilisées pour la sélection dans les feuilles de calcul Calendrier et Suivi des congés des employés" showDropDown="false" showErrorMessage="true" showInputMessage="true" sqref="A1" type="none">
      <formula1>0</formula1>
      <formula2>0</formula2>
    </dataValidation>
    <dataValidation allowBlank="true" operator="between" prompt="Les noms des employés figurent dans cette colonne sous ce titre" showDropDown="false" showErrorMessage="true" showInputMessage="true" sqref="B3" type="none">
      <formula1>0</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4.xml><?xml version="1.0" encoding="utf-8"?>
<worksheet xmlns="http://schemas.openxmlformats.org/spreadsheetml/2006/main" xmlns:r="http://schemas.openxmlformats.org/officeDocument/2006/relationships">
  <sheetPr filterMode="false">
    <tabColor rgb="FF797CA2"/>
    <pageSetUpPr fitToPage="true"/>
  </sheetPr>
  <dimension ref="B1:B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30" zeroHeight="false" outlineLevelRow="0" outlineLevelCol="0"/>
  <cols>
    <col collapsed="false" customWidth="true" hidden="false" outlineLevel="0" max="1" min="1" style="0" width="2.64"/>
    <col collapsed="false" customWidth="true" hidden="false" outlineLevel="0" max="2" min="2" style="0" width="28.71"/>
    <col collapsed="false" customWidth="true" hidden="false" outlineLevel="0" max="3" min="3" style="0" width="3.22"/>
    <col collapsed="false" customWidth="true" hidden="false" outlineLevel="0" max="1025" min="4" style="0" width="9"/>
  </cols>
  <sheetData>
    <row r="1" customFormat="false" ht="40" hidden="false" customHeight="true" outlineLevel="0" collapsed="false">
      <c r="B1" s="11" t="s">
        <v>79</v>
      </c>
    </row>
    <row r="2" customFormat="false" ht="15" hidden="false" customHeight="true" outlineLevel="0" collapsed="false"/>
    <row r="3" customFormat="false" ht="30" hidden="false" customHeight="true" outlineLevel="0" collapsed="false">
      <c r="B3" s="31" t="s">
        <v>80</v>
      </c>
    </row>
    <row r="4" customFormat="false" ht="30" hidden="false" customHeight="true" outlineLevel="0" collapsed="false">
      <c r="B4" s="32" t="s">
        <v>73</v>
      </c>
    </row>
    <row r="5" customFormat="false" ht="30" hidden="false" customHeight="true" outlineLevel="0" collapsed="false">
      <c r="B5" s="32" t="s">
        <v>63</v>
      </c>
    </row>
    <row r="6" customFormat="false" ht="30" hidden="false" customHeight="true" outlineLevel="0" collapsed="false">
      <c r="B6" s="32" t="s">
        <v>64</v>
      </c>
    </row>
    <row r="7" customFormat="false" ht="30" hidden="false" customHeight="true" outlineLevel="0" collapsed="false">
      <c r="B7" s="32" t="s">
        <v>65</v>
      </c>
    </row>
  </sheetData>
  <dataValidations count="3">
    <dataValidation allowBlank="true" operator="between" prompt="Le titre de la feuille de calcul figure dans cette cellule." showDropDown="false" showErrorMessage="true" showInputMessage="true" sqref="B1" type="none">
      <formula1>0</formula1>
      <formula2>0</formula2>
    </dataValidation>
    <dataValidation allowBlank="true" operator="between" prompt="Entrez les types de congés dans cette colonne sous ce titre" showDropDown="false" showErrorMessage="true" showInputMessage="true" sqref="B3" type="none">
      <formula1>0</formula1>
      <formula2>0</formula2>
    </dataValidation>
    <dataValidation allowBlank="true" operator="between" prompt="Entrez les types de congés dans le tableau de cette feuille de calcul. Les entrées seront utilisées pour la sélection dans le tableau Suivi des congés de la feuille de calcul Suivi des congés des employés" showDropDown="false" showErrorMessage="true" showInputMessage="true" sqref="A1" type="none">
      <formula1>0</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5.xml><?xml version="1.0" encoding="utf-8"?>
<worksheet xmlns="http://schemas.openxmlformats.org/spreadsheetml/2006/main" xmlns:r="http://schemas.openxmlformats.org/officeDocument/2006/relationships">
  <sheetPr filterMode="false">
    <tabColor rgb="FFED7669"/>
    <pageSetUpPr fitToPage="true"/>
  </sheetPr>
  <dimension ref="B1:C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30" zeroHeight="false" outlineLevelRow="0" outlineLevelCol="0"/>
  <cols>
    <col collapsed="false" customWidth="true" hidden="false" outlineLevel="0" max="1" min="1" style="0" width="2.64"/>
    <col collapsed="false" customWidth="true" hidden="false" outlineLevel="0" max="2" min="2" style="0" width="28.71"/>
    <col collapsed="false" customWidth="true" hidden="false" outlineLevel="0" max="3" min="3" style="0" width="25.64"/>
    <col collapsed="false" customWidth="true" hidden="false" outlineLevel="0" max="4" min="4" style="0" width="2.64"/>
    <col collapsed="false" customWidth="true" hidden="false" outlineLevel="0" max="1025" min="5" style="0" width="9"/>
  </cols>
  <sheetData>
    <row r="1" customFormat="false" ht="40" hidden="false" customHeight="true" outlineLevel="0" collapsed="false">
      <c r="B1" s="11" t="s">
        <v>81</v>
      </c>
    </row>
    <row r="2" customFormat="false" ht="15" hidden="false" customHeight="true" outlineLevel="0" collapsed="false"/>
    <row r="3" customFormat="false" ht="30" hidden="false" customHeight="true" outlineLevel="0" collapsed="false">
      <c r="B3" s="31" t="s">
        <v>81</v>
      </c>
      <c r="C3" s="31" t="s">
        <v>82</v>
      </c>
    </row>
    <row r="4" customFormat="false" ht="30" hidden="false" customHeight="true" outlineLevel="0" collapsed="false">
      <c r="B4" s="33" t="n">
        <f aca="true">DATE(YEAR(TODAY()),1,1)</f>
        <v>43466</v>
      </c>
      <c r="C4" s="32" t="s">
        <v>83</v>
      </c>
    </row>
    <row r="5" customFormat="false" ht="30" hidden="false" customHeight="true" outlineLevel="0" collapsed="false">
      <c r="B5" s="33" t="n">
        <f aca="true">DATE(YEAR(TODAY()),7,4)</f>
        <v>43650</v>
      </c>
      <c r="C5" s="32" t="s">
        <v>84</v>
      </c>
    </row>
    <row r="6" customFormat="false" ht="30" hidden="false" customHeight="true" outlineLevel="0" collapsed="false">
      <c r="B6" s="33" t="n">
        <f aca="true">DATE(YEAR(TODAY()),11,24)</f>
        <v>43793</v>
      </c>
      <c r="C6" s="32" t="s">
        <v>85</v>
      </c>
    </row>
    <row r="7" customFormat="false" ht="30" hidden="false" customHeight="true" outlineLevel="0" collapsed="false">
      <c r="B7" s="33" t="n">
        <f aca="true">DATE(YEAR(TODAY()),11,25)</f>
        <v>43794</v>
      </c>
      <c r="C7" s="32" t="s">
        <v>85</v>
      </c>
    </row>
    <row r="8" customFormat="false" ht="30" hidden="false" customHeight="true" outlineLevel="0" collapsed="false">
      <c r="B8" s="33" t="n">
        <f aca="true">DATE(YEAR(TODAY()),12,24)</f>
        <v>43823</v>
      </c>
      <c r="C8" s="32" t="s">
        <v>86</v>
      </c>
    </row>
    <row r="9" customFormat="false" ht="30" hidden="false" customHeight="true" outlineLevel="0" collapsed="false">
      <c r="B9" s="33" t="n">
        <f aca="true">DATE(YEAR(TODAY()),12,25)</f>
        <v>43824</v>
      </c>
      <c r="C9" s="32" t="s">
        <v>86</v>
      </c>
    </row>
  </sheetData>
  <dataValidations count="4">
    <dataValidation allowBlank="true" operator="between" prompt="Le titre de la feuille de calcul figure dans cette cellule." showDropDown="false" showErrorMessage="true" showInputMessage="true" sqref="B1" type="none">
      <formula1>0</formula1>
      <formula2>0</formula2>
    </dataValidation>
    <dataValidation allowBlank="true" operator="between" prompt="Entrez la date du jour férié dans cette colonne sous ce titre" showDropDown="false" showErrorMessage="true" showInputMessage="true" sqref="B3" type="none">
      <formula1>0</formula1>
      <formula2>0</formula2>
    </dataValidation>
    <dataValidation allowBlank="true" operator="between" prompt="Entrez la description dans cette colonne sous ce titre" showDropDown="false" showErrorMessage="true" showInputMessage="true" sqref="C3" type="none">
      <formula1>0</formula1>
      <formula2>0</formula2>
    </dataValidation>
    <dataValidation allowBlank="true" operator="between" prompt="Entrez les jours de fermeture de l’entreprise dans le tableau de cette feuille de calcul" showDropDown="false" showErrorMessage="true" showInputMessage="true" sqref="A1" type="none">
      <formula1>0</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6.xml><?xml version="1.0" encoding="utf-8"?>
<worksheet xmlns="http://schemas.openxmlformats.org/spreadsheetml/2006/main" xmlns:r="http://schemas.openxmlformats.org/officeDocument/2006/relationships">
  <sheetPr filterMode="false">
    <tabColor rgb="FF36384E"/>
    <pageSetUpPr fitToPage="true"/>
  </sheetPr>
  <dimension ref="B1:AR2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C6" activeCellId="0" sqref="C6"/>
    </sheetView>
  </sheetViews>
  <sheetFormatPr defaultRowHeight="14.6" zeroHeight="false" outlineLevelRow="0" outlineLevelCol="0"/>
  <cols>
    <col collapsed="false" customWidth="true" hidden="false" outlineLevel="0" max="1" min="1" style="1" width="2.64"/>
    <col collapsed="false" customWidth="true" hidden="false" outlineLevel="0" max="2" min="2" style="1" width="26"/>
    <col collapsed="false" customWidth="true" hidden="false" outlineLevel="0" max="3" min="3" style="1" width="19.93"/>
    <col collapsed="false" customWidth="true" hidden="false" outlineLevel="0" max="4" min="4" style="1" width="5.35"/>
    <col collapsed="false" customWidth="true" hidden="false" outlineLevel="0" max="5" min="5" style="1" width="5.86"/>
    <col collapsed="false" customWidth="true" hidden="false" outlineLevel="0" max="7" min="6" style="1" width="4.64"/>
    <col collapsed="false" customWidth="true" hidden="false" outlineLevel="0" max="8" min="8" style="1" width="6"/>
    <col collapsed="false" customWidth="true" hidden="false" outlineLevel="0" max="9" min="9" style="1" width="5.64"/>
    <col collapsed="false" customWidth="true" hidden="false" outlineLevel="0" max="13" min="10" style="1" width="4.64"/>
    <col collapsed="false" customWidth="true" hidden="false" outlineLevel="0" max="14" min="14" style="1" width="5.35"/>
    <col collapsed="false" customWidth="true" hidden="false" outlineLevel="0" max="15" min="15" style="1" width="5.5"/>
    <col collapsed="false" customWidth="true" hidden="false" outlineLevel="0" max="16" min="16" style="1" width="5.14"/>
    <col collapsed="false" customWidth="true" hidden="false" outlineLevel="0" max="18" min="17" style="1" width="4.64"/>
    <col collapsed="false" customWidth="true" hidden="false" outlineLevel="0" max="19" min="19" style="1" width="5.14"/>
    <col collapsed="false" customWidth="true" hidden="false" outlineLevel="0" max="21" min="20" style="1" width="5.35"/>
    <col collapsed="false" customWidth="true" hidden="false" outlineLevel="0" max="23" min="22" style="1" width="4.64"/>
    <col collapsed="false" customWidth="true" hidden="false" outlineLevel="0" max="24" min="24" style="1" width="5.71"/>
    <col collapsed="false" customWidth="true" hidden="false" outlineLevel="0" max="25" min="25" style="1" width="5.14"/>
    <col collapsed="false" customWidth="true" hidden="false" outlineLevel="0" max="28" min="26" style="1" width="4.64"/>
    <col collapsed="false" customWidth="true" hidden="false" outlineLevel="0" max="29" min="29" style="1" width="5.35"/>
    <col collapsed="false" customWidth="true" hidden="false" outlineLevel="0" max="30" min="30" style="1" width="5.64"/>
    <col collapsed="false" customWidth="true" hidden="false" outlineLevel="0" max="44" min="31" style="1" width="4.64"/>
    <col collapsed="false" customWidth="true" hidden="false" outlineLevel="0" max="45" min="45" style="1" width="2.64"/>
    <col collapsed="false" customWidth="true" hidden="false" outlineLevel="0" max="1025" min="46" style="1" width="9"/>
  </cols>
  <sheetData>
    <row r="1" customFormat="false" ht="40" hidden="false" customHeight="true" outlineLevel="0" collapsed="false">
      <c r="B1" s="2" t="s">
        <v>87</v>
      </c>
      <c r="C1" s="2"/>
      <c r="D1" s="2"/>
      <c r="E1" s="2"/>
      <c r="F1" s="2"/>
      <c r="G1" s="2"/>
      <c r="H1" s="2"/>
      <c r="I1" s="2"/>
      <c r="J1" s="2"/>
      <c r="K1" s="2"/>
      <c r="L1" s="2"/>
      <c r="M1" s="2"/>
      <c r="N1" s="2"/>
      <c r="O1" s="2"/>
      <c r="P1" s="2"/>
    </row>
    <row r="2" customFormat="false" ht="21.75" hidden="false" customHeight="true" outlineLevel="0" collapsed="false">
      <c r="B2" s="3" t="s">
        <v>88</v>
      </c>
      <c r="C2" s="4" t="s">
        <v>89</v>
      </c>
      <c r="D2" s="4"/>
      <c r="E2" s="4"/>
      <c r="F2" s="4"/>
      <c r="G2" s="4"/>
      <c r="H2" s="4"/>
      <c r="I2" s="4"/>
      <c r="J2" s="5"/>
      <c r="U2" s="6"/>
      <c r="V2" s="6"/>
      <c r="W2" s="6"/>
      <c r="X2" s="6"/>
      <c r="Y2" s="6"/>
      <c r="Z2" s="6"/>
      <c r="AA2" s="6"/>
      <c r="AB2" s="6"/>
      <c r="AC2" s="7"/>
    </row>
    <row r="3" customFormat="false" ht="22" hidden="false" customHeight="true" outlineLevel="0" collapsed="false">
      <c r="B3" s="3" t="s">
        <v>3</v>
      </c>
      <c r="C3" s="8" t="n">
        <f aca="true">YEAR(TODAY())</f>
        <v>2019</v>
      </c>
      <c r="D3" s="8"/>
      <c r="E3" s="8"/>
      <c r="F3" s="8"/>
      <c r="G3" s="8"/>
      <c r="H3" s="8"/>
      <c r="I3" s="8"/>
      <c r="J3" s="5"/>
      <c r="U3" s="6"/>
      <c r="V3" s="6"/>
      <c r="W3" s="6"/>
      <c r="X3" s="6"/>
      <c r="Y3" s="6"/>
      <c r="Z3" s="6"/>
      <c r="AA3" s="6"/>
      <c r="AB3" s="6"/>
      <c r="AC3" s="7"/>
    </row>
    <row r="4" customFormat="false" ht="15" hidden="false" customHeight="true" outlineLevel="0" collapsed="false">
      <c r="B4" s="6"/>
      <c r="C4" s="6"/>
      <c r="D4" s="6"/>
      <c r="E4" s="6"/>
      <c r="F4" s="6"/>
      <c r="G4" s="6"/>
      <c r="H4" s="6"/>
      <c r="I4" s="6"/>
      <c r="J4" s="6"/>
      <c r="K4" s="6"/>
      <c r="L4" s="6"/>
      <c r="M4" s="6"/>
      <c r="N4" s="6"/>
      <c r="O4" s="6"/>
      <c r="P4" s="6"/>
      <c r="Q4" s="6"/>
      <c r="R4" s="6"/>
      <c r="S4" s="6"/>
      <c r="T4" s="6"/>
      <c r="U4" s="6"/>
      <c r="V4" s="6"/>
      <c r="W4" s="6"/>
      <c r="X4" s="6"/>
      <c r="Y4" s="6"/>
      <c r="Z4" s="6"/>
      <c r="AA4" s="6"/>
      <c r="AB4" s="6"/>
      <c r="AC4" s="7"/>
      <c r="AD4" s="7"/>
      <c r="AE4" s="7"/>
      <c r="AF4" s="7"/>
      <c r="AG4" s="7"/>
      <c r="AH4" s="7"/>
      <c r="AI4" s="7"/>
      <c r="AJ4" s="7"/>
      <c r="AK4" s="7"/>
      <c r="AL4" s="7"/>
      <c r="AM4" s="7"/>
      <c r="AN4" s="7"/>
      <c r="AO4" s="7"/>
      <c r="AP4" s="7"/>
      <c r="AQ4" s="7"/>
      <c r="AR4" s="7"/>
    </row>
    <row r="5" customFormat="false" ht="14.6" hidden="false" customHeight="false" outlineLevel="0" collapsed="false">
      <c r="B5" s="35" t="s">
        <v>90</v>
      </c>
      <c r="C5" s="1" t="s">
        <v>91</v>
      </c>
    </row>
    <row r="6" customFormat="false" ht="18.75" hidden="false" customHeight="true" outlineLevel="0" collapsed="false">
      <c r="B6" s="36" t="str">
        <f aca="false">TEXT(DATE(C$3,ROW()-5,1),"mmmm")</f>
        <v>janvier</v>
      </c>
      <c r="C6" s="10" t="n">
        <f aca="true">INDIRECT("'Heure créche'!"&amp;ADDRESS(MATCH(C$2,'Heure créche'!B:B,0),MATCH(B6,'Heure créche'!$3:$3,0),4,1),1)</f>
        <v>0</v>
      </c>
    </row>
    <row r="7" customFormat="false" ht="18.75" hidden="false" customHeight="true" outlineLevel="0" collapsed="false">
      <c r="B7" s="36" t="str">
        <f aca="false">TEXT(DATE(C$3,ROW()-5,1),"mmmm")</f>
        <v>février</v>
      </c>
      <c r="C7" s="10" t="n">
        <f aca="true">INDIRECT("'Heure créche'!"&amp;ADDRESS(MATCH(C$2,'Heure créche'!B:B,0),MATCH(B7,'Heure créche'!$3:$3,0),4,1),1)</f>
        <v>0</v>
      </c>
    </row>
    <row r="8" customFormat="false" ht="18.75" hidden="false" customHeight="true" outlineLevel="0" collapsed="false">
      <c r="B8" s="36" t="str">
        <f aca="false">TEXT(DATE(C$3,ROW()-5,1),"mmmm")</f>
        <v>mars</v>
      </c>
      <c r="C8" s="10" t="n">
        <f aca="true">INDIRECT("'Heure créche'!"&amp;ADDRESS(MATCH(C$2,'Heure créche'!B:B,0),MATCH(B8,'Heure créche'!$3:$3,0),4,1),1)</f>
        <v>0</v>
      </c>
    </row>
    <row r="9" customFormat="false" ht="18.75" hidden="false" customHeight="true" outlineLevel="0" collapsed="false">
      <c r="B9" s="36" t="str">
        <f aca="false">TEXT(DATE(C$3,ROW()-5,1),"mmmm")</f>
        <v>avril</v>
      </c>
      <c r="C9" s="10" t="n">
        <f aca="true">INDIRECT("'Heure créche'!"&amp;ADDRESS(MATCH(C$2,'Heure créche'!B:B,0),MATCH(B9,'Heure créche'!$3:$3,0),4,1),1)</f>
        <v>0</v>
      </c>
    </row>
    <row r="10" customFormat="false" ht="18.75" hidden="false" customHeight="true" outlineLevel="0" collapsed="false">
      <c r="B10" s="36" t="str">
        <f aca="false">TEXT(DATE(C$3,ROW()-5,1),"mmmm")</f>
        <v>mai</v>
      </c>
      <c r="C10" s="10" t="n">
        <f aca="true">INDIRECT("'Heure créche'!"&amp;ADDRESS(MATCH(C$2,'Heure créche'!B:B,0),MATCH(B10,'Heure créche'!$3:$3,0),4,1),1)</f>
        <v>0</v>
      </c>
    </row>
    <row r="11" customFormat="false" ht="18.75" hidden="false" customHeight="true" outlineLevel="0" collapsed="false">
      <c r="B11" s="36" t="str">
        <f aca="false">TEXT(DATE(C$3,ROW()-5,1),"mmmm")</f>
        <v>juin</v>
      </c>
      <c r="C11" s="10" t="n">
        <f aca="true">INDIRECT("'Heure créche'!"&amp;ADDRESS(MATCH(C$2,'Heure créche'!B:B,0),MATCH(B11,'Heure créche'!$3:$3,0),4,1),1)</f>
        <v>0</v>
      </c>
    </row>
    <row r="12" customFormat="false" ht="18.75" hidden="false" customHeight="true" outlineLevel="0" collapsed="false">
      <c r="B12" s="36" t="str">
        <f aca="false">TEXT(DATE(C$3,ROW()-5,1),"mmmm")</f>
        <v>juillet</v>
      </c>
      <c r="C12" s="10" t="n">
        <f aca="true">INDIRECT("'Heure créche'!"&amp;ADDRESS(MATCH(C$2,'Heure créche'!B:B,0),MATCH(B12,'Heure créche'!$3:$3,0),4,1),1)</f>
        <v>0</v>
      </c>
    </row>
    <row r="13" customFormat="false" ht="18.75" hidden="false" customHeight="true" outlineLevel="0" collapsed="false">
      <c r="B13" s="36" t="str">
        <f aca="false">TEXT(DATE(C$3,ROW()-5,1),"mmmm")</f>
        <v>août</v>
      </c>
      <c r="C13" s="10" t="n">
        <f aca="true">INDIRECT("'Heure créche'!"&amp;ADDRESS(MATCH(C$2,'Heure créche'!B:B,0),MATCH(B13,'Heure créche'!$3:$3,0),4,1),1)</f>
        <v>0</v>
      </c>
    </row>
    <row r="14" customFormat="false" ht="18.75" hidden="false" customHeight="true" outlineLevel="0" collapsed="false">
      <c r="B14" s="36" t="str">
        <f aca="false">TEXT(DATE(C$3,ROW()-5,1),"mmmm")</f>
        <v>septembre</v>
      </c>
      <c r="C14" s="10" t="n">
        <f aca="true">INDIRECT("'Heure créche'!"&amp;ADDRESS(MATCH(C$2,'Heure créche'!B:B,0),MATCH(B14,'Heure créche'!$3:$3,0),4,1),1)</f>
        <v>89</v>
      </c>
    </row>
    <row r="15" customFormat="false" ht="18.75" hidden="false" customHeight="true" outlineLevel="0" collapsed="false">
      <c r="B15" s="36" t="str">
        <f aca="false">TEXT(DATE(C$3,ROW()-5,1),"mmmm")</f>
        <v>octobre</v>
      </c>
      <c r="C15" s="10" t="n">
        <f aca="true">INDIRECT("'Heure créche'!"&amp;ADDRESS(MATCH(C$2,'Heure créche'!B:B,0),MATCH(B15,'Heure créche'!$3:$3,0),4,1),1)</f>
        <v>92</v>
      </c>
    </row>
    <row r="16" customFormat="false" ht="18.75" hidden="false" customHeight="true" outlineLevel="0" collapsed="false">
      <c r="B16" s="36" t="str">
        <f aca="false">TEXT(DATE(C$3,ROW()-5,1),"mmmm")</f>
        <v>novembre</v>
      </c>
      <c r="C16" s="10" t="n">
        <f aca="true">INDIRECT("'Heure créche'!"&amp;ADDRESS(MATCH(C$2,'Heure créche'!B:B,0),MATCH(B16,'Heure créche'!$3:$3,0),4,1),1)</f>
        <v>94</v>
      </c>
    </row>
    <row r="17" customFormat="false" ht="18.75" hidden="false" customHeight="true" outlineLevel="0" collapsed="false">
      <c r="B17" s="36" t="str">
        <f aca="false">TEXT(DATE(C$3,ROW()-5,1),"mmmm")</f>
        <v>décembre</v>
      </c>
      <c r="C17" s="10" t="n">
        <f aca="true">INDIRECT("'Heure créche'!"&amp;ADDRESS(MATCH(C$2,'Heure créche'!B:B,0),MATCH(B17,'Heure créche'!$3:$3,0),4,1),1)</f>
        <v>54</v>
      </c>
    </row>
    <row r="18" customFormat="false" ht="40" hidden="false" customHeight="true" outlineLevel="0" collapsed="false">
      <c r="B18" s="11"/>
      <c r="C18" s="12"/>
      <c r="D18" s="12"/>
      <c r="E18" s="12"/>
      <c r="F18" s="12"/>
      <c r="G18" s="13"/>
      <c r="H18" s="13"/>
      <c r="I18" s="13"/>
      <c r="J18" s="13"/>
      <c r="K18" s="13"/>
      <c r="L18" s="13"/>
      <c r="M18" s="13"/>
      <c r="N18" s="13"/>
      <c r="O18" s="13"/>
    </row>
    <row r="19" customFormat="false" ht="51" hidden="false" customHeight="true" outlineLevel="0" collapsed="false">
      <c r="B19" s="37"/>
      <c r="C19" s="14"/>
      <c r="D19" s="14"/>
      <c r="E19" s="14"/>
      <c r="F19" s="38"/>
      <c r="G19" s="39"/>
      <c r="H19" s="17"/>
      <c r="I19" s="17"/>
      <c r="J19" s="17"/>
      <c r="K19" s="17"/>
      <c r="L19" s="38"/>
      <c r="M19" s="18"/>
      <c r="N19" s="14"/>
      <c r="O19" s="14"/>
      <c r="P19" s="14"/>
      <c r="Q19" s="38"/>
      <c r="R19" s="37"/>
      <c r="S19" s="19"/>
      <c r="T19" s="19"/>
      <c r="U19" s="19"/>
      <c r="V19" s="38"/>
      <c r="W19" s="39"/>
      <c r="X19" s="14"/>
      <c r="Y19" s="14"/>
      <c r="Z19" s="14"/>
      <c r="AA19" s="38"/>
      <c r="AB19" s="39"/>
      <c r="AC19" s="19"/>
      <c r="AD19" s="19"/>
      <c r="AE19" s="19"/>
      <c r="AF19" s="19"/>
      <c r="AG19" s="37"/>
      <c r="AH19" s="37"/>
    </row>
    <row r="20" customFormat="false" ht="55" hidden="false" customHeight="true" outlineLevel="0" collapsed="false">
      <c r="B20" s="37"/>
      <c r="C20" s="40"/>
      <c r="D20" s="40"/>
      <c r="E20" s="40"/>
      <c r="F20" s="38"/>
      <c r="G20" s="37"/>
      <c r="H20" s="40"/>
      <c r="I20" s="40"/>
      <c r="J20" s="40"/>
      <c r="K20" s="40"/>
      <c r="L20" s="38"/>
      <c r="M20" s="37"/>
      <c r="N20" s="41"/>
      <c r="O20" s="41"/>
      <c r="P20" s="41"/>
      <c r="Q20" s="38"/>
      <c r="R20" s="37"/>
      <c r="S20" s="42"/>
      <c r="T20" s="42"/>
      <c r="U20" s="42"/>
      <c r="V20" s="38"/>
      <c r="W20" s="37"/>
      <c r="X20" s="43"/>
      <c r="Y20" s="43"/>
      <c r="Z20" s="43"/>
      <c r="AA20" s="38"/>
      <c r="AB20" s="37"/>
      <c r="AC20" s="44"/>
      <c r="AD20" s="44"/>
      <c r="AE20" s="44"/>
      <c r="AF20" s="37"/>
      <c r="AG20" s="37"/>
      <c r="AH20" s="37"/>
    </row>
    <row r="21" customFormat="false" ht="22" hidden="false" customHeight="true" outlineLevel="0" collapsed="false">
      <c r="B21" s="37"/>
      <c r="C21" s="26"/>
      <c r="D21" s="26"/>
      <c r="E21" s="26"/>
      <c r="F21" s="38"/>
      <c r="G21" s="45"/>
      <c r="H21" s="26"/>
      <c r="I21" s="26"/>
      <c r="J21" s="26"/>
      <c r="K21" s="26"/>
      <c r="L21" s="38"/>
      <c r="M21" s="46"/>
      <c r="N21" s="26"/>
      <c r="O21" s="26"/>
      <c r="P21" s="26"/>
      <c r="Q21" s="38"/>
      <c r="R21" s="46"/>
      <c r="S21" s="26"/>
      <c r="T21" s="26"/>
      <c r="U21" s="26"/>
      <c r="V21" s="38"/>
      <c r="W21" s="46"/>
      <c r="X21" s="26"/>
      <c r="Y21" s="26"/>
      <c r="Z21" s="26"/>
      <c r="AA21" s="38"/>
      <c r="AB21" s="46"/>
      <c r="AC21" s="26"/>
      <c r="AD21" s="26"/>
      <c r="AE21" s="26"/>
      <c r="AF21" s="47"/>
      <c r="AG21" s="37"/>
      <c r="AH21" s="37"/>
    </row>
    <row r="22" customFormat="false" ht="22" hidden="false" customHeight="true" outlineLevel="0" collapsed="false">
      <c r="B22" s="37"/>
      <c r="C22" s="48"/>
      <c r="D22" s="48"/>
      <c r="E22" s="48"/>
      <c r="F22" s="38"/>
      <c r="G22" s="45"/>
      <c r="H22" s="48"/>
      <c r="I22" s="48"/>
      <c r="J22" s="48"/>
      <c r="K22" s="48"/>
      <c r="L22" s="38"/>
      <c r="M22" s="46"/>
      <c r="N22" s="48"/>
      <c r="O22" s="48"/>
      <c r="P22" s="48"/>
      <c r="Q22" s="38"/>
      <c r="R22" s="46"/>
      <c r="S22" s="48"/>
      <c r="T22" s="48"/>
      <c r="U22" s="48"/>
      <c r="V22" s="38"/>
      <c r="W22" s="46"/>
      <c r="X22" s="48"/>
      <c r="Y22" s="48"/>
      <c r="Z22" s="48"/>
      <c r="AA22" s="38"/>
      <c r="AB22" s="46"/>
      <c r="AC22" s="48"/>
      <c r="AD22" s="48"/>
      <c r="AE22" s="48"/>
      <c r="AF22" s="37"/>
      <c r="AG22" s="37"/>
      <c r="AH22" s="37"/>
    </row>
    <row r="23" customFormat="false" ht="14.6" hidden="false" customHeight="false" outlineLevel="0" collapsed="false">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row>
    <row r="24" customFormat="false" ht="14.6" hidden="false" customHeight="false" outlineLevel="0" collapsed="false">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row>
  </sheetData>
  <mergeCells count="27">
    <mergeCell ref="B1:P1"/>
    <mergeCell ref="C2:I2"/>
    <mergeCell ref="C3:I3"/>
    <mergeCell ref="C19:E19"/>
    <mergeCell ref="H19:K19"/>
    <mergeCell ref="N19:P19"/>
    <mergeCell ref="S19:U19"/>
    <mergeCell ref="X19:Z19"/>
    <mergeCell ref="AC19:AE19"/>
    <mergeCell ref="C20:E20"/>
    <mergeCell ref="H20:K20"/>
    <mergeCell ref="N20:P20"/>
    <mergeCell ref="S20:U20"/>
    <mergeCell ref="X20:Z20"/>
    <mergeCell ref="AC20:AE20"/>
    <mergeCell ref="C21:E21"/>
    <mergeCell ref="H21:K21"/>
    <mergeCell ref="N21:P21"/>
    <mergeCell ref="S21:U21"/>
    <mergeCell ref="X21:Z21"/>
    <mergeCell ref="AC21:AE21"/>
    <mergeCell ref="C22:E22"/>
    <mergeCell ref="H22:K22"/>
    <mergeCell ref="N22:P22"/>
    <mergeCell ref="S22:U22"/>
    <mergeCell ref="X22:Z22"/>
    <mergeCell ref="AC22:AE22"/>
  </mergeCells>
  <conditionalFormatting sqref="C6:C17">
    <cfRule type="expression" priority="2" aboveAverage="0" equalAverage="0" bottom="0" percent="0" rank="0" text="" dxfId="4">
      <formula>MONTH(C6)&lt;&gt;MONTH($B6)</formula>
    </cfRule>
    <cfRule type="expression" priority="3" aboveAverage="0" equalAverage="0" bottom="0" percent="0" rank="0" text="" dxfId="5">
      <formula>OR(LEFT(C$5,1)="S", COUNTIF(lstCongés, C6)&gt;0)</formula>
    </cfRule>
    <cfRule type="expression" priority="4" aboveAverage="0" equalAverage="0" bottom="0" percent="0" rank="0" text="" dxfId="6">
      <formula>OR(LEFT(C$5,1)="D", COUNTIF(lstCongés, C6)&gt;0)</formula>
    </cfRule>
  </conditionalFormatting>
  <conditionalFormatting sqref="C22:AE22">
    <cfRule type="beginsWith" priority="5" operator="beginsWith" aboveAverage="0" equalAverage="0" bottom="0" percent="0" rank="0" text="HAUSSE DE" dxfId="7">
      <formula>LEFT(C22,LEN("HAUSSE DE"))="HAUSSE DE"</formula>
    </cfRule>
  </conditionalFormatting>
  <dataValidations count="13">
    <dataValidation allowBlank="true" operator="between" prompt="Le titre de la feuille de calcul figure dans cette cellule." showDropDown="false" showErrorMessage="true" showInputMessage="true" sqref="B1" type="none">
      <formula1>0</formula1>
      <formula2>0</formula2>
    </dataValidation>
    <dataValidation allowBlank="true" operator="between" prompt="Consultez la présence annuelle des employés dans ce classeur. Sélectionnez un employé et une année pour obtenir une vue d’ensemble dans cette feuille de calcul" showDropDown="false" showErrorMessage="true" showInputMessage="true" sqref="A1" type="none">
      <formula1>0</formula1>
      <formula2>0</formula2>
    </dataValidation>
    <dataValidation allowBlank="true" operator="between" prompt="Sélectionnez le nom d’un employé dans la cellule AM2 à droite" showDropDown="false" showErrorMessage="true" showInputMessage="true" sqref="J2" type="none">
      <formula1>0</formula1>
      <formula2>0</formula2>
    </dataValidation>
    <dataValidation allowBlank="true" operator="between" prompt="Entrez l’année dans la cellule AM3 à droite" showDropDown="false" showErrorMessage="true" showInputMessage="true" sqref="J3" type="none">
      <formula1>0</formula1>
      <formula2>0</formula2>
    </dataValidation>
    <dataValidation allowBlank="true" operator="between" prompt="Le titre Chiffres clés figure dans cette cellule. Parcourez les lignes 19 à 22 pour consulter le nombre total de jours de congé, les jours travaillés et d’autres statistiques relatives aux congés" showDropDown="false" showErrorMessage="true" showInputMessage="true" sqref="B18" type="none">
      <formula1>0</formula1>
      <formula2>0</formula2>
    </dataValidation>
    <dataValidation allowBlank="true" operator="between" prompt="Le tableau Registre de présence est automatiquement mis à jour pour l’employé et l’année sélectionnés à l’aide des entrées de la feuille de calcul Suivi des congés des employés. Les mois de l’année figurent dans cette colonne" showDropDown="false" showErrorMessage="true" showInputMessage="true" sqref="B5" type="none">
      <formula1>0</formula1>
      <formula2>0</formula2>
    </dataValidation>
    <dataValidation allowBlank="true" operator="between" prompt="Sélectionnez un employé dans la cellule à droite" showDropDown="false" showErrorMessage="true" showInputMessage="true" sqref="B2" type="none">
      <formula1>0</formula1>
      <formula2>0</formula2>
    </dataValidation>
    <dataValidation allowBlank="true" operator="between" prompt="Entrez l’année dans la cellule à droite" showDropDown="false" showErrorMessage="true" showInputMessage="true" sqref="B3" type="none">
      <formula1>0</formula1>
      <formula2>0</formula2>
    </dataValidation>
    <dataValidation allowBlank="true" operator="between" prompt="Entrez l’année dans cette cellule" showDropDown="false" showErrorMessage="true" showInputMessage="true" sqref="C3:I3" type="none">
      <formula1>0</formula1>
      <formula2>0</formula2>
    </dataValidation>
    <dataValidation allowBlank="true" operator="between" prompt="La date correspondant au mois à gauche et au jour de la semaine dans cette cellule figure dans cette colonne. Seuls les jours du mois travaillés son remplis. Les congés sont mis en surbrillance selon la légende figurant sous le tableau" showDropDown="false" showErrorMessage="true" showInputMessage="true" sqref="C5" type="none">
      <formula1>0</formula1>
      <formula2>0</formula2>
    </dataValidation>
    <dataValidation allowBlank="true" operator="between" prompt="Les titres des statistiques clés sont automatiquement calculés dans cette ligne à partir de la cellule à droite" showDropDown="false" showErrorMessage="true" showInputMessage="true" sqref="B19" type="none">
      <formula1>0</formula1>
      <formula2>0</formula2>
    </dataValidation>
    <dataValidation allowBlank="true" error="Sélectionnez le nom d’un employé dans la liste. Sélectionnez ANNULER, appuyez sur ALT+FLÈCHE BAS, puis sur ENTRÉE pour opérer une sélection " operator="between" prompt="Sélectionnez le nom d’un employé dans cette cellule. Appuyez sur ALT+FLÈCHE BAS pour ouvrir la liste déroulante, puis sur ENTRÉE pour opérer une sélection." showDropDown="false" showErrorMessage="true" showInputMessage="true" sqref="D2:I2" type="list">
      <formula1>'Ce que j''aimerais savoir faire'!lstEmployés</formula1>
      <formula2>0</formula2>
    </dataValidation>
    <dataValidation allowBlank="true" error="Sélectionnez le nom d’un employé dans la liste. Sélectionnez ANNULER, appuyez sur ALT+FLÈCHE BAS, puis sur ENTRÉE pour opérer une sélection " operator="between" prompt="Sélectionnez le nom d’un enfant dans cette cellule. Appuyez sur ALT+FLÈCHE BAS pour ouvrir la liste déroulante, puis sur ENTRÉE pour opérer une sélection." showDropDown="false" showErrorMessage="true" showInputMessage="true" sqref="C2" type="list">
      <formula1>'Heure créche'!$B$4:$B$7</formula1>
      <formula2>0</formula2>
    </dataValidation>
  </dataValidations>
  <printOptions headings="false" gridLines="false" gridLinesSet="true" horizontalCentered="true" verticalCentered="false"/>
  <pageMargins left="0.25" right="0.25" top="0.75" bottom="0.75" header="0.511805555555555" footer="0.3"/>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&amp;CPage &amp;P of &amp;N</oddFooter>
  </headerFooter>
  <tableParts>
    <tablePart r:id="rId1"/>
  </tableParts>
</worksheet>
</file>

<file path=xl/worksheets/sheet7.xml><?xml version="1.0" encoding="utf-8"?>
<worksheet xmlns="http://schemas.openxmlformats.org/spreadsheetml/2006/main" xmlns:r="http://schemas.openxmlformats.org/officeDocument/2006/relationships">
  <sheetPr filterMode="false">
    <pageSetUpPr fitToPage="false"/>
  </sheetPr>
  <dimension ref="B2:N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N3" activeCellId="0" sqref="N3"/>
    </sheetView>
  </sheetViews>
  <sheetFormatPr defaultRowHeight="14.6" zeroHeight="false" outlineLevelRow="0" outlineLevelCol="0"/>
  <cols>
    <col collapsed="false" customWidth="true" hidden="false" outlineLevel="0" max="1" min="1" style="0" width="3.78"/>
    <col collapsed="false" customWidth="true" hidden="false" outlineLevel="0" max="1025" min="2" style="0" width="10.66"/>
  </cols>
  <sheetData>
    <row r="2" customFormat="false" ht="15" hidden="false" customHeight="false" outlineLevel="0" collapsed="false"/>
    <row r="3" customFormat="false" ht="13.8" hidden="false" customHeight="false" outlineLevel="0" collapsed="false">
      <c r="C3" s="49" t="str">
        <f aca="false">TEXT(DATE('Ce que j''aimerais savoir faire'!C$3,COLUMN()-2,1),"mmmm")</f>
        <v>janvier</v>
      </c>
      <c r="D3" s="49" t="str">
        <f aca="false">TEXT(DATE('Ce que j''aimerais savoir faire'!D$3,COLUMN()-2,1),"mmmm")</f>
        <v>février</v>
      </c>
      <c r="E3" s="49" t="str">
        <f aca="false">TEXT(DATE('Ce que j''aimerais savoir faire'!E$3,COLUMN()-2,1),"mmmm")</f>
        <v>mars</v>
      </c>
      <c r="F3" s="49" t="str">
        <f aca="false">TEXT(DATE('Ce que j''aimerais savoir faire'!F$3,COLUMN()-2,1),"mmmm")</f>
        <v>avril</v>
      </c>
      <c r="G3" s="49" t="str">
        <f aca="false">TEXT(DATE('Ce que j''aimerais savoir faire'!G$3,COLUMN()-2,1),"mmmm")</f>
        <v>mai</v>
      </c>
      <c r="H3" s="49" t="str">
        <f aca="false">TEXT(DATE('Ce que j''aimerais savoir faire'!H$3,COLUMN()-2,1),"mmmm")</f>
        <v>juin</v>
      </c>
      <c r="I3" s="49" t="str">
        <f aca="false">TEXT(DATE('Ce que j''aimerais savoir faire'!I$3,COLUMN()-2,1),"mmmm")</f>
        <v>juillet</v>
      </c>
      <c r="J3" s="49" t="str">
        <f aca="false">TEXT(DATE('Ce que j''aimerais savoir faire'!J$3,COLUMN()-2,1),"mmmm")</f>
        <v>août</v>
      </c>
      <c r="K3" s="49" t="str">
        <f aca="false">TEXT(DATE('Ce que j''aimerais savoir faire'!K$3,COLUMN()-2,1),"mmmm")</f>
        <v>septembre</v>
      </c>
      <c r="L3" s="49" t="str">
        <f aca="false">TEXT(DATE('Ce que j''aimerais savoir faire'!L$3,COLUMN()-2,1),"mmmm")</f>
        <v>octobre</v>
      </c>
      <c r="M3" s="49" t="str">
        <f aca="false">TEXT(DATE('Ce que j''aimerais savoir faire'!M$3,COLUMN()-2,1),"mmmm")</f>
        <v>novembre</v>
      </c>
      <c r="N3" s="49" t="str">
        <f aca="false">TEXT(DATE('Ce que j''aimerais savoir faire'!N$3,COLUMN()-2,1),"mmmm")</f>
        <v>décembre</v>
      </c>
    </row>
    <row r="4" customFormat="false" ht="14.6" hidden="false" customHeight="false" outlineLevel="0" collapsed="false">
      <c r="B4" s="50" t="s">
        <v>92</v>
      </c>
      <c r="C4" s="51" t="n">
        <v>83</v>
      </c>
      <c r="D4" s="52" t="n">
        <v>31</v>
      </c>
      <c r="E4" s="52" t="n">
        <v>96</v>
      </c>
      <c r="F4" s="52" t="n">
        <v>85</v>
      </c>
      <c r="G4" s="52" t="n">
        <v>102</v>
      </c>
      <c r="H4" s="52" t="n">
        <v>28</v>
      </c>
      <c r="I4" s="52" t="n">
        <v>97</v>
      </c>
      <c r="J4" s="52" t="n">
        <v>23</v>
      </c>
      <c r="K4" s="52" t="n">
        <v>55</v>
      </c>
      <c r="L4" s="52" t="n">
        <v>56</v>
      </c>
      <c r="M4" s="52" t="n">
        <v>47</v>
      </c>
      <c r="N4" s="53" t="n">
        <v>45</v>
      </c>
    </row>
    <row r="5" customFormat="false" ht="14.6" hidden="false" customHeight="false" outlineLevel="0" collapsed="false">
      <c r="B5" s="54" t="s">
        <v>93</v>
      </c>
      <c r="C5" s="55" t="n">
        <v>132</v>
      </c>
      <c r="D5" s="56" t="n">
        <v>142</v>
      </c>
      <c r="E5" s="56" t="n">
        <v>123</v>
      </c>
      <c r="F5" s="56" t="n">
        <v>114</v>
      </c>
      <c r="G5" s="56" t="n">
        <v>54</v>
      </c>
      <c r="H5" s="56" t="n">
        <v>138</v>
      </c>
      <c r="I5" s="56" t="n">
        <v>144</v>
      </c>
      <c r="J5" s="56" t="n">
        <v>52</v>
      </c>
      <c r="K5" s="56" t="n">
        <v>156</v>
      </c>
      <c r="L5" s="56" t="n">
        <v>151</v>
      </c>
      <c r="M5" s="56" t="n">
        <v>125</v>
      </c>
      <c r="N5" s="57" t="n">
        <v>112</v>
      </c>
    </row>
    <row r="6" customFormat="false" ht="14.6" hidden="false" customHeight="false" outlineLevel="0" collapsed="false">
      <c r="B6" s="54" t="s">
        <v>94</v>
      </c>
      <c r="C6" s="55" t="n">
        <v>75</v>
      </c>
      <c r="D6" s="56" t="n">
        <v>79</v>
      </c>
      <c r="E6" s="56" t="n">
        <v>77</v>
      </c>
      <c r="F6" s="56" t="n">
        <v>74</v>
      </c>
      <c r="G6" s="56" t="n">
        <v>73</v>
      </c>
      <c r="H6" s="56" t="n">
        <v>75</v>
      </c>
      <c r="I6" s="56" t="n">
        <v>78</v>
      </c>
      <c r="J6" s="56" t="n">
        <v>18</v>
      </c>
      <c r="K6" s="56" t="n">
        <v>74</v>
      </c>
      <c r="L6" s="56" t="n">
        <v>78</v>
      </c>
      <c r="M6" s="56" t="n">
        <v>79</v>
      </c>
      <c r="N6" s="57" t="n">
        <v>46</v>
      </c>
    </row>
    <row r="7" customFormat="false" ht="15" hidden="false" customHeight="false" outlineLevel="0" collapsed="false">
      <c r="B7" s="58" t="s">
        <v>89</v>
      </c>
      <c r="C7" s="59" t="n">
        <v>0</v>
      </c>
      <c r="D7" s="60" t="n">
        <v>0</v>
      </c>
      <c r="E7" s="60" t="n">
        <v>0</v>
      </c>
      <c r="F7" s="60" t="n">
        <v>0</v>
      </c>
      <c r="G7" s="60" t="n">
        <v>0</v>
      </c>
      <c r="H7" s="60" t="n">
        <v>0</v>
      </c>
      <c r="I7" s="60" t="n">
        <v>0</v>
      </c>
      <c r="J7" s="60" t="n">
        <v>0</v>
      </c>
      <c r="K7" s="60" t="n">
        <v>89</v>
      </c>
      <c r="L7" s="60" t="n">
        <v>92</v>
      </c>
      <c r="M7" s="60" t="n">
        <v>94</v>
      </c>
      <c r="N7" s="61" t="n">
        <v>54</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1</TotalTime>
  <Application>LibreOffice/6.2.4.2$Windows_X86_64 LibreOffice_project/2412653d852ce75f65fbfa83fb7e7b669a126d64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2016-12-03T09:43:22Z</dcterms:created>
  <dc:creator>Pierre GASTALDELLO</dc:creator>
  <dc:description/>
  <dc:language>fr-FR</dc:language>
  <cp:lastModifiedBy/>
  <dcterms:modified xsi:type="dcterms:W3CDTF">2019-06-29T07:44:54Z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