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tru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<sst xmlns="http://schemas.openxmlformats.org/spreadsheetml/2006/main" count="191" uniqueCount="56">
  <si>
    <t xml:space="preserve">NOM COMMERCIAL</t>
  </si>
  <si>
    <t xml:space="preserve">DATE SIGNATURE</t>
  </si>
  <si>
    <t xml:space="preserve">DATE DEMARRAGE</t>
  </si>
  <si>
    <t xml:space="preserve">TYPE</t>
  </si>
  <si>
    <t xml:space="preserve">MONTANT CA</t>
  </si>
  <si>
    <t xml:space="preserve">MONTANT MBB</t>
  </si>
  <si>
    <t xml:space="preserve">% MBB</t>
  </si>
  <si>
    <t xml:space="preserve">Durée</t>
  </si>
  <si>
    <t xml:space="preserve">Activité</t>
  </si>
  <si>
    <t xml:space="preserve">Secteur</t>
  </si>
  <si>
    <t xml:space="preserve">MBB AVANT </t>
  </si>
  <si>
    <t xml:space="preserve">Agence</t>
  </si>
  <si>
    <t xml:space="preserve">Com Contrat</t>
  </si>
  <si>
    <t xml:space="preserve">Com Avenant</t>
  </si>
  <si>
    <t xml:space="preserve">Com Réseau</t>
  </si>
  <si>
    <t xml:space="preserve">Com &gt;Objectif</t>
  </si>
  <si>
    <t xml:space="preserve">Réseau</t>
  </si>
  <si>
    <t xml:space="preserve">CUMUL MBB</t>
  </si>
  <si>
    <t xml:space="preserve"> </t>
  </si>
  <si>
    <t xml:space="preserve">Nathalie</t>
  </si>
  <si>
    <t xml:space="preserve">Contrat</t>
  </si>
  <si>
    <t xml:space="preserve">NO</t>
  </si>
  <si>
    <t xml:space="preserve">Avenant +</t>
  </si>
  <si>
    <t xml:space="preserve">Thomas DW</t>
  </si>
  <si>
    <t xml:space="preserve">PICA</t>
  </si>
  <si>
    <t xml:space="preserve">Benoit</t>
  </si>
  <si>
    <t xml:space="preserve">Resiliation Conservatoire</t>
  </si>
  <si>
    <t xml:space="preserve">Santé</t>
  </si>
  <si>
    <t xml:space="preserve">Public</t>
  </si>
  <si>
    <t xml:space="preserve">GLN</t>
  </si>
  <si>
    <t xml:space="preserve">Tertiaire</t>
  </si>
  <si>
    <t xml:space="preserve">Privé</t>
  </si>
  <si>
    <t xml:space="preserve">Thierry</t>
  </si>
  <si>
    <t xml:space="preserve">Avenant -</t>
  </si>
  <si>
    <t xml:space="preserve">PGE</t>
  </si>
  <si>
    <t xml:space="preserve">Valérie</t>
  </si>
  <si>
    <t xml:space="preserve">Logisitique</t>
  </si>
  <si>
    <t xml:space="preserve">AMIENS</t>
  </si>
  <si>
    <t xml:space="preserve">Julien</t>
  </si>
  <si>
    <t xml:space="preserve">Ecole</t>
  </si>
  <si>
    <t xml:space="preserve">CALAIS</t>
  </si>
  <si>
    <t xml:space="preserve">Frédéric</t>
  </si>
  <si>
    <t xml:space="preserve">NAN</t>
  </si>
  <si>
    <t xml:space="preserve">Edouard</t>
  </si>
  <si>
    <t xml:space="preserve">GLS</t>
  </si>
  <si>
    <t xml:space="preserve">Charles</t>
  </si>
  <si>
    <t xml:space="preserve">Industrie</t>
  </si>
  <si>
    <t xml:space="preserve">Resiliation Définitive</t>
  </si>
  <si>
    <t xml:space="preserve">Benjamin</t>
  </si>
  <si>
    <t xml:space="preserve">Thomas DR</t>
  </si>
  <si>
    <t xml:space="preserve">CRS</t>
  </si>
  <si>
    <t xml:space="preserve">Sabrina</t>
  </si>
  <si>
    <t xml:space="preserve">SH</t>
  </si>
  <si>
    <t xml:space="preserve">Nom commercial</t>
  </si>
  <si>
    <t xml:space="preserve">objectif</t>
  </si>
  <si>
    <t xml:space="preserve">Cindy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</si>
</sst>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DD/MM/YYYY"/>
    <numFmt numFmtId="166" formatCode="_-* #,##0.00&quot; €&quot;_-;\-* #,##0.00&quot; €&quot;_-;_-* \-??&quot; €&quot;_-;_-@_-"/>
    <numFmt numFmtId="167" formatCode="0"/>
    <numFmt numFmtId="168" formatCode="0\ %"/>
    <numFmt numFmtId="169" formatCode="0.00\ %"/>
    <numFmt numFmtId="170" formatCode="#,##0.0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000000"/>
      <name val="Calibri"/>
      <family val="2"/>
      <charset val="1"/>
    </font>
    <font>
      <b val="true"/>
      <sz val="11"/>
      <color rgb="FFFFFFFF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DDEBF7"/>
        <bgColor rgb="FFCCFFFF"/>
      </patternFill>
    </fill>
    <fill>
      <patternFill patternType="solid">
        <fgColor rgb="FFBDD7EE"/>
        <bgColor rgb="FFC0C0C0"/>
      </patternFill>
    </fill>
    <fill>
      <patternFill patternType="solid">
        <fgColor rgb="FFED7D31"/>
        <bgColor rgb="FFFF8080"/>
      </patternFill>
    </fill>
    <fill>
      <patternFill patternType="solid">
        <fgColor rgb="FFFBE5D6"/>
        <bgColor rgb="FFDDEBF7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9BC2E6"/>
      </left>
      <right style="thin">
        <color rgb="FF9BC2E6"/>
      </right>
      <top style="thin">
        <color rgb="FF9BC2E6"/>
      </top>
      <bottom style="thin">
        <color rgb="FF9BC2E6"/>
      </bottom>
      <diagonal/>
    </border>
    <border diagonalUp="false" diagonalDown="false">
      <left style="thin">
        <color rgb="FFF4B183"/>
      </left>
      <right/>
      <top style="thin">
        <color rgb="FFF4B183"/>
      </top>
      <bottom style="thin">
        <color rgb="FFF4B183"/>
      </bottom>
      <diagonal/>
    </border>
    <border diagonalUp="false" diagonalDown="false">
      <left/>
      <right/>
      <top style="thin">
        <color rgb="FFF4B183"/>
      </top>
      <bottom style="thin">
        <color rgb="FFF4B183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4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4" fillId="2" borderId="1" xfId="1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4" fillId="2" borderId="1" xfId="1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2" borderId="1" xfId="1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3" borderId="1" xf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0" fillId="3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3" borderId="1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3" borderId="1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3" borderId="1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3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2" borderId="1" xf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0" fillId="2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2" borderId="1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2" borderId="1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1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0" fillId="3" borderId="1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0" fillId="2" borderId="1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4" borderId="3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5" borderId="3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3" xfId="17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1"/>
        <i val="0"/>
        <color rgb="FFC00000"/>
      </font>
      <fill>
        <patternFill>
          <bgColor rgb="FFF4B084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BE5D6"/>
      <rgbColor rgb="FFDDEBF7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BC2E6"/>
      <rgbColor rgb="FFF4B084"/>
      <rgbColor rgb="FFCC99FF"/>
      <rgbColor rgb="FFF4B183"/>
      <rgbColor rgb="FF3366FF"/>
      <rgbColor rgb="FF33CCCC"/>
      <rgbColor rgb="FF99CC00"/>
      <rgbColor rgb="FFFFCC00"/>
      <rgbColor rgb="FFFF9900"/>
      <rgbColor rgb="FFED7D31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42"/>
  <sheetViews>
    <sheetView showFormulas="false" showGridLines="true" showRowColHeaders="true" showZeros="true" rightToLeft="false" tabSelected="true" showOutlineSymbols="true" defaultGridColor="true" view="normal" topLeftCell="H4" colorId="64" zoomScale="100" zoomScaleNormal="100" zoomScalePageLayoutView="100" workbookViewId="0">
      <selection pane="topLeft" activeCell="U6" activeCellId="0" sqref="U6"/>
    </sheetView>
  </sheetViews>
  <sheetFormatPr defaultRowHeight="13.8" zeroHeight="false" outlineLevelRow="0" outlineLevelCol="0"/>
  <cols>
    <col collapsed="false" customWidth="true" hidden="false" outlineLevel="0" max="1" min="1" style="0" width="10.67"/>
    <col collapsed="false" customWidth="true" hidden="false" outlineLevel="0" max="2" min="2" style="0" width="19.14"/>
    <col collapsed="false" customWidth="true" hidden="false" outlineLevel="0" max="3" min="3" style="0" width="12.13"/>
    <col collapsed="false" customWidth="true" hidden="false" outlineLevel="0" max="4" min="4" style="0" width="10.67"/>
    <col collapsed="false" customWidth="true" hidden="false" outlineLevel="0" max="5" min="5" style="0" width="14.57"/>
    <col collapsed="false" customWidth="true" hidden="false" outlineLevel="0" max="6" min="6" style="0" width="11.85"/>
    <col collapsed="false" customWidth="true" hidden="false" outlineLevel="0" max="15" min="7" style="0" width="10.67"/>
    <col collapsed="false" customWidth="true" hidden="false" outlineLevel="0" max="16" min="16" style="0" width="15"/>
    <col collapsed="false" customWidth="true" hidden="false" outlineLevel="0" max="17" min="17" style="0" width="10.67"/>
    <col collapsed="false" customWidth="true" hidden="false" outlineLevel="0" max="18" min="18" style="0" width="11.85"/>
    <col collapsed="false" customWidth="true" hidden="false" outlineLevel="0" max="1025" min="19" style="0" width="10.67"/>
  </cols>
  <sheetData>
    <row r="1" customFormat="false" ht="48.5" hidden="false" customHeight="false" outlineLevel="0" collapsed="false">
      <c r="A1" s="1" t="s">
        <v>0</v>
      </c>
      <c r="B1" s="2" t="s">
        <v>1</v>
      </c>
      <c r="C1" s="2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5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1" t="s">
        <v>16</v>
      </c>
      <c r="R1" s="1" t="s">
        <v>17</v>
      </c>
    </row>
    <row r="2" customFormat="false" ht="13.8" hidden="false" customHeight="false" outlineLevel="0" collapsed="false">
      <c r="A2" s="6"/>
      <c r="B2" s="7"/>
      <c r="C2" s="7"/>
      <c r="D2" s="6"/>
      <c r="E2" s="8"/>
      <c r="F2" s="9"/>
      <c r="G2" s="10"/>
      <c r="H2" s="11"/>
      <c r="I2" s="11"/>
      <c r="J2" s="11"/>
      <c r="K2" s="11"/>
      <c r="L2" s="12" t="s">
        <v>18</v>
      </c>
      <c r="M2" s="9" t="s">
        <v>18</v>
      </c>
      <c r="N2" s="9" t="s">
        <v>18</v>
      </c>
      <c r="O2" s="9" t="s">
        <v>18</v>
      </c>
      <c r="P2" s="13" t="n">
        <v>0.05</v>
      </c>
      <c r="Q2" s="6"/>
      <c r="R2" s="9"/>
    </row>
    <row r="3" customFormat="false" ht="13.8" hidden="false" customHeight="false" outlineLevel="0" collapsed="false">
      <c r="A3" s="14" t="s">
        <v>19</v>
      </c>
      <c r="B3" s="15" t="n">
        <v>43200</v>
      </c>
      <c r="C3" s="15" t="n">
        <v>43200</v>
      </c>
      <c r="D3" s="14" t="s">
        <v>20</v>
      </c>
      <c r="E3" s="16" t="n">
        <v>3500</v>
      </c>
      <c r="F3" s="17" t="n">
        <v>400</v>
      </c>
      <c r="G3" s="18" t="n">
        <v>0.114285714285714</v>
      </c>
      <c r="H3" s="19" t="n">
        <v>12</v>
      </c>
      <c r="I3" s="19"/>
      <c r="J3" s="19"/>
      <c r="K3" s="19"/>
      <c r="L3" s="20" t="s">
        <v>21</v>
      </c>
      <c r="M3" s="17" t="n">
        <v>240</v>
      </c>
      <c r="N3" s="17" t="s">
        <v>18</v>
      </c>
      <c r="O3" s="17" t="s">
        <v>18</v>
      </c>
      <c r="P3" s="17" t="str">
        <f aca="false">IF(R3="","",P$2*R3)</f>
        <v/>
      </c>
      <c r="Q3" s="14"/>
      <c r="R3" s="17" t="str">
        <f aca="true">IF(SUMIF(A$3:A3,A3,M$3:O3)&lt;=INDIRECT("C"&amp;MATCH(A3,B$30:B$42,0)+29,1),"",SUM(INDIRECT("C"&amp;MATCH(A3,B$30:B$42,0)+29,1)*(-1),SUMIF(A$3:A3,A3,M$3:O3)))</f>
        <v/>
      </c>
    </row>
    <row r="4" customFormat="false" ht="13.8" hidden="false" customHeight="false" outlineLevel="0" collapsed="false">
      <c r="A4" s="6" t="s">
        <v>19</v>
      </c>
      <c r="B4" s="7" t="n">
        <v>43473</v>
      </c>
      <c r="C4" s="7" t="n">
        <v>43473</v>
      </c>
      <c r="D4" s="6" t="s">
        <v>22</v>
      </c>
      <c r="E4" s="8" t="n">
        <v>3800</v>
      </c>
      <c r="F4" s="9" t="n">
        <v>900</v>
      </c>
      <c r="G4" s="10" t="n">
        <v>0.236842105263158</v>
      </c>
      <c r="H4" s="11" t="n">
        <v>24</v>
      </c>
      <c r="I4" s="11"/>
      <c r="J4" s="11"/>
      <c r="K4" s="11"/>
      <c r="L4" s="12" t="s">
        <v>21</v>
      </c>
      <c r="M4" s="9" t="n">
        <v>720</v>
      </c>
      <c r="N4" s="9" t="s">
        <v>18</v>
      </c>
      <c r="O4" s="9" t="s">
        <v>18</v>
      </c>
      <c r="P4" s="9" t="str">
        <f aca="false">IF(R4="","",P$2*R4)</f>
        <v/>
      </c>
      <c r="Q4" s="6"/>
      <c r="R4" s="9" t="str">
        <f aca="true">IF(SUMIF(A$3:A4,A4,M$3:O4)&lt;=INDIRECT("C"&amp;MATCH(A4,B$30:B$42,0)+29,1),"",SUM(INDIRECT("C"&amp;MATCH(A4,B$30:B$42,0)+29,1)*(-1),SUMIF(A$3:A4,A4,M$3:O4)))</f>
        <v/>
      </c>
    </row>
    <row r="5" customFormat="false" ht="13.8" hidden="false" customHeight="false" outlineLevel="0" collapsed="false">
      <c r="A5" s="14" t="s">
        <v>19</v>
      </c>
      <c r="B5" s="15" t="n">
        <v>43300</v>
      </c>
      <c r="C5" s="15" t="n">
        <v>43309</v>
      </c>
      <c r="D5" s="14" t="s">
        <v>20</v>
      </c>
      <c r="E5" s="16" t="n">
        <v>9000</v>
      </c>
      <c r="F5" s="17" t="n">
        <v>960</v>
      </c>
      <c r="G5" s="18" t="n">
        <v>0.106666666666667</v>
      </c>
      <c r="H5" s="19" t="n">
        <v>36</v>
      </c>
      <c r="I5" s="19"/>
      <c r="J5" s="19"/>
      <c r="K5" s="19"/>
      <c r="L5" s="20" t="s">
        <v>21</v>
      </c>
      <c r="M5" s="17" t="n">
        <v>1920</v>
      </c>
      <c r="N5" s="17" t="s">
        <v>18</v>
      </c>
      <c r="O5" s="17" t="s">
        <v>18</v>
      </c>
      <c r="P5" s="17" t="str">
        <f aca="false">IF(R5="","",P$2*R5)</f>
        <v/>
      </c>
      <c r="Q5" s="14"/>
      <c r="R5" s="17" t="str">
        <f aca="true">IF(SUMIF(A$3:A5,A5,M$3:O5)&lt;=INDIRECT("C"&amp;MATCH(A5,B$30:B$42,0)+29,1),"",SUM(INDIRECT("C"&amp;MATCH(A5,B$30:B$42,0)+29,1)*(-1),SUMIF(A$3:A5,A5,M$3:O5)))</f>
        <v/>
      </c>
    </row>
    <row r="6" customFormat="false" ht="13.8" hidden="false" customHeight="false" outlineLevel="0" collapsed="false">
      <c r="A6" s="6" t="s">
        <v>23</v>
      </c>
      <c r="B6" s="7" t="n">
        <v>43328</v>
      </c>
      <c r="C6" s="7" t="n">
        <v>43329</v>
      </c>
      <c r="D6" s="6" t="s">
        <v>20</v>
      </c>
      <c r="E6" s="8" t="n">
        <v>3444</v>
      </c>
      <c r="F6" s="9" t="n">
        <v>333</v>
      </c>
      <c r="G6" s="10" t="n">
        <v>0.0966898954703833</v>
      </c>
      <c r="H6" s="11" t="n">
        <v>12</v>
      </c>
      <c r="I6" s="11"/>
      <c r="J6" s="11"/>
      <c r="K6" s="11"/>
      <c r="L6" s="12" t="s">
        <v>24</v>
      </c>
      <c r="M6" s="9" t="n">
        <v>199.8</v>
      </c>
      <c r="N6" s="9" t="s">
        <v>18</v>
      </c>
      <c r="O6" s="9" t="s">
        <v>18</v>
      </c>
      <c r="P6" s="9" t="str">
        <f aca="false">IF(R6="","",P$2*R6)</f>
        <v/>
      </c>
      <c r="Q6" s="6"/>
      <c r="R6" s="9" t="str">
        <f aca="true">IF(SUMIF(A$3:A6,A6,M$3:O6)&lt;=INDIRECT("C"&amp;MATCH(A6,B$30:B$42,0)+29,1),"",SUM(INDIRECT("C"&amp;MATCH(A6,B$30:B$42,0)+29,1)*(-1),SUMIF(A$3:A6,A6,M$3:O6)))</f>
        <v/>
      </c>
    </row>
    <row r="7" customFormat="false" ht="13.8" hidden="false" customHeight="false" outlineLevel="0" collapsed="false">
      <c r="A7" s="14" t="s">
        <v>25</v>
      </c>
      <c r="B7" s="15" t="n">
        <v>43359</v>
      </c>
      <c r="C7" s="15" t="n">
        <v>43364</v>
      </c>
      <c r="D7" s="14" t="s">
        <v>26</v>
      </c>
      <c r="E7" s="16" t="n">
        <v>-5454</v>
      </c>
      <c r="F7" s="17" t="n">
        <v>-333</v>
      </c>
      <c r="G7" s="18" t="n">
        <v>0.0610561056105611</v>
      </c>
      <c r="H7" s="19"/>
      <c r="I7" s="19" t="s">
        <v>27</v>
      </c>
      <c r="J7" s="19" t="s">
        <v>28</v>
      </c>
      <c r="K7" s="19"/>
      <c r="L7" s="20" t="s">
        <v>29</v>
      </c>
      <c r="M7" s="17" t="s">
        <v>18</v>
      </c>
      <c r="N7" s="17" t="s">
        <v>18</v>
      </c>
      <c r="O7" s="17" t="s">
        <v>18</v>
      </c>
      <c r="P7" s="17" t="str">
        <f aca="false">IF(R7="","",P$2*R7)</f>
        <v/>
      </c>
      <c r="Q7" s="14"/>
      <c r="R7" s="17" t="str">
        <f aca="true">IF(SUMIF(A$3:A7,A7,M$3:O7)&lt;=INDIRECT("C"&amp;MATCH(A7,B$30:B$42,0)+29,1),"",SUM(INDIRECT("C"&amp;MATCH(A7,B$30:B$42,0)+29,1)*(-1),SUMIF(A$3:A7,A7,M$3:O7)))</f>
        <v/>
      </c>
    </row>
    <row r="8" customFormat="false" ht="13.8" hidden="false" customHeight="false" outlineLevel="0" collapsed="false">
      <c r="A8" s="6" t="s">
        <v>19</v>
      </c>
      <c r="B8" s="7" t="n">
        <v>43233</v>
      </c>
      <c r="C8" s="7" t="n">
        <v>43233</v>
      </c>
      <c r="D8" s="6" t="s">
        <v>20</v>
      </c>
      <c r="E8" s="8" t="n">
        <v>23333</v>
      </c>
      <c r="F8" s="9" t="n">
        <v>8500</v>
      </c>
      <c r="G8" s="10" t="n">
        <v>0.364290918441692</v>
      </c>
      <c r="H8" s="11" t="n">
        <v>24</v>
      </c>
      <c r="I8" s="11" t="s">
        <v>30</v>
      </c>
      <c r="J8" s="11" t="s">
        <v>31</v>
      </c>
      <c r="K8" s="11"/>
      <c r="L8" s="12" t="s">
        <v>21</v>
      </c>
      <c r="M8" s="9" t="s">
        <v>18</v>
      </c>
      <c r="N8" s="9" t="s">
        <v>18</v>
      </c>
      <c r="O8" s="9" t="n">
        <v>6800</v>
      </c>
      <c r="P8" s="9" t="str">
        <f aca="false">IF(R8="","",P$2*R8)</f>
        <v/>
      </c>
      <c r="Q8" s="6" t="n">
        <f aca="false">TRUE()</f>
        <v>1</v>
      </c>
      <c r="R8" s="9" t="str">
        <f aca="true">IF(SUMIF(A$3:A8,A8,M$3:O8)&lt;=INDIRECT("C"&amp;MATCH(A8,B$30:B$42,0)+29,1),"",SUM(INDIRECT("C"&amp;MATCH(A8,B$30:B$42,0)+29,1)*(-1),SUMIF(A$3:A8,A8,M$3:O8)))</f>
        <v/>
      </c>
    </row>
    <row r="9" customFormat="false" ht="13.8" hidden="false" customHeight="false" outlineLevel="0" collapsed="false">
      <c r="A9" s="14" t="s">
        <v>32</v>
      </c>
      <c r="B9" s="15" t="n">
        <v>43212</v>
      </c>
      <c r="C9" s="15" t="n">
        <v>43212</v>
      </c>
      <c r="D9" s="14" t="s">
        <v>33</v>
      </c>
      <c r="E9" s="16" t="n">
        <v>-5000</v>
      </c>
      <c r="F9" s="17" t="n">
        <v>-1000</v>
      </c>
      <c r="G9" s="18" t="n">
        <v>0.2</v>
      </c>
      <c r="H9" s="19"/>
      <c r="I9" s="19"/>
      <c r="J9" s="19"/>
      <c r="K9" s="19"/>
      <c r="L9" s="20" t="s">
        <v>34</v>
      </c>
      <c r="M9" s="17" t="s">
        <v>18</v>
      </c>
      <c r="N9" s="17" t="s">
        <v>18</v>
      </c>
      <c r="O9" s="17" t="s">
        <v>18</v>
      </c>
      <c r="P9" s="17" t="str">
        <f aca="false">IF(R9="","",P$2*R9)</f>
        <v/>
      </c>
      <c r="Q9" s="14"/>
      <c r="R9" s="17" t="str">
        <f aca="true">IF(SUMIF(A$3:A9,A9,M$3:O9)&lt;=INDIRECT("C"&amp;MATCH(A9,B$30:B$42,0)+29,1),"",SUM(INDIRECT("C"&amp;MATCH(A9,B$30:B$42,0)+29,1)*(-1),SUMIF(A$3:A9,A9,M$3:O9)))</f>
        <v/>
      </c>
    </row>
    <row r="10" customFormat="false" ht="13.8" hidden="false" customHeight="false" outlineLevel="0" collapsed="false">
      <c r="A10" s="6" t="s">
        <v>35</v>
      </c>
      <c r="B10" s="7" t="n">
        <v>43322</v>
      </c>
      <c r="C10" s="7" t="n">
        <v>43322</v>
      </c>
      <c r="D10" s="6" t="s">
        <v>20</v>
      </c>
      <c r="E10" s="8" t="n">
        <v>5000</v>
      </c>
      <c r="F10" s="9" t="n">
        <v>4500</v>
      </c>
      <c r="G10" s="10" t="n">
        <v>0.9</v>
      </c>
      <c r="H10" s="11" t="n">
        <v>24</v>
      </c>
      <c r="I10" s="11" t="s">
        <v>36</v>
      </c>
      <c r="J10" s="11" t="s">
        <v>28</v>
      </c>
      <c r="K10" s="11"/>
      <c r="L10" s="12" t="s">
        <v>37</v>
      </c>
      <c r="M10" s="9" t="n">
        <v>7200</v>
      </c>
      <c r="N10" s="9" t="s">
        <v>18</v>
      </c>
      <c r="O10" s="9" t="s">
        <v>18</v>
      </c>
      <c r="P10" s="9" t="n">
        <f aca="false">IF(R10="","",P$2*R10)</f>
        <v>110</v>
      </c>
      <c r="Q10" s="6"/>
      <c r="R10" s="9" t="n">
        <f aca="true">IF(SUMIF(A$3:A10,A10,M$3:O10)&lt;=INDIRECT("C"&amp;MATCH(A10,B$30:B$42,0)+29,1),"",SUM(INDIRECT("C"&amp;MATCH(A10,B$30:B$42,0)+29,1)*(-1),SUMIF(A$3:A10,A10,M$3:O10)))</f>
        <v>2200</v>
      </c>
    </row>
    <row r="11" customFormat="false" ht="13.8" hidden="false" customHeight="false" outlineLevel="0" collapsed="false">
      <c r="A11" s="14" t="s">
        <v>38</v>
      </c>
      <c r="B11" s="15" t="n">
        <v>43362</v>
      </c>
      <c r="C11" s="15" t="n">
        <v>43374</v>
      </c>
      <c r="D11" s="14" t="s">
        <v>20</v>
      </c>
      <c r="E11" s="16" t="n">
        <v>4500</v>
      </c>
      <c r="F11" s="17" t="n">
        <v>500</v>
      </c>
      <c r="G11" s="18" t="n">
        <v>0.111111111111111</v>
      </c>
      <c r="H11" s="19" t="n">
        <v>60</v>
      </c>
      <c r="I11" s="19" t="s">
        <v>39</v>
      </c>
      <c r="J11" s="19" t="s">
        <v>31</v>
      </c>
      <c r="K11" s="19"/>
      <c r="L11" s="20" t="s">
        <v>40</v>
      </c>
      <c r="M11" s="17" t="n">
        <v>500</v>
      </c>
      <c r="N11" s="17" t="s">
        <v>18</v>
      </c>
      <c r="O11" s="17" t="s">
        <v>18</v>
      </c>
      <c r="P11" s="17" t="str">
        <f aca="false">IF(R11="","",P$2*R11)</f>
        <v/>
      </c>
      <c r="Q11" s="14"/>
      <c r="R11" s="17" t="str">
        <f aca="true">IF(SUMIF(A$3:A11,A11,M$3:O11)&lt;=INDIRECT("C"&amp;MATCH(A11,B$30:B$42,0)+29,1),"",SUM(INDIRECT("C"&amp;MATCH(A11,B$30:B$42,0)+29,1)*(-1),SUMIF(A$3:A11,A11,M$3:O11)))</f>
        <v/>
      </c>
    </row>
    <row r="12" customFormat="false" ht="13.8" hidden="false" customHeight="false" outlineLevel="0" collapsed="false">
      <c r="A12" s="6" t="s">
        <v>41</v>
      </c>
      <c r="B12" s="7" t="n">
        <v>43392</v>
      </c>
      <c r="C12" s="7" t="n">
        <v>43393</v>
      </c>
      <c r="D12" s="6" t="s">
        <v>20</v>
      </c>
      <c r="E12" s="8" t="n">
        <v>8000</v>
      </c>
      <c r="F12" s="9" t="n">
        <v>900</v>
      </c>
      <c r="G12" s="10" t="n">
        <v>0.1125</v>
      </c>
      <c r="H12" s="11" t="n">
        <v>24</v>
      </c>
      <c r="I12" s="11" t="s">
        <v>27</v>
      </c>
      <c r="J12" s="11" t="s">
        <v>31</v>
      </c>
      <c r="K12" s="11"/>
      <c r="L12" s="12" t="s">
        <v>42</v>
      </c>
      <c r="M12" s="9" t="n">
        <v>1440</v>
      </c>
      <c r="N12" s="9" t="s">
        <v>18</v>
      </c>
      <c r="O12" s="9" t="s">
        <v>18</v>
      </c>
      <c r="P12" s="9" t="str">
        <f aca="false">IF(R12="","",P$2*R12)</f>
        <v/>
      </c>
      <c r="Q12" s="6"/>
      <c r="R12" s="9" t="str">
        <f aca="true">IF(SUMIF(A$3:A12,A12,M$3:O12)&lt;=INDIRECT("C"&amp;MATCH(A12,B$30:B$42,0)+29,1),"",SUM(INDIRECT("C"&amp;MATCH(A12,B$30:B$42,0)+29,1)*(-1),SUMIF(A$3:A12,A12,M$3:O12)))</f>
        <v/>
      </c>
    </row>
    <row r="13" customFormat="false" ht="13.8" hidden="false" customHeight="false" outlineLevel="0" collapsed="false">
      <c r="A13" s="14" t="s">
        <v>43</v>
      </c>
      <c r="B13" s="15" t="n">
        <v>43423</v>
      </c>
      <c r="C13" s="15" t="n">
        <v>43423</v>
      </c>
      <c r="D13" s="14" t="s">
        <v>20</v>
      </c>
      <c r="E13" s="16" t="n">
        <v>3000</v>
      </c>
      <c r="F13" s="17" t="n">
        <v>450</v>
      </c>
      <c r="G13" s="18" t="n">
        <v>0.15</v>
      </c>
      <c r="H13" s="19"/>
      <c r="I13" s="19" t="s">
        <v>30</v>
      </c>
      <c r="J13" s="19"/>
      <c r="K13" s="19"/>
      <c r="L13" s="20" t="s">
        <v>44</v>
      </c>
      <c r="M13" s="17" t="s">
        <v>18</v>
      </c>
      <c r="N13" s="17" t="s">
        <v>18</v>
      </c>
      <c r="O13" s="17" t="s">
        <v>18</v>
      </c>
      <c r="P13" s="17" t="str">
        <f aca="false">IF(R13="","",P$2*R13)</f>
        <v/>
      </c>
      <c r="Q13" s="14"/>
      <c r="R13" s="17" t="str">
        <f aca="true">IF(SUMIF(A$3:A13,A13,M$3:O13)&lt;=INDIRECT("C"&amp;MATCH(A13,B$30:B$42,0)+29,1),"",SUM(INDIRECT("C"&amp;MATCH(A13,B$30:B$42,0)+29,1)*(-1),SUMIF(A$3:A13,A13,M$3:O13)))</f>
        <v/>
      </c>
    </row>
    <row r="14" customFormat="false" ht="13.8" hidden="false" customHeight="false" outlineLevel="0" collapsed="false">
      <c r="A14" s="6" t="s">
        <v>35</v>
      </c>
      <c r="B14" s="7" t="n">
        <v>43497</v>
      </c>
      <c r="C14" s="7" t="n">
        <v>43497</v>
      </c>
      <c r="D14" s="6" t="s">
        <v>22</v>
      </c>
      <c r="E14" s="8" t="n">
        <v>4500</v>
      </c>
      <c r="F14" s="9" t="n">
        <v>1500</v>
      </c>
      <c r="G14" s="21" t="n">
        <v>0.333333333333333</v>
      </c>
      <c r="H14" s="11" t="n">
        <v>12</v>
      </c>
      <c r="I14" s="11"/>
      <c r="J14" s="11" t="s">
        <v>28</v>
      </c>
      <c r="K14" s="11"/>
      <c r="L14" s="12" t="s">
        <v>37</v>
      </c>
      <c r="M14" s="9" t="s">
        <v>18</v>
      </c>
      <c r="N14" s="9" t="s">
        <v>18</v>
      </c>
      <c r="O14" s="9" t="n">
        <v>450</v>
      </c>
      <c r="P14" s="9" t="n">
        <f aca="false">IF(R14="","",P$2*R14)</f>
        <v>110</v>
      </c>
      <c r="Q14" s="6" t="n">
        <f aca="false">TRUE()</f>
        <v>1</v>
      </c>
      <c r="R14" s="9" t="n">
        <f aca="true">IF(SUMIF(A$3:A14,A14,M$3:O14)&lt;=INDIRECT("C"&amp;MATCH(A14,B$30:B$42,0)+29,1),"",SUM(INDIRECT("C"&amp;MATCH(A14,B$30:B$42,0)+29,1)*(-1),SUMIF(A$3:A14,A14,M$3:O14)))</f>
        <v>2200</v>
      </c>
    </row>
    <row r="15" customFormat="false" ht="13.8" hidden="false" customHeight="false" outlineLevel="0" collapsed="false">
      <c r="A15" s="14" t="s">
        <v>38</v>
      </c>
      <c r="B15" s="15" t="n">
        <v>43300</v>
      </c>
      <c r="C15" s="15" t="n">
        <v>43300</v>
      </c>
      <c r="D15" s="14" t="s">
        <v>20</v>
      </c>
      <c r="E15" s="16" t="n">
        <v>500</v>
      </c>
      <c r="F15" s="17" t="n">
        <v>300</v>
      </c>
      <c r="G15" s="22" t="n">
        <v>0.6</v>
      </c>
      <c r="H15" s="19" t="n">
        <v>12</v>
      </c>
      <c r="I15" s="19" t="s">
        <v>36</v>
      </c>
      <c r="J15" s="19" t="s">
        <v>31</v>
      </c>
      <c r="K15" s="19"/>
      <c r="L15" s="20" t="s">
        <v>40</v>
      </c>
      <c r="M15" s="17" t="n">
        <v>180</v>
      </c>
      <c r="N15" s="17" t="s">
        <v>18</v>
      </c>
      <c r="O15" s="17" t="s">
        <v>18</v>
      </c>
      <c r="P15" s="17" t="str">
        <f aca="false">IF(R15="","",P$2*R15)</f>
        <v/>
      </c>
      <c r="Q15" s="14"/>
      <c r="R15" s="17" t="str">
        <f aca="true">IF(SUMIF(A$3:A15,A15,M$3:O15)&lt;=INDIRECT("C"&amp;MATCH(A15,B$30:B$42,0)+29,1),"",SUM(INDIRECT("C"&amp;MATCH(A15,B$30:B$42,0)+29,1)*(-1),SUMIF(A$3:A15,A15,M$3:O15)))</f>
        <v/>
      </c>
    </row>
    <row r="16" customFormat="false" ht="13.8" hidden="false" customHeight="false" outlineLevel="0" collapsed="false">
      <c r="A16" s="6" t="s">
        <v>45</v>
      </c>
      <c r="B16" s="7" t="n">
        <v>43358</v>
      </c>
      <c r="C16" s="7" t="n">
        <v>43388</v>
      </c>
      <c r="D16" s="6" t="s">
        <v>22</v>
      </c>
      <c r="E16" s="8" t="n">
        <v>4000</v>
      </c>
      <c r="F16" s="9" t="n">
        <v>800</v>
      </c>
      <c r="G16" s="21" t="n">
        <v>0.2</v>
      </c>
      <c r="H16" s="11" t="n">
        <v>0</v>
      </c>
      <c r="I16" s="11" t="s">
        <v>39</v>
      </c>
      <c r="J16" s="11" t="s">
        <v>31</v>
      </c>
      <c r="K16" s="11"/>
      <c r="L16" s="12" t="s">
        <v>21</v>
      </c>
      <c r="M16" s="9" t="s">
        <v>18</v>
      </c>
      <c r="N16" s="9" t="s">
        <v>18</v>
      </c>
      <c r="O16" s="9" t="s">
        <v>18</v>
      </c>
      <c r="P16" s="9" t="str">
        <f aca="false">IF(R16="","",P$2*R16)</f>
        <v/>
      </c>
      <c r="Q16" s="6"/>
      <c r="R16" s="9" t="str">
        <f aca="true">IF(SUMIF(A$3:A16,A16,M$3:O16)&lt;=INDIRECT("C"&amp;MATCH(A16,B$30:B$42,0)+29,1),"",SUM(INDIRECT("C"&amp;MATCH(A16,B$30:B$42,0)+29,1)*(-1),SUMIF(A$3:A16,A16,M$3:O16)))</f>
        <v/>
      </c>
    </row>
    <row r="17" customFormat="false" ht="13.8" hidden="false" customHeight="false" outlineLevel="0" collapsed="false">
      <c r="A17" s="14" t="s">
        <v>19</v>
      </c>
      <c r="B17" s="15" t="n">
        <v>43266</v>
      </c>
      <c r="C17" s="15" t="n">
        <v>43282</v>
      </c>
      <c r="D17" s="14" t="s">
        <v>20</v>
      </c>
      <c r="E17" s="16" t="n">
        <v>6500</v>
      </c>
      <c r="F17" s="17" t="n">
        <v>900</v>
      </c>
      <c r="G17" s="22" t="n">
        <v>0.138461538461538</v>
      </c>
      <c r="H17" s="19" t="n">
        <v>36</v>
      </c>
      <c r="I17" s="19" t="s">
        <v>27</v>
      </c>
      <c r="J17" s="19"/>
      <c r="K17" s="19"/>
      <c r="L17" s="20" t="s">
        <v>21</v>
      </c>
      <c r="M17" s="17" t="s">
        <v>18</v>
      </c>
      <c r="N17" s="17" t="s">
        <v>18</v>
      </c>
      <c r="O17" s="17" t="n">
        <v>900</v>
      </c>
      <c r="P17" s="17" t="str">
        <f aca="false">IF(R17="","",P$2*R17)</f>
        <v/>
      </c>
      <c r="Q17" s="14" t="n">
        <f aca="false">TRUE()</f>
        <v>1</v>
      </c>
      <c r="R17" s="17" t="str">
        <f aca="true">IF(SUMIF(A$3:A17,A17,M$3:O17)&lt;=INDIRECT("C"&amp;MATCH(A17,B$30:B$42,0)+29,1),"",SUM(INDIRECT("C"&amp;MATCH(A17,B$30:B$42,0)+29,1)*(-1),SUMIF(A$3:A17,A17,M$3:O17)))</f>
        <v/>
      </c>
    </row>
    <row r="18" customFormat="false" ht="13.8" hidden="false" customHeight="false" outlineLevel="0" collapsed="false">
      <c r="A18" s="6" t="s">
        <v>43</v>
      </c>
      <c r="B18" s="7" t="n">
        <v>43327</v>
      </c>
      <c r="C18" s="7" t="n">
        <v>43525</v>
      </c>
      <c r="D18" s="6" t="s">
        <v>22</v>
      </c>
      <c r="E18" s="8" t="n">
        <v>500</v>
      </c>
      <c r="F18" s="9" t="n">
        <v>100</v>
      </c>
      <c r="G18" s="21" t="n">
        <v>0.2</v>
      </c>
      <c r="H18" s="11" t="n">
        <v>0</v>
      </c>
      <c r="I18" s="11" t="s">
        <v>30</v>
      </c>
      <c r="J18" s="11" t="s">
        <v>28</v>
      </c>
      <c r="K18" s="11" t="n">
        <v>70</v>
      </c>
      <c r="L18" s="12" t="s">
        <v>44</v>
      </c>
      <c r="M18" s="9" t="s">
        <v>18</v>
      </c>
      <c r="N18" s="9" t="n">
        <v>18</v>
      </c>
      <c r="O18" s="9" t="s">
        <v>18</v>
      </c>
      <c r="P18" s="9" t="str">
        <f aca="false">IF(R18="","",P$2*R18)</f>
        <v/>
      </c>
      <c r="Q18" s="6"/>
      <c r="R18" s="9" t="str">
        <f aca="true">IF(SUMIF(A$3:A18,A18,M$3:O18)&lt;=INDIRECT("C"&amp;MATCH(A18,B$30:B$42,0)+29,1),"",SUM(INDIRECT("C"&amp;MATCH(A18,B$30:B$42,0)+29,1)*(-1),SUMIF(A$3:A18,A18,M$3:O18)))</f>
        <v/>
      </c>
    </row>
    <row r="19" customFormat="false" ht="13.8" hidden="false" customHeight="false" outlineLevel="0" collapsed="false">
      <c r="A19" s="14" t="s">
        <v>35</v>
      </c>
      <c r="B19" s="15" t="n">
        <v>43306</v>
      </c>
      <c r="C19" s="15" t="n">
        <v>43313</v>
      </c>
      <c r="D19" s="14" t="s">
        <v>20</v>
      </c>
      <c r="E19" s="16" t="n">
        <v>6000</v>
      </c>
      <c r="F19" s="17" t="n">
        <v>600</v>
      </c>
      <c r="G19" s="22" t="n">
        <v>0.1</v>
      </c>
      <c r="H19" s="19" t="n">
        <v>24</v>
      </c>
      <c r="I19" s="19" t="s">
        <v>46</v>
      </c>
      <c r="J19" s="19" t="s">
        <v>31</v>
      </c>
      <c r="K19" s="19" t="n">
        <v>0</v>
      </c>
      <c r="L19" s="20" t="s">
        <v>37</v>
      </c>
      <c r="M19" s="17" t="n">
        <v>960</v>
      </c>
      <c r="N19" s="17" t="s">
        <v>18</v>
      </c>
      <c r="O19" s="17" t="s">
        <v>18</v>
      </c>
      <c r="P19" s="17" t="n">
        <f aca="false">IF(R19="","",P$2*R19)</f>
        <v>158</v>
      </c>
      <c r="Q19" s="14"/>
      <c r="R19" s="17" t="n">
        <f aca="true">IF(SUMIF(A$3:A19,A19,M$3:O19)&lt;=INDIRECT("C"&amp;MATCH(A19,B$30:B$42,0)+29,1),"",SUM(INDIRECT("C"&amp;MATCH(A19,B$30:B$42,0)+29,1)*(-1),SUMIF(A$3:A19,A19,M$3:O19)))</f>
        <v>3160</v>
      </c>
    </row>
    <row r="20" customFormat="false" ht="13.8" hidden="false" customHeight="false" outlineLevel="0" collapsed="false">
      <c r="A20" s="6" t="s">
        <v>19</v>
      </c>
      <c r="B20" s="7" t="n">
        <v>43457</v>
      </c>
      <c r="C20" s="7" t="n">
        <v>43459</v>
      </c>
      <c r="D20" s="6" t="s">
        <v>47</v>
      </c>
      <c r="E20" s="8" t="n">
        <v>-50000</v>
      </c>
      <c r="F20" s="9" t="n">
        <v>-2500</v>
      </c>
      <c r="G20" s="21" t="n">
        <v>0.05</v>
      </c>
      <c r="H20" s="11" t="n">
        <v>0</v>
      </c>
      <c r="I20" s="11" t="s">
        <v>36</v>
      </c>
      <c r="J20" s="11" t="s">
        <v>31</v>
      </c>
      <c r="K20" s="11" t="n">
        <v>0</v>
      </c>
      <c r="L20" s="12" t="s">
        <v>21</v>
      </c>
      <c r="M20" s="9" t="s">
        <v>18</v>
      </c>
      <c r="N20" s="9" t="s">
        <v>18</v>
      </c>
      <c r="O20" s="9" t="s">
        <v>18</v>
      </c>
      <c r="P20" s="9" t="str">
        <f aca="false">IF(R20="","",P$2*R20)</f>
        <v/>
      </c>
      <c r="Q20" s="6"/>
      <c r="R20" s="9" t="str">
        <f aca="true">IF(SUMIF(A$3:A20,A20,M$3:O20)&lt;=INDIRECT("C"&amp;MATCH(A20,B$30:B$42,0)+29,1),"",SUM(INDIRECT("C"&amp;MATCH(A20,B$30:B$42,0)+29,1)*(-1),SUMIF(A$3:A20,A20,M$3:O20)))</f>
        <v/>
      </c>
    </row>
    <row r="21" customFormat="false" ht="13.8" hidden="false" customHeight="false" outlineLevel="0" collapsed="false">
      <c r="A21" s="14" t="s">
        <v>48</v>
      </c>
      <c r="B21" s="15" t="n">
        <v>43414</v>
      </c>
      <c r="C21" s="15" t="n">
        <v>43414</v>
      </c>
      <c r="D21" s="14" t="s">
        <v>47</v>
      </c>
      <c r="E21" s="16" t="n">
        <v>-250</v>
      </c>
      <c r="F21" s="17" t="n">
        <v>-250</v>
      </c>
      <c r="G21" s="22" t="n">
        <v>1</v>
      </c>
      <c r="H21" s="19" t="n">
        <v>0</v>
      </c>
      <c r="I21" s="19"/>
      <c r="J21" s="19"/>
      <c r="K21" s="19" t="n">
        <v>0</v>
      </c>
      <c r="L21" s="20" t="s">
        <v>42</v>
      </c>
      <c r="M21" s="17" t="s">
        <v>18</v>
      </c>
      <c r="N21" s="17" t="s">
        <v>18</v>
      </c>
      <c r="O21" s="17" t="s">
        <v>18</v>
      </c>
      <c r="P21" s="17" t="str">
        <f aca="false">IF(R21="","",P$2*R21)</f>
        <v/>
      </c>
      <c r="Q21" s="14"/>
      <c r="R21" s="17" t="str">
        <f aca="true">IF(SUMIF(A$3:A21,A21,M$3:O21)&lt;=INDIRECT("C"&amp;MATCH(A21,B$30:B$42,0)+29,1),"",SUM(INDIRECT("C"&amp;MATCH(A21,B$30:B$42,0)+29,1)*(-1),SUMIF(A$3:A21,A21,M$3:O21)))</f>
        <v/>
      </c>
    </row>
    <row r="22" customFormat="false" ht="13.8" hidden="false" customHeight="false" outlineLevel="0" collapsed="false">
      <c r="A22" s="6" t="s">
        <v>35</v>
      </c>
      <c r="B22" s="7" t="n">
        <v>43434</v>
      </c>
      <c r="C22" s="7" t="n">
        <v>43801</v>
      </c>
      <c r="D22" s="6" t="s">
        <v>26</v>
      </c>
      <c r="E22" s="8" t="n">
        <v>-2600</v>
      </c>
      <c r="F22" s="9" t="n">
        <v>-250</v>
      </c>
      <c r="G22" s="21" t="n">
        <v>0.0961538461538462</v>
      </c>
      <c r="H22" s="11" t="n">
        <v>0</v>
      </c>
      <c r="I22" s="11"/>
      <c r="J22" s="11"/>
      <c r="K22" s="11" t="n">
        <v>0</v>
      </c>
      <c r="L22" s="12" t="s">
        <v>37</v>
      </c>
      <c r="M22" s="9" t="s">
        <v>18</v>
      </c>
      <c r="N22" s="9" t="s">
        <v>18</v>
      </c>
      <c r="O22" s="9" t="s">
        <v>18</v>
      </c>
      <c r="P22" s="9" t="n">
        <f aca="false">IF(R22="","",P$2*R22)</f>
        <v>158</v>
      </c>
      <c r="Q22" s="6"/>
      <c r="R22" s="9" t="n">
        <f aca="true">IF(SUMIF(A$3:A22,A22,M$3:O22)&lt;=INDIRECT("C"&amp;MATCH(A22,B$30:B$42,0)+29,1),"",SUM(INDIRECT("C"&amp;MATCH(A22,B$30:B$42,0)+29,1)*(-1),SUMIF(A$3:A22,A22,M$3:O22)))</f>
        <v>3160</v>
      </c>
    </row>
    <row r="23" customFormat="false" ht="13.8" hidden="false" customHeight="false" outlineLevel="0" collapsed="false">
      <c r="A23" s="14" t="s">
        <v>49</v>
      </c>
      <c r="B23" s="15" t="n">
        <v>43241</v>
      </c>
      <c r="C23" s="15" t="n">
        <v>43266</v>
      </c>
      <c r="D23" s="14" t="s">
        <v>20</v>
      </c>
      <c r="E23" s="16" t="n">
        <v>6000</v>
      </c>
      <c r="F23" s="17" t="n">
        <v>1000</v>
      </c>
      <c r="G23" s="22" t="n">
        <v>0.166666666666667</v>
      </c>
      <c r="H23" s="19" t="n">
        <v>36</v>
      </c>
      <c r="I23" s="19"/>
      <c r="J23" s="19"/>
      <c r="K23" s="19" t="n">
        <v>0</v>
      </c>
      <c r="L23" s="20" t="s">
        <v>50</v>
      </c>
      <c r="M23" s="17" t="n">
        <v>2000</v>
      </c>
      <c r="N23" s="17" t="s">
        <v>18</v>
      </c>
      <c r="O23" s="17" t="s">
        <v>18</v>
      </c>
      <c r="P23" s="17" t="str">
        <f aca="false">IF(R23="","",P$2*R23)</f>
        <v/>
      </c>
      <c r="Q23" s="14"/>
      <c r="R23" s="17" t="str">
        <f aca="true">IF(SUMIF(A$3:A23,A23,M$3:O23)&lt;=INDIRECT("C"&amp;MATCH(A23,B$30:B$42,0)+29,1),"",SUM(INDIRECT("C"&amp;MATCH(A23,B$30:B$42,0)+29,1)*(-1),SUMIF(A$3:A23,A23,M$3:O23)))</f>
        <v/>
      </c>
    </row>
    <row r="24" customFormat="false" ht="13.8" hidden="false" customHeight="false" outlineLevel="0" collapsed="false">
      <c r="A24" s="6" t="s">
        <v>51</v>
      </c>
      <c r="B24" s="7" t="n">
        <v>43200</v>
      </c>
      <c r="C24" s="7" t="n">
        <v>43204</v>
      </c>
      <c r="D24" s="6" t="s">
        <v>22</v>
      </c>
      <c r="E24" s="8" t="n">
        <v>600</v>
      </c>
      <c r="F24" s="9" t="n">
        <v>150</v>
      </c>
      <c r="G24" s="21" t="n">
        <v>0.25</v>
      </c>
      <c r="H24" s="11" t="n">
        <v>0</v>
      </c>
      <c r="I24" s="11"/>
      <c r="J24" s="11"/>
      <c r="K24" s="11" t="n">
        <v>30</v>
      </c>
      <c r="L24" s="12" t="s">
        <v>52</v>
      </c>
      <c r="M24" s="9" t="s">
        <v>18</v>
      </c>
      <c r="N24" s="9" t="n">
        <v>72</v>
      </c>
      <c r="O24" s="9" t="s">
        <v>18</v>
      </c>
      <c r="P24" s="9" t="str">
        <f aca="false">IF(R24="","",P$2*R24)</f>
        <v/>
      </c>
      <c r="Q24" s="6"/>
      <c r="R24" s="9" t="str">
        <f aca="true">IF(SUMIF(A$3:A24,A24,M$3:O24)&lt;=INDIRECT("C"&amp;MATCH(A24,B$30:B$42,0)+29,1),"",SUM(INDIRECT("C"&amp;MATCH(A24,B$30:B$42,0)+29,1)*(-1),SUMIF(A$3:A24,A24,M$3:O24)))</f>
        <v/>
      </c>
    </row>
    <row r="25" customFormat="false" ht="13.8" hidden="false" customHeight="false" outlineLevel="0" collapsed="false">
      <c r="A25" s="14" t="s">
        <v>51</v>
      </c>
      <c r="B25" s="15" t="n">
        <v>43200</v>
      </c>
      <c r="C25" s="15" t="n">
        <v>43235</v>
      </c>
      <c r="D25" s="14" t="s">
        <v>20</v>
      </c>
      <c r="E25" s="16" t="n">
        <v>3000</v>
      </c>
      <c r="F25" s="17" t="n">
        <v>800</v>
      </c>
      <c r="G25" s="22" t="n">
        <v>0.266666666666667</v>
      </c>
      <c r="H25" s="19" t="n">
        <v>36</v>
      </c>
      <c r="I25" s="19" t="s">
        <v>39</v>
      </c>
      <c r="J25" s="19" t="s">
        <v>31</v>
      </c>
      <c r="K25" s="19" t="n">
        <v>0</v>
      </c>
      <c r="L25" s="20" t="s">
        <v>52</v>
      </c>
      <c r="M25" s="17" t="n">
        <v>800</v>
      </c>
      <c r="N25" s="17" t="s">
        <v>18</v>
      </c>
      <c r="O25" s="17" t="s">
        <v>18</v>
      </c>
      <c r="P25" s="17" t="str">
        <f aca="false">IF(R25="","",P$2*R25)</f>
        <v/>
      </c>
      <c r="Q25" s="14"/>
      <c r="R25" s="17" t="str">
        <f aca="true">IF(SUMIF(A$3:A25,A25,M$3:O25)&lt;=INDIRECT("C"&amp;MATCH(A25,B$30:B$42,0)+29,1),"",SUM(INDIRECT("C"&amp;MATCH(A25,B$30:B$42,0)+29,1)*(-1),SUMIF(A$3:A25,A25,M$3:O25)))</f>
        <v/>
      </c>
    </row>
    <row r="26" customFormat="false" ht="13.8" hidden="false" customHeight="false" outlineLevel="0" collapsed="false">
      <c r="A26" s="6" t="s">
        <v>43</v>
      </c>
      <c r="B26" s="7" t="n">
        <v>43256</v>
      </c>
      <c r="C26" s="7" t="n">
        <v>43256</v>
      </c>
      <c r="D26" s="6" t="s">
        <v>20</v>
      </c>
      <c r="E26" s="8" t="n">
        <v>1500</v>
      </c>
      <c r="F26" s="9" t="n">
        <v>800</v>
      </c>
      <c r="G26" s="21" t="n">
        <v>0.533333333333333</v>
      </c>
      <c r="H26" s="11" t="n">
        <v>36</v>
      </c>
      <c r="I26" s="11" t="s">
        <v>30</v>
      </c>
      <c r="J26" s="11" t="s">
        <v>31</v>
      </c>
      <c r="K26" s="11" t="n">
        <v>0</v>
      </c>
      <c r="L26" s="12" t="s">
        <v>44</v>
      </c>
      <c r="M26" s="9" t="s">
        <v>18</v>
      </c>
      <c r="N26" s="9" t="s">
        <v>18</v>
      </c>
      <c r="O26" s="9" t="n">
        <v>400</v>
      </c>
      <c r="P26" s="9" t="str">
        <f aca="false">IF(R26="","",P$2*R26)</f>
        <v/>
      </c>
      <c r="Q26" s="6" t="n">
        <f aca="false">TRUE()</f>
        <v>1</v>
      </c>
      <c r="R26" s="9" t="str">
        <f aca="true">IF(SUMIF(A$3:A26,A26,M$3:O26)&lt;=INDIRECT("C"&amp;MATCH(A26,B$30:B$42,0)+29,1),"",SUM(INDIRECT("C"&amp;MATCH(A26,B$30:B$42,0)+29,1)*(-1),SUMIF(A$3:A26,A26,M$3:O26)))</f>
        <v/>
      </c>
    </row>
    <row r="29" customFormat="false" ht="13.8" hidden="false" customHeight="false" outlineLevel="0" collapsed="false">
      <c r="B29" s="23" t="s">
        <v>53</v>
      </c>
      <c r="C29" s="24" t="s">
        <v>54</v>
      </c>
    </row>
    <row r="30" customFormat="false" ht="13.8" hidden="false" customHeight="false" outlineLevel="0" collapsed="false">
      <c r="B30" s="25" t="s">
        <v>25</v>
      </c>
      <c r="C30" s="26" t="n">
        <v>5000</v>
      </c>
      <c r="D30" s="0" t="n">
        <f aca="false">SUMIF(A$3:A$26,B30,M$3:O$26)</f>
        <v>0</v>
      </c>
    </row>
    <row r="31" customFormat="false" ht="13.8" hidden="false" customHeight="false" outlineLevel="0" collapsed="false">
      <c r="B31" s="27" t="s">
        <v>43</v>
      </c>
      <c r="C31" s="28" t="n">
        <v>5000</v>
      </c>
      <c r="D31" s="0" t="n">
        <f aca="false">SUMIF(A$3:A$26,B31,M$3:O$26)</f>
        <v>0</v>
      </c>
    </row>
    <row r="32" customFormat="false" ht="13.8" hidden="false" customHeight="false" outlineLevel="0" collapsed="false">
      <c r="B32" s="25" t="s">
        <v>55</v>
      </c>
      <c r="C32" s="26" t="n">
        <v>6000</v>
      </c>
      <c r="D32" s="0" t="n">
        <f aca="false">SUMIF(A$3:A$26,B32,M$3:O$26)</f>
        <v>0</v>
      </c>
    </row>
    <row r="33" customFormat="false" ht="13.8" hidden="false" customHeight="false" outlineLevel="0" collapsed="false">
      <c r="B33" s="27" t="s">
        <v>49</v>
      </c>
      <c r="C33" s="28" t="n">
        <v>2000</v>
      </c>
      <c r="D33" s="0" t="n">
        <f aca="false">SUMIF(A$3:A$26,B33,M$3:O$26)</f>
        <v>2000</v>
      </c>
    </row>
    <row r="34" customFormat="false" ht="13.8" hidden="false" customHeight="false" outlineLevel="0" collapsed="false">
      <c r="B34" s="25" t="s">
        <v>38</v>
      </c>
      <c r="C34" s="26" t="n">
        <v>7000</v>
      </c>
      <c r="D34" s="0" t="n">
        <f aca="false">SUMIF(A$3:A$26,B34,M$3:O$26)</f>
        <v>680</v>
      </c>
    </row>
    <row r="35" customFormat="false" ht="13.8" hidden="false" customHeight="false" outlineLevel="0" collapsed="false">
      <c r="B35" s="27" t="s">
        <v>51</v>
      </c>
      <c r="C35" s="28" t="n">
        <v>2500</v>
      </c>
      <c r="D35" s="0" t="n">
        <f aca="false">SUMIF(A$3:A$26,B35,M$3:O$26)</f>
        <v>800</v>
      </c>
    </row>
    <row r="36" customFormat="false" ht="13.8" hidden="false" customHeight="false" outlineLevel="0" collapsed="false">
      <c r="B36" s="25" t="s">
        <v>35</v>
      </c>
      <c r="C36" s="26" t="n">
        <v>5000</v>
      </c>
      <c r="D36" s="0" t="n">
        <f aca="false">SUMIF(A$3:A$26,B36,M$3:O$26)</f>
        <v>8160</v>
      </c>
    </row>
    <row r="37" customFormat="false" ht="13.8" hidden="false" customHeight="false" outlineLevel="0" collapsed="false">
      <c r="B37" s="27" t="s">
        <v>23</v>
      </c>
      <c r="C37" s="28" t="n">
        <v>5000</v>
      </c>
      <c r="D37" s="0" t="n">
        <f aca="false">SUMIF(A$3:A$26,B37,M$3:O$26)</f>
        <v>199.8</v>
      </c>
    </row>
    <row r="38" customFormat="false" ht="13.8" hidden="false" customHeight="false" outlineLevel="0" collapsed="false">
      <c r="B38" s="25" t="s">
        <v>32</v>
      </c>
      <c r="C38" s="26" t="n">
        <v>5000</v>
      </c>
      <c r="D38" s="0" t="n">
        <f aca="false">SUMIF(A$3:A$26,B38,M$3:O$26)</f>
        <v>0</v>
      </c>
    </row>
    <row r="39" customFormat="false" ht="13.8" hidden="false" customHeight="false" outlineLevel="0" collapsed="false">
      <c r="B39" s="27" t="s">
        <v>19</v>
      </c>
      <c r="C39" s="28" t="n">
        <v>5000</v>
      </c>
      <c r="D39" s="0" t="n">
        <f aca="false">SUMIF(A$3:A$26,B39,M$3:O$26)</f>
        <v>2880</v>
      </c>
    </row>
    <row r="40" customFormat="false" ht="13.8" hidden="false" customHeight="false" outlineLevel="0" collapsed="false">
      <c r="B40" s="25" t="s">
        <v>45</v>
      </c>
      <c r="C40" s="26" t="n">
        <v>5000</v>
      </c>
      <c r="D40" s="0" t="n">
        <f aca="false">SUMIF(A$3:A$26,B40,M$3:O$26)</f>
        <v>0</v>
      </c>
    </row>
    <row r="41" customFormat="false" ht="13.8" hidden="false" customHeight="false" outlineLevel="0" collapsed="false">
      <c r="B41" s="27" t="s">
        <v>48</v>
      </c>
      <c r="C41" s="28" t="n">
        <v>5000</v>
      </c>
      <c r="D41" s="0" t="n">
        <f aca="false">SUMIF(A$3:A$26,B41,M$3:O$26)</f>
        <v>0</v>
      </c>
    </row>
    <row r="42" customFormat="false" ht="13.8" hidden="false" customHeight="false" outlineLevel="0" collapsed="false">
      <c r="B42" s="25" t="s">
        <v>41</v>
      </c>
      <c r="C42" s="26" t="n">
        <v>5000</v>
      </c>
      <c r="D42" s="0" t="n">
        <f aca="false">SUMIF(A$3:A$26,B42,M$3:O$26)</f>
        <v>1440</v>
      </c>
    </row>
  </sheetData>
  <conditionalFormatting sqref="E2:F26">
    <cfRule type="cellIs" priority="2" operator="lessThan" aboveAverage="0" equalAverage="0" bottom="0" percent="0" rank="0" text="" dxfId="0">
      <formula>0</formula>
    </cfRule>
  </conditionalFormatting>
  <conditionalFormatting sqref="D2:D26">
    <cfRule type="cellIs" priority="3" operator="equal" aboveAverage="0" equalAverage="0" bottom="0" percent="0" rank="0" text="" dxfId="1">
      <formula>"Resiliation Définitive"</formula>
    </cfRule>
    <cfRule type="cellIs" priority="4" operator="equal" aboveAverage="0" equalAverage="0" bottom="0" percent="0" rank="0" text="" dxfId="2">
      <formula>"Resiliation Conservatoire"</formula>
    </cfRule>
  </conditionalFormatting>
  <conditionalFormatting sqref="G2:G26">
    <cfRule type="colorScale" priority="5">
      <colorScale>
        <cfvo type="min" val="0"/>
        <cfvo type="percentile" val="50"/>
        <cfvo type="max" val="0"/>
        <color rgb="FF5A8AC6"/>
        <color rgb="FFFCFCFF"/>
        <color rgb="FFF8696B"/>
      </colorScale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LibreOffice/6.0.1.1$Windows_x86 LibreOffice_project/60bfb1526849283ce2491346ed2aa51c465abfe6</Application>
  <Company>CLINITEX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2018-03-13T17:01:47Z</dcterms:created>
  <dc:creator>Stéphane BEUVE</dc:creator>
  <dc:description/>
  <dc:language>fr-FR</dc:language>
  <cp:lastModifiedBy/>
  <dcterms:modified xsi:type="dcterms:W3CDTF">2018-03-13T21:15:45Z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CLINITEX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