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definedNames>
    <definedName function="false" hidden="false" name="Annees" vbProcedure="false">Feuil1!$I$11</definedName>
    <definedName function="false" hidden="false" name="Année" vbProcedure="false">Feuil1!$F$1</definedName>
    <definedName function="false" hidden="false" name="Feries" vbProcedure="false">[1]!Tableau18[jours Fériés]</definedName>
    <definedName function="false" hidden="false" name="Fériés" vbProcedure="false">Tableau18[Jours Fériés]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<sst xmlns="http://schemas.openxmlformats.org/spreadsheetml/2006/main" count="40" uniqueCount="36">
  <si>
    <t xml:space="preserve">Date</t>
  </si>
  <si>
    <t xml:space="preserve">Date 
de fin</t>
  </si>
  <si>
    <t xml:space="preserve">Heure 
de
début</t>
  </si>
  <si>
    <t xml:space="preserve">Heure 
de
fin</t>
  </si>
  <si>
    <t xml:space="preserve">Heures
de jour
(8h-18h)</t>
  </si>
  <si>
    <t xml:space="preserve">Heures
de nuit
(18h-8h) </t>
  </si>
  <si>
    <t xml:space="preserve">Temps 
total</t>
  </si>
  <si>
    <t xml:space="preserve">Heures</t>
  </si>
  <si>
    <t xml:space="preserve">Jours Fériés</t>
  </si>
  <si>
    <t xml:space="preserve">05/01/2017</t>
  </si>
  <si>
    <t xml:space="preserve">06/01/2017</t>
  </si>
  <si>
    <t xml:space="preserve">09/01/2017</t>
  </si>
  <si>
    <t xml:space="preserve">12/01/2017</t>
  </si>
  <si>
    <t xml:space="preserve">31/01/2017</t>
  </si>
  <si>
    <t xml:space="preserve">16/02/2017</t>
  </si>
  <si>
    <t xml:space="preserve">17/02/2017</t>
  </si>
  <si>
    <t xml:space="preserve">21/02/2017</t>
  </si>
  <si>
    <t xml:space="preserve">23/02/2017</t>
  </si>
  <si>
    <t xml:space="preserve">28/02/2017</t>
  </si>
  <si>
    <t xml:space="preserve">10/03/2017</t>
  </si>
  <si>
    <t xml:space="preserve">21/03/2017</t>
  </si>
  <si>
    <t xml:space="preserve">27/03/2017</t>
  </si>
  <si>
    <t xml:space="preserve">18/04/2017</t>
  </si>
  <si>
    <t xml:space="preserve">12/05/2017</t>
  </si>
  <si>
    <t xml:space="preserve">17/05/2017</t>
  </si>
  <si>
    <t xml:space="preserve">29/05/2017</t>
  </si>
  <si>
    <t xml:space="preserve">02/06/2017</t>
  </si>
  <si>
    <t xml:space="preserve">21/06/2017</t>
  </si>
  <si>
    <t xml:space="preserve">22/06/2017</t>
  </si>
  <si>
    <t xml:space="preserve">27/06/2017</t>
  </si>
  <si>
    <t xml:space="preserve">20/07/2017</t>
  </si>
  <si>
    <t xml:space="preserve">07/08/2017</t>
  </si>
  <si>
    <t xml:space="preserve">10/08/2017</t>
  </si>
  <si>
    <t xml:space="preserve">14/09/2017</t>
  </si>
  <si>
    <t xml:space="preserve">15/09/2017</t>
  </si>
  <si>
    <t xml:space="preserve">23/10/2017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</si>
</sst>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MM/DD/YY"/>
    <numFmt numFmtId="166" formatCode="[HH]:MM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5" fontId="0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6" fontId="0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leau18" displayName="Tableau18" ref="I1:I9" headerRowCount="1" totalsRowCount="0" totalsRowShown="0">
  <autoFilter ref="I1:I9"/>
  <tableColumns count="1">
    <tableColumn id="1" name="Jours Fériés"/>
  </tableColumns>
</table>
</file>

<file path=xl/tables/table2.xml><?xml version="1.0" encoding="utf-8"?>
<table xmlns="http://schemas.openxmlformats.org/spreadsheetml/2006/main" id="2" name="Tableau19" displayName="Tableau19" ref="A1:G32" headerRowCount="1" totalsRowCount="0" totalsRowShown="0">
  <autoFilter ref="A1:G32"/>
  <tableColumns count="7">
    <tableColumn id="1" name="Date"/>
    <tableColumn id="2" name="Date &#10;de fin"/>
    <tableColumn id="3" name="Heure &#10;de&#10;début"/>
    <tableColumn id="4" name="Heure &#10;de&#10;fin"/>
    <tableColumn id="5" name="Heures&#10;de jour&#10;(8h-18h)"/>
    <tableColumn id="6" name="Heures&#10;de nuit&#10;(18h-8h) "/>
    <tableColumn id="7" name="Temps &#10;total"/>
  </tableColumns>
</table>
</file>

<file path=xl/tables/table3.xml><?xml version="1.0" encoding="utf-8"?>
<table xmlns="http://schemas.openxmlformats.org/spreadsheetml/2006/main" id="3" name="Tableau2" displayName="Tableau2" ref="H1:H26" headerRowCount="1" totalsRowCount="0" totalsRowShown="0">
  <autoFilter ref="H1:H26"/>
  <tableColumns count="1">
    <tableColumn id="1" name="Heures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table" Target="../tables/table1.xml"/><Relationship Id="rId2" Type="http://schemas.openxmlformats.org/officeDocument/2006/relationships/table" Target="../tables/table2.xml"/><Relationship Id="rId3" Type="http://schemas.openxmlformats.org/officeDocument/2006/relationships/table" Target="../tables/table3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3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K5" activeCellId="0" sqref="K5"/>
    </sheetView>
  </sheetViews>
  <sheetFormatPr defaultRowHeight="13.8" zeroHeight="false" outlineLevelRow="0" outlineLevelCol="0"/>
  <cols>
    <col collapsed="false" customWidth="true" hidden="false" outlineLevel="0" max="1" min="1" style="1" width="12.13"/>
    <col collapsed="false" customWidth="true" hidden="false" outlineLevel="0" max="2" min="2" style="2" width="9.91"/>
    <col collapsed="false" customWidth="true" hidden="false" outlineLevel="0" max="4" min="3" style="3" width="9.77"/>
    <col collapsed="false" customWidth="true" hidden="false" outlineLevel="0" max="5" min="5" style="3" width="11.99"/>
    <col collapsed="false" customWidth="true" hidden="false" outlineLevel="0" max="6" min="6" style="3" width="12.41"/>
    <col collapsed="false" customWidth="true" hidden="false" outlineLevel="0" max="7" min="7" style="3" width="10.32"/>
    <col collapsed="false" customWidth="true" hidden="false" outlineLevel="0" max="8" min="8" style="3" width="10.18"/>
    <col collapsed="false" customWidth="true" hidden="false" outlineLevel="0" max="9" min="9" style="1" width="14.08"/>
    <col collapsed="false" customWidth="false" hidden="false" outlineLevel="0" max="1025" min="16" style="1" width="11.52"/>
  </cols>
  <sheetData>
    <row r="1" customFormat="false" ht="33" hidden="false" customHeight="false" outlineLevel="0" collapsed="false">
      <c r="A1" s="4" t="s">
        <v>0</v>
      </c>
      <c r="B1" s="5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4" t="s">
        <v>8</v>
      </c>
    </row>
    <row r="2" customFormat="false" ht="13.8" hidden="false" customHeight="false" outlineLevel="0" collapsed="false">
      <c r="A2" s="1" t="s">
        <v>9</v>
      </c>
      <c r="C2" s="3" t="n">
        <v>0.75</v>
      </c>
      <c r="D2" s="3" t="n">
        <v>0.916666666666667</v>
      </c>
      <c r="E2" s="3" t="n">
        <f aca="false">IF(B2="",SUM(IF(D2&gt;=18/24,18/24,D2),-IF(C2&gt;=18/24,18/24,IF(C2&lt;=8/24,8/24,C2))),SUM(IF(D2&gt;=18/24,18/24,D2),-IF(C2&gt;=18/24,18/24,IF(C2&lt;=8/24,8/24,C2)),IF(DATEDIF(A2,B2,"d")&gt;=1,DATEDIF(A2,B2,"d")*10/24,0)))</f>
        <v>0</v>
      </c>
      <c r="F2" s="3" t="n">
        <f aca="false">IF(B2="",SUM(IF(C2&lt;8/24,8/24-C2,IF(C2&gt;=18/24,18/24-C2,0)),IF(D2&lt;8/24,8/24-D2,IF(D2&lt;18/24,0,D2-18/24))),SUM(IF(C2&lt;8/24,8/24-C2,IF(C2&gt;=18/24,18/24-C2,0)),IF(D2&lt;8/24,8/24-D2,IF(D2&lt;18/24,0,D2-18/24)),IF(B2="","",IF(DATEDIF(A2,B2,"d")&gt;=1,DATEDIF(A2,B2,"d")*14/24,0))))</f>
        <v>0.166666666666667</v>
      </c>
      <c r="G2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0.166666666666667</v>
      </c>
      <c r="H2" s="3" t="n">
        <v>0</v>
      </c>
      <c r="I2" s="2" t="n">
        <f aca="false">DATE(Annees,1,1)</f>
        <v>42736</v>
      </c>
    </row>
    <row r="3" customFormat="false" ht="13.8" hidden="false" customHeight="false" outlineLevel="0" collapsed="false">
      <c r="A3" s="1" t="s">
        <v>10</v>
      </c>
      <c r="C3" s="3" t="n">
        <v>0.5</v>
      </c>
      <c r="D3" s="3" t="n">
        <v>0.583333333333333</v>
      </c>
      <c r="E3" s="3" t="n">
        <f aca="false">IF(B3="",SUM(IF(D3&gt;=18/24,18/24,D3),-IF(C3&gt;=18/24,18/24,IF(C3&lt;=8/24,8/24,C3))),SUM(IF(D3&gt;=18/24,18/24,D3),-IF(C3&gt;=18/24,18/24,IF(C3&lt;=8/24,8/24,C3)),IF(DATEDIF(A3,B3,"d")&gt;=1,DATEDIF(A3,B3,"d")*10/24,0)))</f>
        <v>0.0833333333333334</v>
      </c>
      <c r="F3" s="3" t="n">
        <f aca="false">IF(B3="",SUM(IF(C3&lt;8/24,8/24-C3,IF(C3&gt;=18/24,18/24-C3,0)),IF(D3&lt;8/24,8/24-D3,IF(D3&lt;18/24,0,D3-18/24))),SUM(IF(C3&lt;8/24,8/24-C3,IF(C3&gt;=18/24,18/24-C3,0)),IF(D3&lt;8/24,8/24-D3,IF(D3&lt;18/24,0,D3-18/24)),IF(B3="","",IF(DATEDIF(A3,B3,"d")&gt;=1,DATEDIF(A3,B3,"d")*14/24,0))))</f>
        <v>0</v>
      </c>
      <c r="G3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0.0833333333333334</v>
      </c>
      <c r="H3" s="3" t="n">
        <v>0.0416666666666667</v>
      </c>
      <c r="I3" s="2" t="n">
        <f aca="false">DATE(Annees,5,1)</f>
        <v>42856</v>
      </c>
    </row>
    <row r="4" customFormat="false" ht="13.8" hidden="false" customHeight="false" outlineLevel="0" collapsed="false">
      <c r="A4" s="1" t="s">
        <v>11</v>
      </c>
      <c r="B4" s="2" t="n">
        <v>42746</v>
      </c>
      <c r="C4" s="3" t="n">
        <v>0.583333333333333</v>
      </c>
      <c r="D4" s="3" t="n">
        <v>0.916666666666667</v>
      </c>
      <c r="E4" s="3" t="n">
        <f aca="false">IF(B4="",SUM(IF(D4&gt;=18/24,18/24,D4),-IF(C4&gt;=18/24,18/24,IF(C4&lt;=8/24,8/24,C4))),SUM(IF(D4&gt;=18/24,18/24,D4),-IF(C4&gt;=18/24,18/24,IF(C4&lt;=8/24,8/24,C4)),IF(DATEDIF(A4,B4,"d")&gt;=1,DATEDIF(A4,B4,"d")*10/24,0)))</f>
        <v>1</v>
      </c>
      <c r="F4" s="3" t="n">
        <f aca="false">IF(B4="",SUM(IF(C4&lt;8/24,8/24-C4,IF(C4&gt;=18/24,18/24-C4,0)),IF(D4&lt;8/24,8/24-D4,IF(D4&lt;18/24,0,D4-18/24))),SUM(IF(C4&lt;8/24,8/24-C4,IF(C4&gt;=18/24,18/24-C4,0)),IF(D4&lt;8/24,8/24-D4,IF(D4&lt;18/24,0,D4-18/24)),IF(B4="","",IF(DATEDIF(A4,B4,"d")&gt;=1,DATEDIF(A4,B4,"d")*14/24,0))))</f>
        <v>1.33333333333333</v>
      </c>
      <c r="G4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2.33333333333333</v>
      </c>
      <c r="H4" s="3" t="n">
        <v>0.0833333333333333</v>
      </c>
      <c r="I4" s="2" t="n">
        <f aca="false">DATE(Annees,5,8)</f>
        <v>42863</v>
      </c>
    </row>
    <row r="5" customFormat="false" ht="13.8" hidden="false" customHeight="false" outlineLevel="0" collapsed="false">
      <c r="A5" s="1" t="s">
        <v>12</v>
      </c>
      <c r="C5" s="3" t="n">
        <v>0.25</v>
      </c>
      <c r="D5" s="3" t="n">
        <v>0.916666666666667</v>
      </c>
      <c r="E5" s="3" t="n">
        <f aca="false">IF(B5="",SUM(IF(D5&gt;=18/24,18/24,D5),-IF(C5&gt;=18/24,18/24,IF(C5&lt;=8/24,8/24,C5))),SUM(IF(D5&gt;=18/24,18/24,D5),-IF(C5&gt;=18/24,18/24,IF(C5&lt;=8/24,8/24,C5)),IF(DATEDIF(A5,B5,"d")&gt;=1,DATEDIF(A5,B5,"d")*10/24,0)))</f>
        <v>0.416666666666667</v>
      </c>
      <c r="F5" s="3" t="n">
        <f aca="false">IF(B5="",SUM(IF(C5&lt;8/24,8/24-C5,IF(C5&gt;=18/24,18/24-C5,0)),IF(D5&lt;8/24,8/24-D5,IF(D5&lt;18/24,0,D5-18/24))),SUM(IF(C5&lt;8/24,8/24-C5,IF(C5&gt;=18/24,18/24-C5,0)),IF(D5&lt;8/24,8/24-D5,IF(D5&lt;18/24,0,D5-18/24)),IF(B5="","",IF(DATEDIF(A5,B5,"d")&gt;=1,DATEDIF(A5,B5,"d")*14/24,0))))</f>
        <v>0.25</v>
      </c>
      <c r="G5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0.666666666666667</v>
      </c>
      <c r="H5" s="3" t="n">
        <v>0.125</v>
      </c>
      <c r="I5" s="2" t="n">
        <f aca="false">DATE(Annees,7,14)</f>
        <v>42930</v>
      </c>
    </row>
    <row r="6" customFormat="false" ht="13.8" hidden="false" customHeight="false" outlineLevel="0" collapsed="false">
      <c r="A6" s="1" t="s">
        <v>13</v>
      </c>
      <c r="C6" s="3" t="n">
        <v>0.333333333333333</v>
      </c>
      <c r="D6" s="3" t="n">
        <v>0.5</v>
      </c>
      <c r="E6" s="3" t="n">
        <f aca="false">IF(B6="",SUM(IF(D6&gt;=18/24,18/24,D6),-IF(C6&gt;=18/24,18/24,IF(C6&lt;=8/24,8/24,C6))),SUM(IF(D6&gt;=18/24,18/24,D6),-IF(C6&gt;=18/24,18/24,IF(C6&lt;=8/24,8/24,C6)),IF(DATEDIF(A6,B6,"d")&gt;=1,DATEDIF(A6,B6,"d")*10/24,0)))</f>
        <v>0.166666666666667</v>
      </c>
      <c r="F6" s="3" t="n">
        <f aca="false">IF(B6="",SUM(IF(C6&lt;8/24,8/24-C6,IF(C6&gt;=18/24,18/24-C6,0)),IF(D6&lt;8/24,8/24-D6,IF(D6&lt;18/24,0,D6-18/24))),SUM(IF(C6&lt;8/24,8/24-C6,IF(C6&gt;=18/24,18/24-C6,0)),IF(D6&lt;8/24,8/24-D6,IF(D6&lt;18/24,0,D6-18/24)),IF(B6="","",IF(DATEDIF(A6,B6,"d")&gt;=1,DATEDIF(A6,B6,"d")*14/24,0))))</f>
        <v>0</v>
      </c>
      <c r="G6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0.166666666666667</v>
      </c>
      <c r="H6" s="3" t="n">
        <v>0.166666666666667</v>
      </c>
      <c r="I6" s="2" t="n">
        <f aca="false">DATE(Annees,8,15)</f>
        <v>42962</v>
      </c>
    </row>
    <row r="7" customFormat="false" ht="13.8" hidden="false" customHeight="false" outlineLevel="0" collapsed="false">
      <c r="A7" s="1" t="s">
        <v>14</v>
      </c>
      <c r="C7" s="3" t="n">
        <v>0.25</v>
      </c>
      <c r="D7" s="3" t="n">
        <v>0.333333333333333</v>
      </c>
      <c r="E7" s="3" t="n">
        <f aca="false">IF(B7="",SUM(IF(D7&gt;=18/24,18/24,D7),-IF(C7&gt;=18/24,18/24,IF(C7&lt;=8/24,8/24,C7))),SUM(IF(D7&gt;=18/24,18/24,D7),-IF(C7&gt;=18/24,18/24,IF(C7&lt;=8/24,8/24,C7)),IF(DATEDIF(A7,B7,"d")&gt;=1,DATEDIF(A7,B7,"d")*10/24,0)))</f>
        <v>0</v>
      </c>
      <c r="F7" s="3" t="n">
        <f aca="false">IF(B7="",SUM(IF(C7&lt;8/24,8/24-C7,IF(C7&gt;=18/24,18/24-C7,0)),IF(D7&lt;8/24,8/24-D7,IF(D7&lt;18/24,0,D7-18/24))),SUM(IF(C7&lt;8/24,8/24-C7,IF(C7&gt;=18/24,18/24-C7,0)),IF(D7&lt;8/24,8/24-D7,IF(D7&lt;18/24,0,D7-18/24)),IF(B7="","",IF(DATEDIF(A7,B7,"d")&gt;=1,DATEDIF(A7,B7,"d")*14/24,0))))</f>
        <v>0.0833333333333333</v>
      </c>
      <c r="G7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0.0833333333333333</v>
      </c>
      <c r="H7" s="3" t="n">
        <v>0.208333333333333</v>
      </c>
      <c r="I7" s="2" t="n">
        <f aca="false">DATE(Annees,11,1)</f>
        <v>43040</v>
      </c>
    </row>
    <row r="8" customFormat="false" ht="13.8" hidden="false" customHeight="false" outlineLevel="0" collapsed="false">
      <c r="A8" s="1" t="s">
        <v>15</v>
      </c>
      <c r="C8" s="3" t="n">
        <v>0.5</v>
      </c>
      <c r="D8" s="3" t="n">
        <v>0.583333333333333</v>
      </c>
      <c r="E8" s="3" t="n">
        <f aca="false">IF(B8="",SUM(IF(D8&gt;=18/24,18/24,D8),-IF(C8&gt;=18/24,18/24,IF(C8&lt;=8/24,8/24,C8))),SUM(IF(D8&gt;=18/24,18/24,D8),-IF(C8&gt;=18/24,18/24,IF(C8&lt;=8/24,8/24,C8)),IF(DATEDIF(A8,B8,"d")&gt;=1,DATEDIF(A8,B8,"d")*10/24,0)))</f>
        <v>0.0833333333333334</v>
      </c>
      <c r="F8" s="3" t="n">
        <f aca="false">IF(B8="",SUM(IF(C8&lt;8/24,8/24-C8,IF(C8&gt;=18/24,18/24-C8,0)),IF(D8&lt;8/24,8/24-D8,IF(D8&lt;18/24,0,D8-18/24))),SUM(IF(C8&lt;8/24,8/24-C8,IF(C8&gt;=18/24,18/24-C8,0)),IF(D8&lt;8/24,8/24-D8,IF(D8&lt;18/24,0,D8-18/24)),IF(B8="","",IF(DATEDIF(A8,B8,"d")&gt;=1,DATEDIF(A8,B8,"d")*14/24,0))))</f>
        <v>0</v>
      </c>
      <c r="G8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0.0833333333333334</v>
      </c>
      <c r="H8" s="3" t="n">
        <v>0.25</v>
      </c>
      <c r="I8" s="2" t="n">
        <f aca="false">DATE(Annees,11,11)</f>
        <v>43050</v>
      </c>
    </row>
    <row r="9" customFormat="false" ht="13.8" hidden="false" customHeight="false" outlineLevel="0" collapsed="false">
      <c r="A9" s="1" t="s">
        <v>16</v>
      </c>
      <c r="B9" s="2" t="n">
        <v>42803</v>
      </c>
      <c r="C9" s="3" t="n">
        <v>0.25</v>
      </c>
      <c r="D9" s="3" t="n">
        <v>0.916666666666667</v>
      </c>
      <c r="E9" s="3" t="n">
        <f aca="false">IF(B9="",SUM(IF(D9&gt;=18/24,18/24,D9),-IF(C9&gt;=18/24,18/24,IF(C9&lt;=8/24,8/24,C9))),SUM(IF(D9&gt;=18/24,18/24,D9),-IF(C9&gt;=18/24,18/24,IF(C9&lt;=8/24,8/24,C9)),IF(DATEDIF(A9,B9,"d")&gt;=1,DATEDIF(A9,B9,"d")*10/24,0)))</f>
        <v>7.08333333333333</v>
      </c>
      <c r="F9" s="3" t="n">
        <f aca="false">IF(B9="",SUM(IF(C9&lt;8/24,8/24-C9,IF(C9&gt;=18/24,18/24-C9,0)),IF(D9&lt;8/24,8/24-D9,IF(D9&lt;18/24,0,D9-18/24))),SUM(IF(C9&lt;8/24,8/24-C9,IF(C9&gt;=18/24,18/24-C9,0)),IF(D9&lt;8/24,8/24-D9,IF(D9&lt;18/24,0,D9-18/24)),IF(B9="","",IF(DATEDIF(A9,B9,"d")&gt;=1,DATEDIF(A9,B9,"d")*14/24,0))))</f>
        <v>9.58333333333333</v>
      </c>
      <c r="G9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12.6666666666667</v>
      </c>
      <c r="H9" s="3" t="n">
        <v>0.291666666666667</v>
      </c>
      <c r="I9" s="2" t="n">
        <f aca="false">DATE(Annees,12,25)</f>
        <v>43094</v>
      </c>
    </row>
    <row r="10" customFormat="false" ht="13.8" hidden="false" customHeight="false" outlineLevel="0" collapsed="false">
      <c r="A10" s="1" t="s">
        <v>17</v>
      </c>
      <c r="B10" s="2" t="n">
        <v>42790</v>
      </c>
      <c r="C10" s="3" t="n">
        <v>0.5</v>
      </c>
      <c r="D10" s="3" t="n">
        <v>0.916666666666667</v>
      </c>
      <c r="E10" s="3" t="n">
        <f aca="false">IF(B10="",SUM(IF(D10&gt;=18/24,18/24,D10),-IF(C10&gt;=18/24,18/24,IF(C10&lt;=8/24,8/24,C10))),SUM(IF(D10&gt;=18/24,18/24,D10),-IF(C10&gt;=18/24,18/24,IF(C10&lt;=8/24,8/24,C10)),IF(DATEDIF(A10,B10,"d")&gt;=1,DATEDIF(A10,B10,"d")*10/24,0)))</f>
        <v>0.666666666666667</v>
      </c>
      <c r="F10" s="3" t="n">
        <f aca="false">IF(B10="",SUM(IF(C10&lt;8/24,8/24-C10,IF(C10&gt;=18/24,18/24-C10,0)),IF(D10&lt;8/24,8/24-D10,IF(D10&lt;18/24,0,D10-18/24))),SUM(IF(C10&lt;8/24,8/24-C10,IF(C10&gt;=18/24,18/24-C10,0)),IF(D10&lt;8/24,8/24-D10,IF(D10&lt;18/24,0,D10-18/24)),IF(B10="","",IF(DATEDIF(A10,B10,"d")&gt;=1,DATEDIF(A10,B10,"d")*14/24,0))))</f>
        <v>0.75</v>
      </c>
      <c r="G10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1.41666666666667</v>
      </c>
      <c r="H10" s="3" t="n">
        <v>0.333333333333333</v>
      </c>
    </row>
    <row r="11" customFormat="false" ht="13.8" hidden="false" customHeight="false" outlineLevel="0" collapsed="false">
      <c r="A11" s="1" t="s">
        <v>18</v>
      </c>
      <c r="C11" s="3" t="n">
        <v>0.583333333333333</v>
      </c>
      <c r="D11" s="3" t="n">
        <v>0.75</v>
      </c>
      <c r="E11" s="3" t="n">
        <f aca="false">IF(B11="",SUM(IF(D11&gt;=18/24,18/24,D11),-IF(C11&gt;=18/24,18/24,IF(C11&lt;=8/24,8/24,C11))),SUM(IF(D11&gt;=18/24,18/24,D11),-IF(C11&gt;=18/24,18/24,IF(C11&lt;=8/24,8/24,C11)),IF(DATEDIF(A11,B11,"d")&gt;=1,DATEDIF(A11,B11,"d")*10/24,0)))</f>
        <v>0.166666666666667</v>
      </c>
      <c r="F11" s="3" t="n">
        <f aca="false">IF(B11="",SUM(IF(C11&lt;8/24,8/24-C11,IF(C11&gt;=18/24,18/24-C11,0)),IF(D11&lt;8/24,8/24-D11,IF(D11&lt;18/24,0,D11-18/24))),SUM(IF(C11&lt;8/24,8/24-C11,IF(C11&gt;=18/24,18/24-C11,0)),IF(D11&lt;8/24,8/24-D11,IF(D11&lt;18/24,0,D11-18/24)),IF(B11="","",IF(DATEDIF(A11,B11,"d")&gt;=1,DATEDIF(A11,B11,"d")*14/24,0))))</f>
        <v>0</v>
      </c>
      <c r="G11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0.166666666666667</v>
      </c>
      <c r="H11" s="3" t="n">
        <v>0.375</v>
      </c>
      <c r="I11" s="1" t="n">
        <v>2017</v>
      </c>
    </row>
    <row r="12" customFormat="false" ht="13.8" hidden="false" customHeight="false" outlineLevel="0" collapsed="false">
      <c r="A12" s="1" t="s">
        <v>19</v>
      </c>
      <c r="B12" s="2" t="n">
        <v>42808</v>
      </c>
      <c r="C12" s="3" t="n">
        <v>0.25</v>
      </c>
      <c r="D12" s="3" t="n">
        <v>0.333333333333333</v>
      </c>
      <c r="E12" s="3" t="n">
        <f aca="false">IF(B12="",SUM(IF(D12&gt;=18/24,18/24,D12),-IF(C12&gt;=18/24,18/24,IF(C12&lt;=8/24,8/24,C12))),SUM(IF(D12&gt;=18/24,18/24,D12),-IF(C12&gt;=18/24,18/24,IF(C12&lt;=8/24,8/24,C12)),IF(DATEDIF(A12,B12,"d")&gt;=1,DATEDIF(A12,B12,"d")*10/24,0)))</f>
        <v>1.66666666666667</v>
      </c>
      <c r="F12" s="3" t="n">
        <f aca="false">IF(B12="",SUM(IF(C12&lt;8/24,8/24-C12,IF(C12&gt;=18/24,18/24-C12,0)),IF(D12&lt;8/24,8/24-D12,IF(D12&lt;18/24,0,D12-18/24))),SUM(IF(C12&lt;8/24,8/24-C12,IF(C12&gt;=18/24,18/24-C12,0)),IF(D12&lt;8/24,8/24-D12,IF(D12&lt;18/24,0,D12-18/24)),IF(B12="","",IF(DATEDIF(A12,B12,"d")&gt;=1,DATEDIF(A12,B12,"d")*14/24,0))))</f>
        <v>2.41666666666667</v>
      </c>
      <c r="G12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2.08333333333333</v>
      </c>
      <c r="H12" s="3" t="n">
        <v>0.416666666666667</v>
      </c>
    </row>
    <row r="13" customFormat="false" ht="13.8" hidden="false" customHeight="false" outlineLevel="0" collapsed="false">
      <c r="A13" s="1" t="s">
        <v>20</v>
      </c>
      <c r="C13" s="3" t="n">
        <v>0.583333333333333</v>
      </c>
      <c r="D13" s="3" t="n">
        <v>0.75</v>
      </c>
      <c r="E13" s="3" t="n">
        <f aca="false">IF(B13="",SUM(IF(D13&gt;=18/24,18/24,D13),-IF(C13&gt;=18/24,18/24,IF(C13&lt;=8/24,8/24,C13))),SUM(IF(D13&gt;=18/24,18/24,D13),-IF(C13&gt;=18/24,18/24,IF(C13&lt;=8/24,8/24,C13)),IF(DATEDIF(A13,B13,"d")&gt;=1,DATEDIF(A13,B13,"d")*10/24,0)))</f>
        <v>0.166666666666667</v>
      </c>
      <c r="F13" s="3" t="n">
        <f aca="false">IF(B13="",SUM(IF(C13&lt;8/24,8/24-C13,IF(C13&gt;=18/24,18/24-C13,0)),IF(D13&lt;8/24,8/24-D13,IF(D13&lt;18/24,0,D13-18/24))),SUM(IF(C13&lt;8/24,8/24-C13,IF(C13&gt;=18/24,18/24-C13,0)),IF(D13&lt;8/24,8/24-D13,IF(D13&lt;18/24,0,D13-18/24)),IF(B13="","",IF(DATEDIF(A13,B13,"d")&gt;=1,DATEDIF(A13,B13,"d")*14/24,0))))</f>
        <v>0</v>
      </c>
      <c r="G13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0.166666666666667</v>
      </c>
      <c r="H13" s="3" t="n">
        <v>0.458333333333333</v>
      </c>
    </row>
    <row r="14" customFormat="false" ht="13.8" hidden="false" customHeight="false" outlineLevel="0" collapsed="false">
      <c r="A14" s="1" t="s">
        <v>21</v>
      </c>
      <c r="C14" s="3" t="n">
        <v>0.25</v>
      </c>
      <c r="D14" s="3" t="n">
        <v>0.333333333333333</v>
      </c>
      <c r="E14" s="3" t="n">
        <f aca="false">IF(B14="",SUM(IF(D14&gt;=18/24,18/24,D14),-IF(C14&gt;=18/24,18/24,IF(C14&lt;=8/24,8/24,C14))),SUM(IF(D14&gt;=18/24,18/24,D14),-IF(C14&gt;=18/24,18/24,IF(C14&lt;=8/24,8/24,C14)),IF(DATEDIF(A14,B14,"d")&gt;=1,DATEDIF(A14,B14,"d")*10/24,0)))</f>
        <v>0</v>
      </c>
      <c r="F14" s="3" t="n">
        <f aca="false">IF(B14="",SUM(IF(C14&lt;8/24,8/24-C14,IF(C14&gt;=18/24,18/24-C14,0)),IF(D14&lt;8/24,8/24-D14,IF(D14&lt;18/24,0,D14-18/24))),SUM(IF(C14&lt;8/24,8/24-C14,IF(C14&gt;=18/24,18/24-C14,0)),IF(D14&lt;8/24,8/24-D14,IF(D14&lt;18/24,0,D14-18/24)),IF(B14="","",IF(DATEDIF(A14,B14,"d")&gt;=1,DATEDIF(A14,B14,"d")*14/24,0))))</f>
        <v>0.0833333333333333</v>
      </c>
      <c r="G14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0.0833333333333333</v>
      </c>
      <c r="H14" s="3" t="n">
        <v>0.5</v>
      </c>
    </row>
    <row r="15" customFormat="false" ht="13.8" hidden="false" customHeight="false" outlineLevel="0" collapsed="false">
      <c r="A15" s="1" t="s">
        <v>22</v>
      </c>
      <c r="C15" s="3" t="n">
        <v>0.25</v>
      </c>
      <c r="D15" s="3" t="n">
        <v>0.333333333333333</v>
      </c>
      <c r="E15" s="3" t="n">
        <f aca="false">IF(B15="",SUM(IF(D15&gt;=18/24,18/24,D15),-IF(C15&gt;=18/24,18/24,IF(C15&lt;=8/24,8/24,C15))),SUM(IF(D15&gt;=18/24,18/24,D15),-IF(C15&gt;=18/24,18/24,IF(C15&lt;=8/24,8/24,C15)),IF(DATEDIF(A15,B15,"d")&gt;=1,DATEDIF(A15,B15,"d")*10/24,0)))</f>
        <v>0</v>
      </c>
      <c r="F15" s="3" t="n">
        <f aca="false">IF(B15="",SUM(IF(C15&lt;8/24,8/24-C15,IF(C15&gt;=18/24,18/24-C15,0)),IF(D15&lt;8/24,8/24-D15,IF(D15&lt;18/24,0,D15-18/24))),SUM(IF(C15&lt;8/24,8/24-C15,IF(C15&gt;=18/24,18/24-C15,0)),IF(D15&lt;8/24,8/24-D15,IF(D15&lt;18/24,0,D15-18/24)),IF(B15="","",IF(DATEDIF(A15,B15,"d")&gt;=1,DATEDIF(A15,B15,"d")*14/24,0))))</f>
        <v>0.0833333333333333</v>
      </c>
      <c r="G15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0.0833333333333333</v>
      </c>
      <c r="H15" s="3" t="n">
        <v>0.541666666666667</v>
      </c>
    </row>
    <row r="16" customFormat="false" ht="13.8" hidden="false" customHeight="false" outlineLevel="0" collapsed="false">
      <c r="A16" s="1" t="s">
        <v>22</v>
      </c>
      <c r="B16" s="2" t="n">
        <v>42844</v>
      </c>
      <c r="C16" s="3" t="n">
        <v>0.75</v>
      </c>
      <c r="D16" s="3" t="n">
        <v>0.5</v>
      </c>
      <c r="E16" s="3" t="n">
        <f aca="false">IF(B16="",SUM(IF(D16&gt;=18/24,18/24,D16),-IF(C16&gt;=18/24,18/24,IF(C16&lt;=8/24,8/24,C16))),SUM(IF(D16&gt;=18/24,18/24,D16),-IF(C16&gt;=18/24,18/24,IF(C16&lt;=8/24,8/24,C16)),IF(DATEDIF(A16,B16,"d")&gt;=1,DATEDIF(A16,B16,"d")*10/24,0)))</f>
        <v>0.166666666666667</v>
      </c>
      <c r="F16" s="3" t="n">
        <f aca="false">IF(B16="",SUM(IF(C16&lt;8/24,8/24-C16,IF(C16&gt;=18/24,18/24-C16,0)),IF(D16&lt;8/24,8/24-D16,IF(D16&lt;18/24,0,D16-18/24))),SUM(IF(C16&lt;8/24,8/24-C16,IF(C16&gt;=18/24,18/24-C16,0)),IF(D16&lt;8/24,8/24-D16,IF(D16&lt;18/24,0,D16-18/24)),IF(B16="","",IF(DATEDIF(A16,B16,"d")&gt;=1,DATEDIF(A16,B16,"d")*14/24,0))))</f>
        <v>0.583333333333333</v>
      </c>
      <c r="G16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0.75</v>
      </c>
      <c r="H16" s="3" t="n">
        <v>0.583333333333333</v>
      </c>
    </row>
    <row r="17" customFormat="false" ht="13.8" hidden="false" customHeight="false" outlineLevel="0" collapsed="false">
      <c r="A17" s="1" t="s">
        <v>23</v>
      </c>
      <c r="C17" s="3" t="n">
        <v>0.5</v>
      </c>
      <c r="D17" s="3" t="n">
        <v>0.583333333333333</v>
      </c>
      <c r="E17" s="3" t="n">
        <f aca="false">IF(B17="",SUM(IF(D17&gt;=18/24,18/24,D17),-IF(C17&gt;=18/24,18/24,IF(C17&lt;=8/24,8/24,C17))),SUM(IF(D17&gt;=18/24,18/24,D17),-IF(C17&gt;=18/24,18/24,IF(C17&lt;=8/24,8/24,C17)),IF(DATEDIF(A17,B17,"d")&gt;=1,DATEDIF(A17,B17,"d")*10/24,0)))</f>
        <v>0.0833333333333334</v>
      </c>
      <c r="F17" s="3" t="n">
        <f aca="false">IF(B17="",SUM(IF(C17&lt;8/24,8/24-C17,IF(C17&gt;=18/24,18/24-C17,0)),IF(D17&lt;8/24,8/24-D17,IF(D17&lt;18/24,0,D17-18/24))),SUM(IF(C17&lt;8/24,8/24-C17,IF(C17&gt;=18/24,18/24-C17,0)),IF(D17&lt;8/24,8/24-D17,IF(D17&lt;18/24,0,D17-18/24)),IF(B17="","",IF(DATEDIF(A17,B17,"d")&gt;=1,DATEDIF(A17,B17,"d")*14/24,0))))</f>
        <v>0</v>
      </c>
      <c r="G17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0.0833333333333334</v>
      </c>
      <c r="H17" s="3" t="n">
        <v>0.625</v>
      </c>
    </row>
    <row r="18" customFormat="false" ht="13.8" hidden="false" customHeight="false" outlineLevel="0" collapsed="false">
      <c r="A18" s="1" t="s">
        <v>23</v>
      </c>
      <c r="C18" s="3" t="n">
        <v>0.25</v>
      </c>
      <c r="D18" s="3" t="n">
        <v>0.5</v>
      </c>
      <c r="E18" s="3" t="n">
        <f aca="false">IF(B18="",SUM(IF(D18&gt;=18/24,18/24,D18),-IF(C18&gt;=18/24,18/24,IF(C18&lt;=8/24,8/24,C18))),SUM(IF(D18&gt;=18/24,18/24,D18),-IF(C18&gt;=18/24,18/24,IF(C18&lt;=8/24,8/24,C18)),IF(DATEDIF(A18,B18,"d")&gt;=1,DATEDIF(A18,B18,"d")*10/24,0)))</f>
        <v>0.166666666666667</v>
      </c>
      <c r="F18" s="3" t="n">
        <f aca="false">IF(B18="",SUM(IF(C18&lt;8/24,8/24-C18,IF(C18&gt;=18/24,18/24-C18,0)),IF(D18&lt;8/24,8/24-D18,IF(D18&lt;18/24,0,D18-18/24))),SUM(IF(C18&lt;8/24,8/24-C18,IF(C18&gt;=18/24,18/24-C18,0)),IF(D18&lt;8/24,8/24-D18,IF(D18&lt;18/24,0,D18-18/24)),IF(B18="","",IF(DATEDIF(A18,B18,"d")&gt;=1,DATEDIF(A18,B18,"d")*14/24,0))))</f>
        <v>0.0833333333333333</v>
      </c>
      <c r="G18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0.25</v>
      </c>
      <c r="H18" s="3" t="n">
        <v>0.666666666666667</v>
      </c>
    </row>
    <row r="19" customFormat="false" ht="13.8" hidden="false" customHeight="false" outlineLevel="0" collapsed="false">
      <c r="A19" s="1" t="s">
        <v>24</v>
      </c>
      <c r="C19" s="3" t="n">
        <v>0.583333333333333</v>
      </c>
      <c r="D19" s="3" t="n">
        <v>0.75</v>
      </c>
      <c r="E19" s="3" t="n">
        <f aca="false">IF(B19="",SUM(IF(D19&gt;=18/24,18/24,D19),-IF(C19&gt;=18/24,18/24,IF(C19&lt;=8/24,8/24,C19))),SUM(IF(D19&gt;=18/24,18/24,D19),-IF(C19&gt;=18/24,18/24,IF(C19&lt;=8/24,8/24,C19)),IF(DATEDIF(A19,B19,"d")&gt;=1,DATEDIF(A19,B19,"d")*10/24,0)))</f>
        <v>0.166666666666667</v>
      </c>
      <c r="F19" s="3" t="n">
        <f aca="false">IF(B19="",SUM(IF(C19&lt;8/24,8/24-C19,IF(C19&gt;=18/24,18/24-C19,0)),IF(D19&lt;8/24,8/24-D19,IF(D19&lt;18/24,0,D19-18/24))),SUM(IF(C19&lt;8/24,8/24-C19,IF(C19&gt;=18/24,18/24-C19,0)),IF(D19&lt;8/24,8/24-D19,IF(D19&lt;18/24,0,D19-18/24)),IF(B19="","",IF(DATEDIF(A19,B19,"d")&gt;=1,DATEDIF(A19,B19,"d")*14/24,0))))</f>
        <v>0</v>
      </c>
      <c r="G19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0.166666666666667</v>
      </c>
      <c r="H19" s="3" t="n">
        <v>0.708333333333333</v>
      </c>
    </row>
    <row r="20" customFormat="false" ht="13.8" hidden="false" customHeight="false" outlineLevel="0" collapsed="false">
      <c r="A20" s="1" t="s">
        <v>25</v>
      </c>
      <c r="C20" s="3" t="n">
        <v>0.25</v>
      </c>
      <c r="D20" s="3" t="n">
        <v>0.333333333333333</v>
      </c>
      <c r="E20" s="3" t="n">
        <f aca="false">IF(B20="",SUM(IF(D20&gt;=18/24,18/24,D20),-IF(C20&gt;=18/24,18/24,IF(C20&lt;=8/24,8/24,C20))),SUM(IF(D20&gt;=18/24,18/24,D20),-IF(C20&gt;=18/24,18/24,IF(C20&lt;=8/24,8/24,C20)),IF(DATEDIF(A20,B20,"d")&gt;=1,DATEDIF(A20,B20,"d")*10/24,0)))</f>
        <v>0</v>
      </c>
      <c r="F20" s="3" t="n">
        <f aca="false">IF(B20="",SUM(IF(C20&lt;8/24,8/24-C20,IF(C20&gt;=18/24,18/24-C20,0)),IF(D20&lt;8/24,8/24-D20,IF(D20&lt;18/24,0,D20-18/24))),SUM(IF(C20&lt;8/24,8/24-C20,IF(C20&gt;=18/24,18/24-C20,0)),IF(D20&lt;8/24,8/24-D20,IF(D20&lt;18/24,0,D20-18/24)),IF(B20="","",IF(DATEDIF(A20,B20,"d")&gt;=1,DATEDIF(A20,B20,"d")*14/24,0))))</f>
        <v>0.0833333333333333</v>
      </c>
      <c r="G20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0.0833333333333333</v>
      </c>
      <c r="H20" s="3" t="n">
        <v>0.75</v>
      </c>
    </row>
    <row r="21" customFormat="false" ht="13.8" hidden="false" customHeight="false" outlineLevel="0" collapsed="false">
      <c r="A21" s="1" t="s">
        <v>26</v>
      </c>
      <c r="C21" s="3" t="n">
        <v>0.333333333333333</v>
      </c>
      <c r="D21" s="3" t="n">
        <v>0.5</v>
      </c>
      <c r="E21" s="3" t="n">
        <f aca="false">IF(B21="",SUM(IF(D21&gt;=18/24,18/24,D21),-IF(C21&gt;=18/24,18/24,IF(C21&lt;=8/24,8/24,C21))),SUM(IF(D21&gt;=18/24,18/24,D21),-IF(C21&gt;=18/24,18/24,IF(C21&lt;=8/24,8/24,C21)),IF(DATEDIF(A21,B21,"d")&gt;=1,DATEDIF(A21,B21,"d")*10/24,0)))</f>
        <v>0.166666666666667</v>
      </c>
      <c r="F21" s="3" t="n">
        <f aca="false">IF(B21="",SUM(IF(C21&lt;8/24,8/24-C21,IF(C21&gt;=18/24,18/24-C21,0)),IF(D21&lt;8/24,8/24-D21,IF(D21&lt;18/24,0,D21-18/24))),SUM(IF(C21&lt;8/24,8/24-C21,IF(C21&gt;=18/24,18/24-C21,0)),IF(D21&lt;8/24,8/24-D21,IF(D21&lt;18/24,0,D21-18/24)),IF(B21="","",IF(DATEDIF(A21,B21,"d")&gt;=1,DATEDIF(A21,B21,"d")*14/24,0))))</f>
        <v>0</v>
      </c>
      <c r="G21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0.166666666666667</v>
      </c>
      <c r="H21" s="3" t="n">
        <v>0.791666666666667</v>
      </c>
    </row>
    <row r="22" customFormat="false" ht="13.8" hidden="false" customHeight="false" outlineLevel="0" collapsed="false">
      <c r="A22" s="1" t="s">
        <v>27</v>
      </c>
      <c r="C22" s="3" t="n">
        <v>0.333333333333333</v>
      </c>
      <c r="D22" s="3" t="n">
        <v>0.5</v>
      </c>
      <c r="E22" s="3" t="n">
        <f aca="false">IF(B22="",SUM(IF(D22&gt;=18/24,18/24,D22),-IF(C22&gt;=18/24,18/24,IF(C22&lt;=8/24,8/24,C22))),SUM(IF(D22&gt;=18/24,18/24,D22),-IF(C22&gt;=18/24,18/24,IF(C22&lt;=8/24,8/24,C22)),IF(DATEDIF(A22,B22,"d")&gt;=1,DATEDIF(A22,B22,"d")*10/24,0)))</f>
        <v>0.166666666666667</v>
      </c>
      <c r="F22" s="3" t="n">
        <f aca="false">IF(B22="",SUM(IF(C22&lt;8/24,8/24-C22,IF(C22&gt;=18/24,18/24-C22,0)),IF(D22&lt;8/24,8/24-D22,IF(D22&lt;18/24,0,D22-18/24))),SUM(IF(C22&lt;8/24,8/24-C22,IF(C22&gt;=18/24,18/24-C22,0)),IF(D22&lt;8/24,8/24-D22,IF(D22&lt;18/24,0,D22-18/24)),IF(B22="","",IF(DATEDIF(A22,B22,"d")&gt;=1,DATEDIF(A22,B22,"d")*14/24,0))))</f>
        <v>0</v>
      </c>
      <c r="G22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0.166666666666667</v>
      </c>
      <c r="H22" s="3" t="n">
        <v>0.833333333333334</v>
      </c>
    </row>
    <row r="23" customFormat="false" ht="13.8" hidden="false" customHeight="false" outlineLevel="0" collapsed="false">
      <c r="A23" s="1" t="s">
        <v>28</v>
      </c>
      <c r="C23" s="3" t="n">
        <v>0.333333333333333</v>
      </c>
      <c r="D23" s="3" t="n">
        <v>0.583333333333333</v>
      </c>
      <c r="E23" s="3" t="n">
        <f aca="false">IF(B23="",SUM(IF(D23&gt;=18/24,18/24,D23),-IF(C23&gt;=18/24,18/24,IF(C23&lt;=8/24,8/24,C23))),SUM(IF(D23&gt;=18/24,18/24,D23),-IF(C23&gt;=18/24,18/24,IF(C23&lt;=8/24,8/24,C23)),IF(DATEDIF(A23,B23,"d")&gt;=1,DATEDIF(A23,B23,"d")*10/24,0)))</f>
        <v>0.25</v>
      </c>
      <c r="F23" s="3" t="n">
        <f aca="false">IF(B23="",SUM(IF(C23&lt;8/24,8/24-C23,IF(C23&gt;=18/24,18/24-C23,0)),IF(D23&lt;8/24,8/24-D23,IF(D23&lt;18/24,0,D23-18/24))),SUM(IF(C23&lt;8/24,8/24-C23,IF(C23&gt;=18/24,18/24-C23,0)),IF(D23&lt;8/24,8/24-D23,IF(D23&lt;18/24,0,D23-18/24)),IF(B23="","",IF(DATEDIF(A23,B23,"d")&gt;=1,DATEDIF(A23,B23,"d")*14/24,0))))</f>
        <v>0</v>
      </c>
      <c r="G23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0.25</v>
      </c>
      <c r="H23" s="3" t="n">
        <v>0.875000000000001</v>
      </c>
    </row>
    <row r="24" customFormat="false" ht="13.8" hidden="false" customHeight="false" outlineLevel="0" collapsed="false">
      <c r="A24" s="1" t="s">
        <v>29</v>
      </c>
      <c r="B24" s="2" t="n">
        <v>42915</v>
      </c>
      <c r="C24" s="3" t="n">
        <v>0.25</v>
      </c>
      <c r="D24" s="3" t="n">
        <v>0.916666666666667</v>
      </c>
      <c r="E24" s="3" t="n">
        <f aca="false">IF(B24="",SUM(IF(D24&gt;=18/24,18/24,D24),-IF(C24&gt;=18/24,18/24,IF(C24&lt;=8/24,8/24,C24))),SUM(IF(D24&gt;=18/24,18/24,D24),-IF(C24&gt;=18/24,18/24,IF(C24&lt;=8/24,8/24,C24)),IF(DATEDIF(A24,B24,"d")&gt;=1,DATEDIF(A24,B24,"d")*10/24,0)))</f>
        <v>1.25</v>
      </c>
      <c r="F24" s="3" t="n">
        <f aca="false">IF(B24="",SUM(IF(C24&lt;8/24,8/24-C24,IF(C24&gt;=18/24,18/24-C24,0)),IF(D24&lt;8/24,8/24-D24,IF(D24&lt;18/24,0,D24-18/24))),SUM(IF(C24&lt;8/24,8/24-C24,IF(C24&gt;=18/24,18/24-C24,0)),IF(D24&lt;8/24,8/24-D24,IF(D24&lt;18/24,0,D24-18/24)),IF(B24="","",IF(DATEDIF(A24,B24,"d")&gt;=1,DATEDIF(A24,B24,"d")*14/24,0))))</f>
        <v>1.41666666666667</v>
      </c>
      <c r="G24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2.66666666666667</v>
      </c>
      <c r="H24" s="3" t="n">
        <v>0.916666666666668</v>
      </c>
    </row>
    <row r="25" customFormat="false" ht="13.8" hidden="false" customHeight="false" outlineLevel="0" collapsed="false">
      <c r="A25" s="1" t="s">
        <v>30</v>
      </c>
      <c r="C25" s="3" t="n">
        <v>0.5</v>
      </c>
      <c r="D25" s="3" t="n">
        <v>0.583333333333333</v>
      </c>
      <c r="E25" s="3" t="n">
        <f aca="false">IF(B25="",SUM(IF(D25&gt;=18/24,18/24,D25),-IF(C25&gt;=18/24,18/24,IF(C25&lt;=8/24,8/24,C25))),SUM(IF(D25&gt;=18/24,18/24,D25),-IF(C25&gt;=18/24,18/24,IF(C25&lt;=8/24,8/24,C25)),IF(DATEDIF(A25,B25,"d")&gt;=1,DATEDIF(A25,B25,"d")*10/24,0)))</f>
        <v>0.0833333333333334</v>
      </c>
      <c r="F25" s="3" t="n">
        <f aca="false">IF(B25="",SUM(IF(C25&lt;8/24,8/24-C25,IF(C25&gt;=18/24,18/24-C25,0)),IF(D25&lt;8/24,8/24-D25,IF(D25&lt;18/24,0,D25-18/24))),SUM(IF(C25&lt;8/24,8/24-C25,IF(C25&gt;=18/24,18/24-C25,0)),IF(D25&lt;8/24,8/24-D25,IF(D25&lt;18/24,0,D25-18/24)),IF(B25="","",IF(DATEDIF(A25,B25,"d")&gt;=1,DATEDIF(A25,B25,"d")*14/24,0))))</f>
        <v>0</v>
      </c>
      <c r="G25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0.0833333333333334</v>
      </c>
      <c r="H25" s="3" t="n">
        <v>0.958333333333334</v>
      </c>
    </row>
    <row r="26" customFormat="false" ht="13.8" hidden="false" customHeight="false" outlineLevel="0" collapsed="false">
      <c r="A26" s="1" t="s">
        <v>30</v>
      </c>
      <c r="C26" s="3" t="n">
        <v>0.583333333333333</v>
      </c>
      <c r="D26" s="3" t="n">
        <v>0.75</v>
      </c>
      <c r="E26" s="3" t="n">
        <f aca="false">IF(B26="",SUM(IF(D26&gt;=18/24,18/24,D26),-IF(C26&gt;=18/24,18/24,IF(C26&lt;=8/24,8/24,C26))),SUM(IF(D26&gt;=18/24,18/24,D26),-IF(C26&gt;=18/24,18/24,IF(C26&lt;=8/24,8/24,C26)),IF(DATEDIF(A26,B26,"d")&gt;=1,DATEDIF(A26,B26,"d")*10/24,0)))</f>
        <v>0.166666666666667</v>
      </c>
      <c r="F26" s="3" t="n">
        <f aca="false">IF(B26="",SUM(IF(C26&lt;8/24,8/24-C26,IF(C26&gt;=18/24,18/24-C26,0)),IF(D26&lt;8/24,8/24-D26,IF(D26&lt;18/24,0,D26-18/24))),SUM(IF(C26&lt;8/24,8/24-C26,IF(C26&gt;=18/24,18/24-C26,0)),IF(D26&lt;8/24,8/24-D26,IF(D26&lt;18/24,0,D26-18/24)),IF(B26="","",IF(DATEDIF(A26,B26,"d")&gt;=1,DATEDIF(A26,B26,"d")*14/24,0))))</f>
        <v>0</v>
      </c>
      <c r="G26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0.166666666666667</v>
      </c>
      <c r="H26" s="3" t="n">
        <v>1</v>
      </c>
    </row>
    <row r="27" customFormat="false" ht="13.8" hidden="false" customHeight="false" outlineLevel="0" collapsed="false">
      <c r="A27" s="1" t="s">
        <v>31</v>
      </c>
      <c r="C27" s="3" t="n">
        <v>0.25</v>
      </c>
      <c r="D27" s="3" t="n">
        <v>0.333333333333333</v>
      </c>
      <c r="E27" s="3" t="n">
        <f aca="false">IF(B27="",SUM(IF(D27&gt;=18/24,18/24,D27),-IF(C27&gt;=18/24,18/24,IF(C27&lt;=8/24,8/24,C27))),SUM(IF(D27&gt;=18/24,18/24,D27),-IF(C27&gt;=18/24,18/24,IF(C27&lt;=8/24,8/24,C27)),IF(DATEDIF(A27,B27,"d")&gt;=1,DATEDIF(A27,B27,"d")*10/24,0)))</f>
        <v>0</v>
      </c>
      <c r="F27" s="3" t="n">
        <f aca="false">IF(B27="",SUM(IF(C27&lt;8/24,8/24-C27,IF(C27&gt;=18/24,18/24-C27,0)),IF(D27&lt;8/24,8/24-D27,IF(D27&lt;18/24,0,D27-18/24))),SUM(IF(C27&lt;8/24,8/24-C27,IF(C27&gt;=18/24,18/24-C27,0)),IF(D27&lt;8/24,8/24-D27,IF(D27&lt;18/24,0,D27-18/24)),IF(B27="","",IF(DATEDIF(A27,B27,"d")&gt;=1,DATEDIF(A27,B27,"d")*14/24,0))))</f>
        <v>0.0833333333333333</v>
      </c>
      <c r="G27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0.0833333333333333</v>
      </c>
    </row>
    <row r="28" customFormat="false" ht="13.8" hidden="false" customHeight="false" outlineLevel="0" collapsed="false">
      <c r="A28" s="1" t="s">
        <v>32</v>
      </c>
      <c r="B28" s="2" t="n">
        <v>42958</v>
      </c>
      <c r="C28" s="3" t="n">
        <v>0.25</v>
      </c>
      <c r="D28" s="3" t="n">
        <v>0.916666666666667</v>
      </c>
      <c r="E28" s="3" t="n">
        <f aca="false">IF(B28="",SUM(IF(D28&gt;=18/24,18/24,D28),-IF(C28&gt;=18/24,18/24,IF(C28&lt;=8/24,8/24,C28))),SUM(IF(D28&gt;=18/24,18/24,D28),-IF(C28&gt;=18/24,18/24,IF(C28&lt;=8/24,8/24,C28)),IF(DATEDIF(A28,B28,"d")&gt;=1,DATEDIF(A28,B28,"d")*10/24,0)))</f>
        <v>0.833333333333333</v>
      </c>
      <c r="F28" s="3" t="n">
        <f aca="false">IF(B28="",SUM(IF(C28&lt;8/24,8/24-C28,IF(C28&gt;=18/24,18/24-C28,0)),IF(D28&lt;8/24,8/24-D28,IF(D28&lt;18/24,0,D28-18/24))),SUM(IF(C28&lt;8/24,8/24-C28,IF(C28&gt;=18/24,18/24-C28,0)),IF(D28&lt;8/24,8/24-D28,IF(D28&lt;18/24,0,D28-18/24)),IF(B28="","",IF(DATEDIF(A28,B28,"d")&gt;=1,DATEDIF(A28,B28,"d")*14/24,0))))</f>
        <v>0.833333333333333</v>
      </c>
      <c r="G28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1.66666666666667</v>
      </c>
    </row>
    <row r="29" customFormat="false" ht="13.8" hidden="false" customHeight="false" outlineLevel="0" collapsed="false">
      <c r="A29" s="1" t="s">
        <v>33</v>
      </c>
      <c r="B29" s="2" t="n">
        <v>42993</v>
      </c>
      <c r="C29" s="3" t="n">
        <v>0.75</v>
      </c>
      <c r="D29" s="3" t="n">
        <v>0.5</v>
      </c>
      <c r="E29" s="3" t="n">
        <f aca="false">IF(B29="",SUM(IF(D29&gt;=18/24,18/24,D29),-IF(C29&gt;=18/24,18/24,IF(C29&lt;=8/24,8/24,C29))),SUM(IF(D29&gt;=18/24,18/24,D29),-IF(C29&gt;=18/24,18/24,IF(C29&lt;=8/24,8/24,C29)),IF(DATEDIF(A29,B29,"d")&gt;=1,DATEDIF(A29,B29,"d")*10/24,0)))</f>
        <v>0.166666666666667</v>
      </c>
      <c r="F29" s="3" t="n">
        <f aca="false">IF(B29="",SUM(IF(C29&lt;8/24,8/24-C29,IF(C29&gt;=18/24,18/24-C29,0)),IF(D29&lt;8/24,8/24-D29,IF(D29&lt;18/24,0,D29-18/24))),SUM(IF(C29&lt;8/24,8/24-C29,IF(C29&gt;=18/24,18/24-C29,0)),IF(D29&lt;8/24,8/24-D29,IF(D29&lt;18/24,0,D29-18/24)),IF(B29="","",IF(DATEDIF(A29,B29,"d")&gt;=1,DATEDIF(A29,B29,"d")*14/24,0))))</f>
        <v>0.583333333333333</v>
      </c>
      <c r="G29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0.75</v>
      </c>
    </row>
    <row r="30" customFormat="false" ht="13.8" hidden="false" customHeight="false" outlineLevel="0" collapsed="false">
      <c r="A30" s="1" t="s">
        <v>34</v>
      </c>
      <c r="B30" s="2" t="n">
        <v>43012</v>
      </c>
      <c r="C30" s="3" t="n">
        <v>0.5</v>
      </c>
      <c r="D30" s="3" t="n">
        <v>0.916666666666667</v>
      </c>
      <c r="E30" s="3" t="n">
        <f aca="false">IF(B30="",SUM(IF(D30&gt;=18/24,18/24,D30),-IF(C30&gt;=18/24,18/24,IF(C30&lt;=8/24,8/24,C30))),SUM(IF(D30&gt;=18/24,18/24,D30),-IF(C30&gt;=18/24,18/24,IF(C30&lt;=8/24,8/24,C30)),IF(DATEDIF(A30,B30,"d")&gt;=1,DATEDIF(A30,B30,"d")*10/24,0)))</f>
        <v>8.16666666666667</v>
      </c>
      <c r="F30" s="3" t="n">
        <f aca="false">IF(B30="",SUM(IF(C30&lt;8/24,8/24-C30,IF(C30&gt;=18/24,18/24-C30,0)),IF(D30&lt;8/24,8/24-D30,IF(D30&lt;18/24,0,D30-18/24))),SUM(IF(C30&lt;8/24,8/24-C30,IF(C30&gt;=18/24,18/24-C30,0)),IF(D30&lt;8/24,8/24-D30,IF(D30&lt;18/24,0,D30-18/24)),IF(B30="","",IF(DATEDIF(A30,B30,"d")&gt;=1,DATEDIF(A30,B30,"d")*14/24,0))))</f>
        <v>11.25</v>
      </c>
      <c r="G30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13.4166666666667</v>
      </c>
    </row>
    <row r="31" customFormat="false" ht="13.8" hidden="false" customHeight="false" outlineLevel="0" collapsed="false">
      <c r="A31" s="1" t="s">
        <v>35</v>
      </c>
      <c r="B31" s="2" t="n">
        <v>43033</v>
      </c>
      <c r="C31" s="3" t="n">
        <v>0.833333333333333</v>
      </c>
      <c r="D31" s="3" t="n">
        <v>0.166666666666667</v>
      </c>
      <c r="E31" s="3" t="n">
        <f aca="false">IF(B31="",SUM(IF(D31&gt;=18/24,18/24,D31),-IF(C31&gt;=18/24,18/24,IF(C31&lt;=8/24,8/24,C31))),SUM(IF(D31&gt;=18/24,18/24,D31),-IF(C31&gt;=18/24,18/24,IF(C31&lt;=8/24,8/24,C31)),IF(DATEDIF(A31,B31,"d")&gt;=1,DATEDIF(A31,B31,"d")*10/24,0)))</f>
        <v>0.25</v>
      </c>
      <c r="F31" s="3" t="n">
        <f aca="false">IF(B31="",SUM(IF(C31&lt;8/24,8/24-C31,IF(C31&gt;=18/24,18/24-C31,0)),IF(D31&lt;8/24,8/24-D31,IF(D31&lt;18/24,0,D31-18/24))),SUM(IF(C31&lt;8/24,8/24-C31,IF(C31&gt;=18/24,18/24-C31,0)),IF(D31&lt;8/24,8/24-D31,IF(D31&lt;18/24,0,D31-18/24)),IF(B31="","",IF(DATEDIF(A31,B31,"d")&gt;=1,DATEDIF(A31,B31,"d")*14/24,0))))</f>
        <v>1.25</v>
      </c>
      <c r="G31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1.33333333333333</v>
      </c>
    </row>
    <row r="32" customFormat="false" ht="13.8" hidden="false" customHeight="false" outlineLevel="0" collapsed="false">
      <c r="A32" s="1" t="s">
        <v>35</v>
      </c>
      <c r="B32" s="2" t="n">
        <v>43033</v>
      </c>
      <c r="C32" s="3" t="n">
        <v>0.833333333333333</v>
      </c>
      <c r="D32" s="3" t="n">
        <v>0.375</v>
      </c>
      <c r="E32" s="3" t="n">
        <f aca="false">IF(B32="",SUM(IF(D32&gt;=18/24,18/24,D32),-IF(C32&gt;=18/24,18/24,IF(C32&lt;=8/24,8/24,C32))),SUM(IF(D32&gt;=18/24,18/24,D32),-IF(C32&gt;=18/24,18/24,IF(C32&lt;=8/24,8/24,C32)),IF(DATEDIF(A32,B32,"d")&gt;=1,DATEDIF(A32,B32,"d")*10/24,0)))</f>
        <v>0.458333333333333</v>
      </c>
      <c r="F32" s="3" t="n">
        <f aca="false">IF(B32="",SUM(IF(C32&lt;8/24,8/24-C32,IF(C32&gt;=18/24,18/24-C32,0)),IF(D32&lt;8/24,8/24-D32,IF(D32&lt;18/24,0,D32-18/24))),SUM(IF(C32&lt;8/24,8/24-C32,IF(C32&gt;=18/24,18/24-C32,0)),IF(D32&lt;8/24,8/24-D32,IF(D32&lt;18/24,0,D32-18/24)),IF(B32="","",IF(DATEDIF(A32,B32,"d")&gt;=1,DATEDIF(A32,B32,"d")*14/24,0))))</f>
        <v>1.08333333333333</v>
      </c>
      <c r="G32" s="3" t="n">
        <f aca="false">(IF(Tableau19[[#This Row],[Date 
de fin]]="",Tableau19[[#This Row],[Heure 
de
fin]]-Tableau19[[#This Row],[Heure 
de
début]],IF(NETWORKDAYS(Tableau19[[#This Row],[Date]],Tableau19[[#This Row],[Date 
de fin]],Fériés)=1,Tableau19[[#This Row],[Heure 
de
fin]]-Tableau19[[#This Row],[Heure 
de
début]],IF(NETWORKDAYS(Tableau19[[#This Row],[Date]],Tableau19[[#This Row],[Date 
de fin]],Fériés)=2,($H$26-Tableau19[[#This Row],[Heure 
de
début]])+(Tableau19[[#This Row],[Heure 
de
fin]]-$H$2),IF(NETWORKDAYS(Tableau19[[#This Row],[Date]],Tableau19[[#This Row],[Date 
de fin]],Fériés)&gt;2,(NETWORKDAYS(Tableau19[[#This Row],[Date]],Tableau19[[#This Row],[Date 
de fin]],Fériés)-2)*($H$26-$H$2)+($H$26-Tableau19[[#This Row],[Heure 
de
début]])+(Tableau19[[#This Row],[Heure 
de
fin]]-$H$2))))))</f>
        <v>1.54166666666667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LibreOffice/5.4.0.3$Windows_x86 LibreOffice_project/7556cbc6811c9d992f4064ab9287069087d7f62c</Application>
  <Company>PSA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2017-10-18T11:29:31Z</dcterms:created>
  <dc:creator>SOLENE LACLAUTRE - U526263</dc:creator>
  <dc:description/>
  <dc:language>fr-FR</dc:language>
  <cp:lastModifiedBy/>
  <dcterms:modified xsi:type="dcterms:W3CDTF">2017-10-18T18:44:48Z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PSA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