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acture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<sst xmlns="http://schemas.openxmlformats.org/spreadsheetml/2006/main" count="276" uniqueCount="51">
  <si>
    <t xml:space="preserve">Code dossier :</t>
  </si>
  <si>
    <t xml:space="preserve">Dénomination :</t>
  </si>
  <si>
    <t xml:space="preserve">TEST</t>
  </si>
  <si>
    <t xml:space="preserve">Date de début :</t>
  </si>
  <si>
    <t xml:space="preserve">Montant d'échéance :</t>
  </si>
  <si>
    <t xml:space="preserve">Nature</t>
  </si>
  <si>
    <t xml:space="preserve">Société</t>
  </si>
  <si>
    <t xml:space="preserve">Numéro</t>
  </si>
  <si>
    <t xml:space="preserve">Date</t>
  </si>
  <si>
    <t xml:space="preserve">Cpta.</t>
  </si>
  <si>
    <t xml:space="preserve">Editée</t>
  </si>
  <si>
    <t xml:space="preserve">Email</t>
  </si>
  <si>
    <t xml:space="preserve">Mod. miss.</t>
  </si>
  <si>
    <t xml:space="preserve">Mission</t>
  </si>
  <si>
    <t xml:space="preserve">Exercice</t>
  </si>
  <si>
    <t xml:space="preserve">Libellé</t>
  </si>
  <si>
    <t xml:space="preserve">Colla resp.</t>
  </si>
  <si>
    <t xml:space="preserve">Mt HT</t>
  </si>
  <si>
    <t xml:space="preserve">Mt TTC</t>
  </si>
  <si>
    <t xml:space="preserve">Mt restant dû</t>
  </si>
  <si>
    <t xml:space="preserve">Type</t>
  </si>
  <si>
    <t xml:space="preserve">Recouvrement</t>
  </si>
  <si>
    <t xml:space="preserve">Reste a répartir</t>
  </si>
  <si>
    <t xml:space="preserve">Facture</t>
  </si>
  <si>
    <t xml:space="preserve">EXCO</t>
  </si>
  <si>
    <t xml:space="preserve">True</t>
  </si>
  <si>
    <t xml:space="preserve">False</t>
  </si>
  <si>
    <t xml:space="preserve">TENUE</t>
  </si>
  <si>
    <t xml:space="preserve">17/18</t>
  </si>
  <si>
    <t xml:space="preserve">Mission Tenue - Acpt 3/12</t>
  </si>
  <si>
    <t xml:space="preserve">52MS</t>
  </si>
  <si>
    <t xml:space="preserve">A</t>
  </si>
  <si>
    <t xml:space="preserve">Normal</t>
  </si>
  <si>
    <t xml:space="preserve">Mission Tenue - Acpt 4/12</t>
  </si>
  <si>
    <t xml:space="preserve">Mission Tenue - Acpt 5/12</t>
  </si>
  <si>
    <t xml:space="preserve">Mission Tenue - Acpt 6/12</t>
  </si>
  <si>
    <t xml:space="preserve">Mission Tenue - Acpt 7/12</t>
  </si>
  <si>
    <t xml:space="preserve">Mission Tenue - Acpt 8/12</t>
  </si>
  <si>
    <t xml:space="preserve">Mission Tenue - Acpt 9</t>
  </si>
  <si>
    <t xml:space="preserve">Mission Tenue - Acpt 10</t>
  </si>
  <si>
    <t xml:space="preserve">SOC</t>
  </si>
  <si>
    <t xml:space="preserve">REGUL SOCIAL 2018 du 01/01/2018 au 31/07/2018</t>
  </si>
  <si>
    <t xml:space="preserve">P</t>
  </si>
  <si>
    <t xml:space="preserve">Mission Tenue - Acpt 11</t>
  </si>
  <si>
    <t xml:space="preserve">Mission Tenue - Acpt 12</t>
  </si>
  <si>
    <t xml:space="preserve">S</t>
  </si>
  <si>
    <t xml:space="preserve">18/19</t>
  </si>
  <si>
    <t xml:space="preserve">Mission Tenue - Acpt 1/12</t>
  </si>
  <si>
    <t xml:space="preserve">Mission Tenue - Acpt 2/12</t>
  </si>
  <si>
    <t xml:space="preserve">Mission Tenue - Acpt 9/12</t>
  </si>
  <si>
    <t xml:space="preserve">Mission Tenue - Acpt 11/12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</si>
</sst>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.00\ [$€-40C];[RED]\-#,##0.00\ [$€-40C]"/>
    <numFmt numFmtId="166" formatCode="[$-40C]DD/MM/YYYY"/>
    <numFmt numFmtId="167" formatCode="#,##0.00&quot; €&quot;"/>
    <numFmt numFmtId="168" formatCode="MMM\-YYYY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4472C4"/>
        <bgColor rgb="FF666699"/>
      </patternFill>
    </fill>
    <fill>
      <patternFill patternType="solid">
        <fgColor rgb="FFDAE3F3"/>
        <bgColor rgb="FFCCFFFF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>
        <color rgb="FF8FAADC"/>
      </left>
      <right/>
      <top style="thin">
        <color rgb="FF8FAADC"/>
      </top>
      <bottom/>
      <diagonal/>
    </border>
    <border diagonalUp="false" diagonalDown="false">
      <left/>
      <right/>
      <top style="thin">
        <color rgb="FF8FAADC"/>
      </top>
      <bottom/>
      <diagonal/>
    </border>
    <border diagonalUp="false" diagonalDown="false">
      <left style="thin">
        <color rgb="FF8FAADC"/>
      </left>
      <right/>
      <top style="thin">
        <color rgb="FF8FAADC"/>
      </top>
      <bottom style="thin">
        <color rgb="FF8FAADC"/>
      </bottom>
      <diagonal/>
    </border>
    <border diagonalUp="false" diagonalDown="false">
      <left/>
      <right/>
      <top style="thin">
        <color rgb="FF8FAADC"/>
      </top>
      <bottom style="thin">
        <color rgb="FF8FAADC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2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4" fillId="2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8" fontId="4" fillId="2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top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3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0" fillId="3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3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3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3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0" fillId="3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FAADC"/>
      <rgbColor rgb="FF993366"/>
      <rgbColor rgb="FFFFFFCC"/>
      <rgbColor rgb="FFCCFFFF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E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RowHeight="13.8" zeroHeight="false" outlineLevelRow="0" outlineLevelCol="1"/>
  <cols>
    <col collapsed="false" customWidth="false" hidden="false" outlineLevel="0" max="1" min="1" style="0" width="11.4"/>
    <col collapsed="false" customWidth="true" hidden="false" outlineLevel="0" max="2" min="2" style="0" width="8.51"/>
    <col collapsed="false" customWidth="true" hidden="false" outlineLevel="0" max="3" min="3" style="0" width="10.76"/>
    <col collapsed="false" customWidth="false" hidden="false" outlineLevel="0" max="4" min="4" style="0" width="11.4"/>
    <col collapsed="false" customWidth="false" hidden="true" outlineLevel="1" max="7" min="5" style="0" width="11.4"/>
    <col collapsed="false" customWidth="false" hidden="false" outlineLevel="0" max="8" min="8" style="0" width="11.4"/>
    <col collapsed="false" customWidth="true" hidden="false" outlineLevel="0" max="9" min="9" style="0" width="7.34"/>
    <col collapsed="false" customWidth="false" hidden="false" outlineLevel="0" max="10" min="10" style="0" width="11.4"/>
    <col collapsed="false" customWidth="true" hidden="false" outlineLevel="0" max="11" min="11" style="0" width="18.08"/>
    <col collapsed="false" customWidth="false" hidden="false" outlineLevel="0" max="12" min="12" style="0" width="11.4"/>
    <col collapsed="false" customWidth="true" hidden="true" outlineLevel="1" max="14" min="13" style="0" width="6.82"/>
    <col collapsed="false" customWidth="true" hidden="false" outlineLevel="0" max="15" min="15" style="0" width="6.82"/>
    <col collapsed="false" customWidth="false" hidden="true" outlineLevel="1" max="16" min="16" style="0" width="11.4"/>
    <col collapsed="false" customWidth="true" hidden="true" outlineLevel="1" max="17" min="17" style="0" width="7.97"/>
    <col collapsed="false" customWidth="false" hidden="false" outlineLevel="0" max="18" min="18" style="1" width="11.4"/>
    <col collapsed="false" customWidth="true" hidden="false" outlineLevel="0" max="30" min="19" style="0" width="9.6"/>
    <col collapsed="false" customWidth="true" hidden="false" outlineLevel="0" max="31" min="31" style="0" width="6.82"/>
    <col collapsed="false" customWidth="true" hidden="false" outlineLevel="0" max="1025" min="32" style="0" width="10.47"/>
  </cols>
  <sheetData>
    <row r="1" s="2" customFormat="true" ht="24" hidden="false" customHeight="true" outlineLevel="0" collapsed="false">
      <c r="A1" s="2" t="s">
        <v>0</v>
      </c>
      <c r="B1" s="0"/>
      <c r="C1" s="3" t="n">
        <v>5199999</v>
      </c>
      <c r="R1" s="4"/>
    </row>
    <row r="2" s="2" customFormat="true" ht="24" hidden="false" customHeight="true" outlineLevel="0" collapsed="false">
      <c r="A2" s="2" t="s">
        <v>1</v>
      </c>
      <c r="B2" s="0"/>
      <c r="C2" s="3" t="s">
        <v>2</v>
      </c>
      <c r="R2" s="4"/>
    </row>
    <row r="3" s="2" customFormat="true" ht="24" hidden="false" customHeight="true" outlineLevel="0" collapsed="false">
      <c r="A3" s="2" t="s">
        <v>3</v>
      </c>
      <c r="B3" s="0"/>
      <c r="C3" s="5" t="n">
        <v>43831</v>
      </c>
      <c r="R3" s="4"/>
    </row>
    <row r="4" s="2" customFormat="true" ht="24" hidden="false" customHeight="true" outlineLevel="0" collapsed="false">
      <c r="A4" s="2" t="s">
        <v>4</v>
      </c>
      <c r="B4" s="0"/>
      <c r="C4" s="6" t="n">
        <v>600</v>
      </c>
      <c r="R4" s="4"/>
    </row>
    <row r="5" s="12" customFormat="true" ht="35.05" hidden="false" customHeight="false" outlineLevel="0" collapsed="false">
      <c r="A5" s="7" t="s">
        <v>5</v>
      </c>
      <c r="B5" s="8" t="s">
        <v>6</v>
      </c>
      <c r="C5" s="9" t="s">
        <v>7</v>
      </c>
      <c r="D5" s="9" t="s">
        <v>8</v>
      </c>
      <c r="E5" s="9" t="s">
        <v>9</v>
      </c>
      <c r="F5" s="9" t="s">
        <v>10</v>
      </c>
      <c r="G5" s="9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9" t="s">
        <v>17</v>
      </c>
      <c r="N5" s="9" t="s">
        <v>18</v>
      </c>
      <c r="O5" s="9" t="s">
        <v>19</v>
      </c>
      <c r="P5" s="9" t="s">
        <v>20</v>
      </c>
      <c r="Q5" s="9" t="s">
        <v>21</v>
      </c>
      <c r="R5" s="10" t="s">
        <v>22</v>
      </c>
      <c r="S5" s="11" t="n">
        <f aca="false">C3</f>
        <v>43831</v>
      </c>
      <c r="T5" s="11" t="n">
        <f aca="false">EOMONTH(S5,1)</f>
        <v>43890</v>
      </c>
      <c r="U5" s="11" t="n">
        <f aca="false">EOMONTH(T5,1)</f>
        <v>43921</v>
      </c>
      <c r="V5" s="11" t="n">
        <f aca="false">EOMONTH(U5,1)</f>
        <v>43951</v>
      </c>
      <c r="W5" s="11" t="n">
        <f aca="false">EOMONTH(V5,1)</f>
        <v>43982</v>
      </c>
      <c r="X5" s="11" t="n">
        <f aca="false">EOMONTH(W5,1)</f>
        <v>44012</v>
      </c>
      <c r="Y5" s="11" t="n">
        <f aca="false">EOMONTH(X5,1)</f>
        <v>44043</v>
      </c>
      <c r="Z5" s="11" t="n">
        <f aca="false">EOMONTH(Y5,1)</f>
        <v>44074</v>
      </c>
      <c r="AA5" s="11" t="n">
        <f aca="false">EOMONTH(Z5,1)</f>
        <v>44104</v>
      </c>
      <c r="AB5" s="11" t="n">
        <f aca="false">EOMONTH(AA5,1)</f>
        <v>44135</v>
      </c>
      <c r="AC5" s="11" t="n">
        <f aca="false">EOMONTH(AB5,1)</f>
        <v>44165</v>
      </c>
      <c r="AD5" s="11" t="n">
        <f aca="false">EOMONTH(AC5,1)</f>
        <v>44196</v>
      </c>
    </row>
    <row r="6" customFormat="false" ht="13.8" hidden="false" customHeight="false" outlineLevel="0" collapsed="false">
      <c r="A6" s="13"/>
      <c r="B6" s="14"/>
      <c r="C6" s="14"/>
      <c r="D6" s="14"/>
      <c r="E6" s="14"/>
      <c r="F6" s="14"/>
      <c r="G6" s="14"/>
      <c r="H6" s="14"/>
      <c r="I6" s="14"/>
      <c r="J6" s="15"/>
      <c r="K6" s="15"/>
      <c r="L6" s="15"/>
      <c r="M6" s="15"/>
      <c r="N6" s="15"/>
      <c r="O6" s="15"/>
      <c r="P6" s="15"/>
      <c r="Q6" s="15"/>
      <c r="R6" s="16"/>
      <c r="S6" s="15" t="n">
        <f aca="false">SUM(S7:S1048576)</f>
        <v>600</v>
      </c>
      <c r="T6" s="15" t="n">
        <f aca="false">SUM(T7:T1048576)</f>
        <v>600</v>
      </c>
      <c r="U6" s="15" t="n">
        <f aca="false">SUM(U7:U1048576)</f>
        <v>600</v>
      </c>
      <c r="V6" s="15" t="n">
        <f aca="false">SUM(V7:V1048576)</f>
        <v>600</v>
      </c>
      <c r="W6" s="15" t="n">
        <f aca="false">SUM(W7:W1048576)</f>
        <v>600</v>
      </c>
      <c r="X6" s="15" t="n">
        <f aca="false">SUM(X7:X1048576)</f>
        <v>600</v>
      </c>
      <c r="Y6" s="15" t="n">
        <f aca="false">SUM(Y7:Y1048576)</f>
        <v>600</v>
      </c>
      <c r="Z6" s="15" t="n">
        <f aca="false">SUM(Z7:Z1048576)</f>
        <v>600</v>
      </c>
      <c r="AA6" s="15" t="n">
        <f aca="false">SUM(AA7:AA1048576)</f>
        <v>600</v>
      </c>
      <c r="AB6" s="15" t="n">
        <f aca="false">SUM(AB7:AB1048576)</f>
        <v>600</v>
      </c>
      <c r="AC6" s="15" t="n">
        <f aca="false">SUM(AC7:AC1048576)</f>
        <v>600</v>
      </c>
      <c r="AD6" s="15" t="n">
        <f aca="false">SUM(AD7:AD1048576)</f>
        <v>600</v>
      </c>
      <c r="AE6" s="0" t="n">
        <f aca="false">ROUNDUP(SUM(S6:AD6)/12,2)</f>
        <v>600</v>
      </c>
    </row>
    <row r="7" customFormat="false" ht="24.5" hidden="false" customHeight="false" outlineLevel="0" collapsed="false">
      <c r="A7" s="17" t="s">
        <v>23</v>
      </c>
      <c r="B7" s="18" t="s">
        <v>24</v>
      </c>
      <c r="C7" s="18" t="n">
        <v>91756153</v>
      </c>
      <c r="D7" s="19" t="n">
        <v>43100</v>
      </c>
      <c r="E7" s="18" t="s">
        <v>25</v>
      </c>
      <c r="F7" s="18" t="s">
        <v>25</v>
      </c>
      <c r="G7" s="18" t="s">
        <v>26</v>
      </c>
      <c r="H7" s="18" t="s">
        <v>27</v>
      </c>
      <c r="I7" s="18" t="n">
        <v>187204</v>
      </c>
      <c r="J7" s="20" t="s">
        <v>28</v>
      </c>
      <c r="K7" s="20" t="s">
        <v>29</v>
      </c>
      <c r="L7" s="20" t="s">
        <v>30</v>
      </c>
      <c r="M7" s="20" t="n">
        <v>346.5</v>
      </c>
      <c r="N7" s="20" t="n">
        <v>415.8</v>
      </c>
      <c r="O7" s="20" t="n">
        <v>363.92</v>
      </c>
      <c r="P7" s="20" t="s">
        <v>31</v>
      </c>
      <c r="Q7" s="20" t="s">
        <v>32</v>
      </c>
      <c r="R7" s="21" t="str">
        <f aca="false">IF(SUM(S7:AD7)=O7,"ok",O7-SUM(S7:AD7))</f>
        <v>ok</v>
      </c>
      <c r="S7" s="22" t="n">
        <f aca="false">IF(AND($O7&gt;0,$O7&lt;=$C$4),$O7,0)</f>
        <v>363.92</v>
      </c>
      <c r="T7" s="22" t="n">
        <f aca="false">SUM($O7,-SUM($S7:S7))</f>
        <v>0</v>
      </c>
      <c r="U7" s="22" t="n">
        <f aca="false">SUM($O7,-SUM($S7:T7))</f>
        <v>0</v>
      </c>
      <c r="V7" s="22" t="n">
        <f aca="false">SUM($O7,-SUM($S7:U7))</f>
        <v>0</v>
      </c>
      <c r="W7" s="22" t="n">
        <f aca="false">SUM($O7,-SUM($S7:V7))</f>
        <v>0</v>
      </c>
      <c r="X7" s="22" t="n">
        <f aca="false">SUM($O7,-SUM($S7:W7))</f>
        <v>0</v>
      </c>
      <c r="Y7" s="22" t="n">
        <f aca="false">SUM($O7,-SUM($S7:X7))</f>
        <v>0</v>
      </c>
      <c r="Z7" s="22" t="n">
        <f aca="false">SUM($O7,-SUM($S7:Y7))</f>
        <v>0</v>
      </c>
      <c r="AA7" s="22" t="n">
        <f aca="false">SUM($O7,-SUM($S7:Z7))</f>
        <v>0</v>
      </c>
      <c r="AB7" s="22" t="n">
        <f aca="false">SUM($O7,-SUM($S7:AA7))</f>
        <v>0</v>
      </c>
      <c r="AC7" s="22" t="n">
        <f aca="false">SUM($O7,-SUM($S7:AB7))</f>
        <v>0</v>
      </c>
      <c r="AD7" s="22" t="n">
        <f aca="false">SUM($O7,-SUM($S7:AC7))</f>
        <v>0</v>
      </c>
    </row>
    <row r="8" customFormat="false" ht="23.85" hidden="false" customHeight="false" outlineLevel="0" collapsed="false">
      <c r="A8" s="23" t="s">
        <v>23</v>
      </c>
      <c r="B8" s="24" t="s">
        <v>24</v>
      </c>
      <c r="C8" s="24" t="n">
        <v>91800873</v>
      </c>
      <c r="D8" s="25" t="n">
        <v>43131</v>
      </c>
      <c r="E8" s="24" t="s">
        <v>25</v>
      </c>
      <c r="F8" s="24" t="s">
        <v>25</v>
      </c>
      <c r="G8" s="24" t="s">
        <v>26</v>
      </c>
      <c r="H8" s="24" t="s">
        <v>27</v>
      </c>
      <c r="I8" s="24" t="n">
        <v>187204</v>
      </c>
      <c r="J8" s="26" t="s">
        <v>28</v>
      </c>
      <c r="K8" s="26" t="s">
        <v>33</v>
      </c>
      <c r="L8" s="26" t="s">
        <v>30</v>
      </c>
      <c r="M8" s="26" t="n">
        <v>346.5</v>
      </c>
      <c r="N8" s="26" t="n">
        <v>415.8</v>
      </c>
      <c r="O8" s="26" t="n">
        <v>415.8</v>
      </c>
      <c r="P8" s="26" t="s">
        <v>31</v>
      </c>
      <c r="Q8" s="26" t="s">
        <v>32</v>
      </c>
      <c r="R8" s="27" t="str">
        <f aca="false">IF(SUM(S8:AD8)=O8,"ok",O8-SUM(S8:AD8))</f>
        <v>ok</v>
      </c>
      <c r="S8" s="28" t="n">
        <f aca="false">IF(AND($O8&gt;0,SUM(S$7:S7)&lt;=$C$4),IF($C$4-SUM(S$7:S7)&gt;$O8,$O8,$C$4-SUM(S$7:S7)),"")</f>
        <v>236.08</v>
      </c>
      <c r="T8" s="28" t="n">
        <f aca="false">IF(AND($O8&gt;0,SUM(T$7:T7)&lt;=$C$4),IF(SUM($O8,-SUM($S8:S8))&gt;SUM($C$4,-SUM(T$7:T7)),SUM($C$4,-SUM(T$7:T7)),SUM($O8,-SUM($S8:S8))))</f>
        <v>179.72</v>
      </c>
      <c r="U8" s="28" t="n">
        <f aca="false">IF(AND($O8&gt;0,SUM(U$7:U7)&lt;=$C$4),IF(SUM($O8,-SUM($S8:T8))&gt;SUM($C$4,-SUM(U$7:U7)),SUM($C$4,-SUM(U$7:U7)),SUM($O8,-SUM($S8:T8))))</f>
        <v>0</v>
      </c>
      <c r="V8" s="28" t="n">
        <f aca="false">IF(AND($O8&gt;0,SUM(V$7:V7)&lt;=$C$4),IF(SUM($O8,-SUM($S8:U8))&gt;SUM($C$4,-SUM(V$7:V7)),SUM($C$4,-SUM(V$7:V7)),SUM($O8,-SUM($S8:U8))))</f>
        <v>0</v>
      </c>
      <c r="W8" s="28" t="n">
        <f aca="false">IF(AND($O8&gt;0,SUM(W$7:W7)&lt;=$C$4),IF(SUM($O8,-SUM($S8:V8))&gt;SUM($C$4,-SUM(W$7:W7)),SUM($C$4,-SUM(W$7:W7)),SUM($O8,-SUM($S8:V8))))</f>
        <v>0</v>
      </c>
      <c r="X8" s="28" t="n">
        <f aca="false">IF(AND($O8&gt;0,SUM(X$7:X7)&lt;=$C$4),IF(SUM($O8,-SUM($S8:W8))&gt;SUM($C$4,-SUM(X$7:X7)),SUM($C$4,-SUM(X$7:X7)),SUM($O8,-SUM($S8:W8))))</f>
        <v>0</v>
      </c>
      <c r="Y8" s="28" t="n">
        <f aca="false">IF(AND($O8&gt;0,SUM(Y$7:Y7)&lt;=$C$4),IF(SUM($O8,-SUM($S8:X8))&gt;SUM($C$4,-SUM(Y$7:Y7)),SUM($C$4,-SUM(Y$7:Y7)),SUM($O8,-SUM($S8:X8))))</f>
        <v>0</v>
      </c>
      <c r="Z8" s="28" t="n">
        <f aca="false">IF(AND($O8&gt;0,SUM(Z$7:Z7)&lt;=$C$4),IF(SUM($O8,-SUM($S8:Y8))&gt;SUM($C$4,-SUM(Z$7:Z7)),SUM($C$4,-SUM(Z$7:Z7)),SUM($O8,-SUM($S8:Y8))))</f>
        <v>0</v>
      </c>
      <c r="AA8" s="28" t="n">
        <f aca="false">IF(AND($O8&gt;0,SUM(AA$7:AA7)&lt;=$C$4),IF(SUM($O8,-SUM($S8:Z8))&gt;SUM($C$4,-SUM(AA$7:AA7)),SUM($C$4,-SUM(AA$7:AA7)),SUM($O8,-SUM($S8:Z8))))</f>
        <v>0</v>
      </c>
      <c r="AB8" s="28" t="n">
        <f aca="false">IF(AND($O8&gt;0,SUM(AB$7:AB7)&lt;=$C$4),IF(SUM($O8,-SUM($S8:AA8))&gt;SUM($C$4,-SUM(AB$7:AB7)),SUM($C$4,-SUM(AB$7:AB7)),SUM($O8,-SUM($S8:AA8))))</f>
        <v>0</v>
      </c>
      <c r="AC8" s="28" t="n">
        <f aca="false">IF(AND($O8&gt;0,SUM(AC$7:AC7)&lt;=$C$4),IF(SUM($O8,-SUM($S8:AB8))&gt;SUM($C$4,-SUM(AC$7:AC7)),SUM($C$4,-SUM(AC$7:AC7)),SUM($O8,-SUM($S8:AB8))))</f>
        <v>0</v>
      </c>
      <c r="AD8" s="28" t="n">
        <f aca="false">IF(AND($O8&gt;0,SUM(AD$7:AD7)&lt;=$C$4),IF(SUM($O8,-SUM($S8:AC8))&gt;SUM($C$4,-SUM(AD$7:AD7)),SUM($C$4,-SUM(AD$7:AD7)),SUM($O8,-SUM($S8:AC8))))</f>
        <v>0</v>
      </c>
    </row>
    <row r="9" customFormat="false" ht="23.85" hidden="false" customHeight="false" outlineLevel="0" collapsed="false">
      <c r="A9" s="17" t="s">
        <v>23</v>
      </c>
      <c r="B9" s="18" t="s">
        <v>24</v>
      </c>
      <c r="C9" s="18" t="n">
        <v>91804098</v>
      </c>
      <c r="D9" s="19" t="n">
        <v>43159</v>
      </c>
      <c r="E9" s="18" t="s">
        <v>25</v>
      </c>
      <c r="F9" s="18" t="s">
        <v>25</v>
      </c>
      <c r="G9" s="18" t="s">
        <v>26</v>
      </c>
      <c r="H9" s="18" t="s">
        <v>27</v>
      </c>
      <c r="I9" s="18" t="n">
        <v>187204</v>
      </c>
      <c r="J9" s="20" t="s">
        <v>28</v>
      </c>
      <c r="K9" s="20" t="s">
        <v>34</v>
      </c>
      <c r="L9" s="20" t="s">
        <v>30</v>
      </c>
      <c r="M9" s="20" t="n">
        <v>346.5</v>
      </c>
      <c r="N9" s="20" t="n">
        <v>415.8</v>
      </c>
      <c r="O9" s="20" t="n">
        <v>415.8</v>
      </c>
      <c r="P9" s="20" t="s">
        <v>31</v>
      </c>
      <c r="Q9" s="20" t="s">
        <v>32</v>
      </c>
      <c r="R9" s="21" t="str">
        <f aca="false">IF(SUM(S9:AD9)=O9,"ok",O9-SUM(S9:AD9))</f>
        <v>ok</v>
      </c>
      <c r="S9" s="22" t="n">
        <f aca="false">IF(AND($O9&gt;0,SUM(S$7:S8)&lt;=$C$4),IF($C$4-SUM(S$7:S8)&gt;$O9,$O9,$C$4-SUM(S$7:S8)),"")</f>
        <v>0</v>
      </c>
      <c r="T9" s="22" t="n">
        <f aca="false">IF(AND($O9&gt;0,SUM(T$7:T8)&lt;=$C$4),IF(SUM($O9,-SUM($S9:S9))&gt;SUM($C$4,-SUM(T$7:T8)),SUM($C$4,-SUM(T$7:T8)),SUM($O9,-SUM($S9:S9))))</f>
        <v>415.8</v>
      </c>
      <c r="U9" s="22" t="n">
        <f aca="false">IF(AND($O9&gt;0,SUM(U$7:U8)&lt;=$C$4),IF(SUM($O9,-SUM($S9:T9))&gt;SUM($C$4,-SUM(U$7:U8)),SUM($C$4,-SUM(U$7:U8)),SUM($O9,-SUM($S9:T9))))</f>
        <v>0</v>
      </c>
      <c r="V9" s="22" t="n">
        <f aca="false">IF(AND($O9&gt;0,SUM(V$7:V8)&lt;=$C$4),IF(SUM($O9,-SUM($S9:U9))&gt;SUM($C$4,-SUM(V$7:V8)),SUM($C$4,-SUM(V$7:V8)),SUM($O9,-SUM($S9:U9))))</f>
        <v>0</v>
      </c>
      <c r="W9" s="22" t="n">
        <f aca="false">IF(AND($O9&gt;0,SUM(W$7:W8)&lt;=$C$4),IF(SUM($O9,-SUM($S9:V9))&gt;SUM($C$4,-SUM(W$7:W8)),SUM($C$4,-SUM(W$7:W8)),SUM($O9,-SUM($S9:V9))))</f>
        <v>0</v>
      </c>
      <c r="X9" s="22" t="n">
        <f aca="false">IF(AND($O9&gt;0,SUM(X$7:X8)&lt;=$C$4),IF(SUM($O9,-SUM($S9:W9))&gt;SUM($C$4,-SUM(X$7:X8)),SUM($C$4,-SUM(X$7:X8)),SUM($O9,-SUM($S9:W9))))</f>
        <v>0</v>
      </c>
      <c r="Y9" s="22" t="n">
        <f aca="false">IF(AND($O9&gt;0,SUM(Y$7:Y8)&lt;=$C$4),IF(SUM($O9,-SUM($S9:X9))&gt;SUM($C$4,-SUM(Y$7:Y8)),SUM($C$4,-SUM(Y$7:Y8)),SUM($O9,-SUM($S9:X9))))</f>
        <v>0</v>
      </c>
      <c r="Z9" s="22" t="n">
        <f aca="false">IF(AND($O9&gt;0,SUM(Z$7:Z8)&lt;=$C$4),IF(SUM($O9,-SUM($S9:Y9))&gt;SUM($C$4,-SUM(Z$7:Z8)),SUM($C$4,-SUM(Z$7:Z8)),SUM($O9,-SUM($S9:Y9))))</f>
        <v>0</v>
      </c>
      <c r="AA9" s="22" t="n">
        <f aca="false">IF(AND($O9&gt;0,SUM(AA$7:AA8)&lt;=$C$4),IF(SUM($O9,-SUM($S9:Z9))&gt;SUM($C$4,-SUM(AA$7:AA8)),SUM($C$4,-SUM(AA$7:AA8)),SUM($O9,-SUM($S9:Z9))))</f>
        <v>0</v>
      </c>
      <c r="AB9" s="22" t="n">
        <f aca="false">IF(AND($O9&gt;0,SUM(AB$7:AB8)&lt;=$C$4),IF(SUM($O9,-SUM($S9:AA9))&gt;SUM($C$4,-SUM(AB$7:AB8)),SUM($C$4,-SUM(AB$7:AB8)),SUM($O9,-SUM($S9:AA9))))</f>
        <v>0</v>
      </c>
      <c r="AC9" s="22" t="n">
        <f aca="false">IF(AND($O9&gt;0,SUM(AC$7:AC8)&lt;=$C$4),IF(SUM($O9,-SUM($S9:AB9))&gt;SUM($C$4,-SUM(AC$7:AC8)),SUM($C$4,-SUM(AC$7:AC8)),SUM($O9,-SUM($S9:AB9))))</f>
        <v>0</v>
      </c>
      <c r="AD9" s="22" t="n">
        <f aca="false">IF(AND($O9&gt;0,SUM(AD$7:AD8)&lt;=$C$4),IF(SUM($O9,-SUM($S9:AC9))&gt;SUM($C$4,-SUM(AD$7:AD8)),SUM($C$4,-SUM(AD$7:AD8)),SUM($O9,-SUM($S9:AC9))))</f>
        <v>0</v>
      </c>
    </row>
    <row r="10" customFormat="false" ht="23.85" hidden="false" customHeight="false" outlineLevel="0" collapsed="false">
      <c r="A10" s="23" t="s">
        <v>23</v>
      </c>
      <c r="B10" s="24" t="s">
        <v>24</v>
      </c>
      <c r="C10" s="24" t="n">
        <v>91809483</v>
      </c>
      <c r="D10" s="25" t="n">
        <v>43190</v>
      </c>
      <c r="E10" s="24" t="s">
        <v>25</v>
      </c>
      <c r="F10" s="24" t="s">
        <v>25</v>
      </c>
      <c r="G10" s="24" t="s">
        <v>26</v>
      </c>
      <c r="H10" s="24" t="s">
        <v>27</v>
      </c>
      <c r="I10" s="24" t="n">
        <v>187204</v>
      </c>
      <c r="J10" s="26" t="s">
        <v>28</v>
      </c>
      <c r="K10" s="26" t="s">
        <v>35</v>
      </c>
      <c r="L10" s="26" t="s">
        <v>30</v>
      </c>
      <c r="M10" s="26" t="n">
        <v>346.5</v>
      </c>
      <c r="N10" s="26" t="n">
        <v>415.8</v>
      </c>
      <c r="O10" s="26" t="n">
        <v>415.8</v>
      </c>
      <c r="P10" s="26" t="s">
        <v>31</v>
      </c>
      <c r="Q10" s="26" t="s">
        <v>32</v>
      </c>
      <c r="R10" s="27" t="str">
        <f aca="false">IF(SUM(S10:AD10)=O10,"ok",O10-SUM(S10:AD10))</f>
        <v>ok</v>
      </c>
      <c r="S10" s="28" t="n">
        <f aca="false">IF(AND($O10&gt;0,SUM(S$7:S9)&lt;=$C$4),IF($C$4-SUM(S$7:S9)&gt;$O10,$O10,$C$4-SUM(S$7:S9)),"")</f>
        <v>0</v>
      </c>
      <c r="T10" s="28" t="n">
        <f aca="false">IF(AND($O10&gt;0,SUM(T$7:T9)&lt;=$C$4),IF(SUM($O10,-SUM($S10:S10))&gt;SUM($C$4,-SUM(T$7:T9)),SUM($C$4,-SUM(T$7:T9)),SUM($O10,-SUM($S10:S10))))</f>
        <v>4.48000000000002</v>
      </c>
      <c r="U10" s="28" t="n">
        <f aca="false">IF(AND($O10&gt;0,SUM(U$7:U9)&lt;=$C$4),IF(SUM($O10,-SUM($S10:T10))&gt;SUM($C$4,-SUM(U$7:U9)),SUM($C$4,-SUM(U$7:U9)),SUM($O10,-SUM($S10:T10))))</f>
        <v>411.32</v>
      </c>
      <c r="V10" s="28" t="n">
        <f aca="false">IF(AND($O10&gt;0,SUM(V$7:V9)&lt;=$C$4),IF(SUM($O10,-SUM($S10:U10))&gt;SUM($C$4,-SUM(V$7:V9)),SUM($C$4,-SUM(V$7:V9)),SUM($O10,-SUM($S10:U10))))</f>
        <v>0</v>
      </c>
      <c r="W10" s="28" t="n">
        <f aca="false">IF(AND($O10&gt;0,SUM(W$7:W9)&lt;=$C$4),IF(SUM($O10,-SUM($S10:V10))&gt;SUM($C$4,-SUM(W$7:W9)),SUM($C$4,-SUM(W$7:W9)),SUM($O10,-SUM($S10:V10))))</f>
        <v>0</v>
      </c>
      <c r="X10" s="28" t="n">
        <f aca="false">IF(AND($O10&gt;0,SUM(X$7:X9)&lt;=$C$4),IF(SUM($O10,-SUM($S10:W10))&gt;SUM($C$4,-SUM(X$7:X9)),SUM($C$4,-SUM(X$7:X9)),SUM($O10,-SUM($S10:W10))))</f>
        <v>0</v>
      </c>
      <c r="Y10" s="28" t="n">
        <f aca="false">IF(AND($O10&gt;0,SUM(Y$7:Y9)&lt;=$C$4),IF(SUM($O10,-SUM($S10:X10))&gt;SUM($C$4,-SUM(Y$7:Y9)),SUM($C$4,-SUM(Y$7:Y9)),SUM($O10,-SUM($S10:X10))))</f>
        <v>0</v>
      </c>
      <c r="Z10" s="28" t="n">
        <f aca="false">IF(AND($O10&gt;0,SUM(Z$7:Z9)&lt;=$C$4),IF(SUM($O10,-SUM($S10:Y10))&gt;SUM($C$4,-SUM(Z$7:Z9)),SUM($C$4,-SUM(Z$7:Z9)),SUM($O10,-SUM($S10:Y10))))</f>
        <v>0</v>
      </c>
      <c r="AA10" s="28" t="n">
        <f aca="false">IF(AND($O10&gt;0,SUM(AA$7:AA9)&lt;=$C$4),IF(SUM($O10,-SUM($S10:Z10))&gt;SUM($C$4,-SUM(AA$7:AA9)),SUM($C$4,-SUM(AA$7:AA9)),SUM($O10,-SUM($S10:Z10))))</f>
        <v>0</v>
      </c>
      <c r="AB10" s="28" t="n">
        <f aca="false">IF(AND($O10&gt;0,SUM(AB$7:AB9)&lt;=$C$4),IF(SUM($O10,-SUM($S10:AA10))&gt;SUM($C$4,-SUM(AB$7:AB9)),SUM($C$4,-SUM(AB$7:AB9)),SUM($O10,-SUM($S10:AA10))))</f>
        <v>0</v>
      </c>
      <c r="AC10" s="28" t="n">
        <f aca="false">IF(AND($O10&gt;0,SUM(AC$7:AC9)&lt;=$C$4),IF(SUM($O10,-SUM($S10:AB10))&gt;SUM($C$4,-SUM(AC$7:AC9)),SUM($C$4,-SUM(AC$7:AC9)),SUM($O10,-SUM($S10:AB10))))</f>
        <v>0</v>
      </c>
      <c r="AD10" s="28" t="n">
        <f aca="false">IF(AND($O10&gt;0,SUM(AD$7:AD9)&lt;=$C$4),IF(SUM($O10,-SUM($S10:AC10))&gt;SUM($C$4,-SUM(AD$7:AD9)),SUM($C$4,-SUM(AD$7:AD9)),SUM($O10,-SUM($S10:AC10))))</f>
        <v>0</v>
      </c>
    </row>
    <row r="11" customFormat="false" ht="23.85" hidden="false" customHeight="false" outlineLevel="0" collapsed="false">
      <c r="A11" s="17" t="s">
        <v>23</v>
      </c>
      <c r="B11" s="18" t="s">
        <v>24</v>
      </c>
      <c r="C11" s="18" t="n">
        <v>91814447</v>
      </c>
      <c r="D11" s="19" t="n">
        <v>43220</v>
      </c>
      <c r="E11" s="18" t="s">
        <v>25</v>
      </c>
      <c r="F11" s="18" t="s">
        <v>25</v>
      </c>
      <c r="G11" s="18" t="s">
        <v>26</v>
      </c>
      <c r="H11" s="18" t="s">
        <v>27</v>
      </c>
      <c r="I11" s="18" t="n">
        <v>187204</v>
      </c>
      <c r="J11" s="20" t="s">
        <v>28</v>
      </c>
      <c r="K11" s="20" t="s">
        <v>36</v>
      </c>
      <c r="L11" s="20" t="s">
        <v>30</v>
      </c>
      <c r="M11" s="20" t="n">
        <v>346.5</v>
      </c>
      <c r="N11" s="20" t="n">
        <v>415.8</v>
      </c>
      <c r="O11" s="20" t="n">
        <v>415.8</v>
      </c>
      <c r="P11" s="20" t="s">
        <v>31</v>
      </c>
      <c r="Q11" s="20" t="s">
        <v>32</v>
      </c>
      <c r="R11" s="21" t="str">
        <f aca="false">IF(SUM(S11:AD11)=O11,"ok",O11-SUM(S11:AD11))</f>
        <v>ok</v>
      </c>
      <c r="S11" s="22" t="n">
        <f aca="false">IF(AND($O11&gt;0,SUM(S$7:S10)&lt;=$C$4),IF($C$4-SUM(S$7:S10)&gt;$O11,$O11,$C$4-SUM(S$7:S10)),"")</f>
        <v>0</v>
      </c>
      <c r="T11" s="22" t="n">
        <f aca="false">IF(AND($O11&gt;0,SUM(T$7:T10)&lt;=$C$4),IF(SUM($O11,-SUM($S11:S11))&gt;SUM($C$4,-SUM(T$7:T10)),SUM($C$4,-SUM(T$7:T10)),SUM($O11,-SUM($S11:S11))))</f>
        <v>0</v>
      </c>
      <c r="U11" s="22" t="n">
        <f aca="false">IF(AND($O11&gt;0,SUM(U$7:U10)&lt;=$C$4),IF(SUM($O11,-SUM($S11:T11))&gt;SUM($C$4,-SUM(U$7:U10)),SUM($C$4,-SUM(U$7:U10)),SUM($O11,-SUM($S11:T11))))</f>
        <v>188.68</v>
      </c>
      <c r="V11" s="22" t="n">
        <f aca="false">IF(AND($O11&gt;0,SUM(V$7:V10)&lt;=$C$4),IF(SUM($O11,-SUM($S11:U11))&gt;SUM($C$4,-SUM(V$7:V10)),SUM($C$4,-SUM(V$7:V10)),SUM($O11,-SUM($S11:U11))))</f>
        <v>227.12</v>
      </c>
      <c r="W11" s="22" t="n">
        <f aca="false">IF(AND($O11&gt;0,SUM(W$7:W10)&lt;=$C$4),IF(SUM($O11,-SUM($S11:V11))&gt;SUM($C$4,-SUM(W$7:W10)),SUM($C$4,-SUM(W$7:W10)),SUM($O11,-SUM($S11:V11))))</f>
        <v>0</v>
      </c>
      <c r="X11" s="22" t="n">
        <f aca="false">IF(AND($O11&gt;0,SUM(X$7:X10)&lt;=$C$4),IF(SUM($O11,-SUM($S11:W11))&gt;SUM($C$4,-SUM(X$7:X10)),SUM($C$4,-SUM(X$7:X10)),SUM($O11,-SUM($S11:W11))))</f>
        <v>0</v>
      </c>
      <c r="Y11" s="22" t="n">
        <f aca="false">IF(AND($O11&gt;0,SUM(Y$7:Y10)&lt;=$C$4),IF(SUM($O11,-SUM($S11:X11))&gt;SUM($C$4,-SUM(Y$7:Y10)),SUM($C$4,-SUM(Y$7:Y10)),SUM($O11,-SUM($S11:X11))))</f>
        <v>0</v>
      </c>
      <c r="Z11" s="22" t="n">
        <f aca="false">IF(AND($O11&gt;0,SUM(Z$7:Z10)&lt;=$C$4),IF(SUM($O11,-SUM($S11:Y11))&gt;SUM($C$4,-SUM(Z$7:Z10)),SUM($C$4,-SUM(Z$7:Z10)),SUM($O11,-SUM($S11:Y11))))</f>
        <v>0</v>
      </c>
      <c r="AA11" s="22" t="n">
        <f aca="false">IF(AND($O11&gt;0,SUM(AA$7:AA10)&lt;=$C$4),IF(SUM($O11,-SUM($S11:Z11))&gt;SUM($C$4,-SUM(AA$7:AA10)),SUM($C$4,-SUM(AA$7:AA10)),SUM($O11,-SUM($S11:Z11))))</f>
        <v>0</v>
      </c>
      <c r="AB11" s="22" t="n">
        <f aca="false">IF(AND($O11&gt;0,SUM(AB$7:AB10)&lt;=$C$4),IF(SUM($O11,-SUM($S11:AA11))&gt;SUM($C$4,-SUM(AB$7:AB10)),SUM($C$4,-SUM(AB$7:AB10)),SUM($O11,-SUM($S11:AA11))))</f>
        <v>0</v>
      </c>
      <c r="AC11" s="22" t="n">
        <f aca="false">IF(AND($O11&gt;0,SUM(AC$7:AC10)&lt;=$C$4),IF(SUM($O11,-SUM($S11:AB11))&gt;SUM($C$4,-SUM(AC$7:AC10)),SUM($C$4,-SUM(AC$7:AC10)),SUM($O11,-SUM($S11:AB11))))</f>
        <v>0</v>
      </c>
      <c r="AD11" s="22" t="n">
        <f aca="false">IF(AND($O11&gt;0,SUM(AD$7:AD10)&lt;=$C$4),IF(SUM($O11,-SUM($S11:AC11))&gt;SUM($C$4,-SUM(AD$7:AD10)),SUM($C$4,-SUM(AD$7:AD10)),SUM($O11,-SUM($S11:AC11))))</f>
        <v>0</v>
      </c>
    </row>
    <row r="12" customFormat="false" ht="23.85" hidden="false" customHeight="false" outlineLevel="0" collapsed="false">
      <c r="A12" s="23" t="s">
        <v>23</v>
      </c>
      <c r="B12" s="24" t="s">
        <v>24</v>
      </c>
      <c r="C12" s="24" t="n">
        <v>91820499</v>
      </c>
      <c r="D12" s="25" t="n">
        <v>43251</v>
      </c>
      <c r="E12" s="24" t="s">
        <v>25</v>
      </c>
      <c r="F12" s="24" t="s">
        <v>25</v>
      </c>
      <c r="G12" s="24" t="s">
        <v>26</v>
      </c>
      <c r="H12" s="24" t="s">
        <v>27</v>
      </c>
      <c r="I12" s="24" t="n">
        <v>187204</v>
      </c>
      <c r="J12" s="26" t="s">
        <v>28</v>
      </c>
      <c r="K12" s="26" t="s">
        <v>37</v>
      </c>
      <c r="L12" s="26" t="s">
        <v>30</v>
      </c>
      <c r="M12" s="26" t="n">
        <v>346.5</v>
      </c>
      <c r="N12" s="26" t="n">
        <v>415.8</v>
      </c>
      <c r="O12" s="26" t="n">
        <v>415.8</v>
      </c>
      <c r="P12" s="26" t="s">
        <v>31</v>
      </c>
      <c r="Q12" s="26" t="s">
        <v>32</v>
      </c>
      <c r="R12" s="27" t="str">
        <f aca="false">IF(SUM(S12:AD12)=O12,"ok",O12-SUM(S12:AD12))</f>
        <v>ok</v>
      </c>
      <c r="S12" s="28" t="n">
        <f aca="false">IF(AND($O12&gt;0,SUM(S$7:S11)&lt;=$C$4),IF($C$4-SUM(S$7:S11)&gt;$O12,$O12,$C$4-SUM(S$7:S11)),"")</f>
        <v>0</v>
      </c>
      <c r="T12" s="28" t="n">
        <f aca="false">IF(AND($O12&gt;0,SUM(T$7:T11)&lt;=$C$4),IF(SUM($O12,-SUM($S12:S12))&gt;SUM($C$4,-SUM(T$7:T11)),SUM($C$4,-SUM(T$7:T11)),SUM($O12,-SUM($S12:S12))))</f>
        <v>0</v>
      </c>
      <c r="U12" s="28" t="n">
        <f aca="false">IF(AND($O12&gt;0,SUM(U$7:U11)&lt;=$C$4),IF(SUM($O12,-SUM($S12:T12))&gt;SUM($C$4,-SUM(U$7:U11)),SUM($C$4,-SUM(U$7:U11)),SUM($O12,-SUM($S12:T12))))</f>
        <v>0</v>
      </c>
      <c r="V12" s="28" t="n">
        <f aca="false">IF(AND($O12&gt;0,SUM(V$7:V11)&lt;=$C$4),IF(SUM($O12,-SUM($S12:U12))&gt;SUM($C$4,-SUM(V$7:V11)),SUM($C$4,-SUM(V$7:V11)),SUM($O12,-SUM($S12:U12))))</f>
        <v>372.88</v>
      </c>
      <c r="W12" s="28" t="n">
        <f aca="false">IF(AND($O12&gt;0,SUM(W$7:W11)&lt;=$C$4),IF(SUM($O12,-SUM($S12:V12))&gt;SUM($C$4,-SUM(W$7:W11)),SUM($C$4,-SUM(W$7:W11)),SUM($O12,-SUM($S12:V12))))</f>
        <v>42.92</v>
      </c>
      <c r="X12" s="28" t="n">
        <f aca="false">IF(AND($O12&gt;0,SUM(X$7:X11)&lt;=$C$4),IF(SUM($O12,-SUM($S12:W12))&gt;SUM($C$4,-SUM(X$7:X11)),SUM($C$4,-SUM(X$7:X11)),SUM($O12,-SUM($S12:W12))))</f>
        <v>0</v>
      </c>
      <c r="Y12" s="28" t="n">
        <f aca="false">IF(AND($O12&gt;0,SUM(Y$7:Y11)&lt;=$C$4),IF(SUM($O12,-SUM($S12:X12))&gt;SUM($C$4,-SUM(Y$7:Y11)),SUM($C$4,-SUM(Y$7:Y11)),SUM($O12,-SUM($S12:X12))))</f>
        <v>0</v>
      </c>
      <c r="Z12" s="28" t="n">
        <f aca="false">IF(AND($O12&gt;0,SUM(Z$7:Z11)&lt;=$C$4),IF(SUM($O12,-SUM($S12:Y12))&gt;SUM($C$4,-SUM(Z$7:Z11)),SUM($C$4,-SUM(Z$7:Z11)),SUM($O12,-SUM($S12:Y12))))</f>
        <v>0</v>
      </c>
      <c r="AA12" s="28" t="n">
        <f aca="false">IF(AND($O12&gt;0,SUM(AA$7:AA11)&lt;=$C$4),IF(SUM($O12,-SUM($S12:Z12))&gt;SUM($C$4,-SUM(AA$7:AA11)),SUM($C$4,-SUM(AA$7:AA11)),SUM($O12,-SUM($S12:Z12))))</f>
        <v>0</v>
      </c>
      <c r="AB12" s="28" t="n">
        <f aca="false">IF(AND($O12&gt;0,SUM(AB$7:AB11)&lt;=$C$4),IF(SUM($O12,-SUM($S12:AA12))&gt;SUM($C$4,-SUM(AB$7:AB11)),SUM($C$4,-SUM(AB$7:AB11)),SUM($O12,-SUM($S12:AA12))))</f>
        <v>0</v>
      </c>
      <c r="AC12" s="28" t="n">
        <f aca="false">IF(AND($O12&gt;0,SUM(AC$7:AC11)&lt;=$C$4),IF(SUM($O12,-SUM($S12:AB12))&gt;SUM($C$4,-SUM(AC$7:AC11)),SUM($C$4,-SUM(AC$7:AC11)),SUM($O12,-SUM($S12:AB12))))</f>
        <v>0</v>
      </c>
      <c r="AD12" s="28" t="n">
        <f aca="false">IF(AND($O12&gt;0,SUM(AD$7:AD11)&lt;=$C$4),IF(SUM($O12,-SUM($S12:AC12))&gt;SUM($C$4,-SUM(AD$7:AD11)),SUM($C$4,-SUM(AD$7:AD11)),SUM($O12,-SUM($S12:AC12))))</f>
        <v>0</v>
      </c>
    </row>
    <row r="13" customFormat="false" ht="23.85" hidden="false" customHeight="false" outlineLevel="0" collapsed="false">
      <c r="A13" s="17" t="s">
        <v>23</v>
      </c>
      <c r="B13" s="18" t="s">
        <v>24</v>
      </c>
      <c r="C13" s="18" t="n">
        <v>91831266</v>
      </c>
      <c r="D13" s="19" t="n">
        <v>43281</v>
      </c>
      <c r="E13" s="18" t="s">
        <v>25</v>
      </c>
      <c r="F13" s="18" t="s">
        <v>25</v>
      </c>
      <c r="G13" s="18" t="s">
        <v>26</v>
      </c>
      <c r="H13" s="18" t="s">
        <v>27</v>
      </c>
      <c r="I13" s="18" t="n">
        <v>187204</v>
      </c>
      <c r="J13" s="20" t="s">
        <v>28</v>
      </c>
      <c r="K13" s="20" t="s">
        <v>38</v>
      </c>
      <c r="L13" s="20" t="s">
        <v>30</v>
      </c>
      <c r="M13" s="20" t="n">
        <v>411.88</v>
      </c>
      <c r="N13" s="20" t="n">
        <v>494.26</v>
      </c>
      <c r="O13" s="20" t="n">
        <v>494.26</v>
      </c>
      <c r="P13" s="20" t="s">
        <v>31</v>
      </c>
      <c r="Q13" s="20" t="s">
        <v>32</v>
      </c>
      <c r="R13" s="21" t="str">
        <f aca="false">IF(SUM(S13:AD13)=O13,"ok",O13-SUM(S13:AD13))</f>
        <v>ok</v>
      </c>
      <c r="S13" s="22" t="n">
        <f aca="false">IF(AND($O13&gt;0,SUM(S$7:S12)&lt;=$C$4),IF($C$4-SUM(S$7:S12)&gt;$O13,$O13,$C$4-SUM(S$7:S12)),"")</f>
        <v>0</v>
      </c>
      <c r="T13" s="22" t="n">
        <f aca="false">IF(AND($O13&gt;0,SUM(T$7:T12)&lt;=$C$4),IF(SUM($O13,-SUM($S13:S13))&gt;SUM($C$4,-SUM(T$7:T12)),SUM($C$4,-SUM(T$7:T12)),SUM($O13,-SUM($S13:S13))))</f>
        <v>0</v>
      </c>
      <c r="U13" s="22" t="n">
        <f aca="false">IF(AND($O13&gt;0,SUM(U$7:U12)&lt;=$C$4),IF(SUM($O13,-SUM($S13:T13))&gt;SUM($C$4,-SUM(U$7:U12)),SUM($C$4,-SUM(U$7:U12)),SUM($O13,-SUM($S13:T13))))</f>
        <v>0</v>
      </c>
      <c r="V13" s="22" t="n">
        <f aca="false">IF(AND($O13&gt;0,SUM(V$7:V12)&lt;=$C$4),IF(SUM($O13,-SUM($S13:U13))&gt;SUM($C$4,-SUM(V$7:V12)),SUM($C$4,-SUM(V$7:V12)),SUM($O13,-SUM($S13:U13))))</f>
        <v>0</v>
      </c>
      <c r="W13" s="22" t="n">
        <f aca="false">IF(AND($O13&gt;0,SUM(W$7:W12)&lt;=$C$4),IF(SUM($O13,-SUM($S13:V13))&gt;SUM($C$4,-SUM(W$7:W12)),SUM($C$4,-SUM(W$7:W12)),SUM($O13,-SUM($S13:V13))))</f>
        <v>494.26</v>
      </c>
      <c r="X13" s="22" t="n">
        <f aca="false">IF(AND($O13&gt;0,SUM(X$7:X12)&lt;=$C$4),IF(SUM($O13,-SUM($S13:W13))&gt;SUM($C$4,-SUM(X$7:X12)),SUM($C$4,-SUM(X$7:X12)),SUM($O13,-SUM($S13:W13))))</f>
        <v>0</v>
      </c>
      <c r="Y13" s="22" t="n">
        <f aca="false">IF(AND($O13&gt;0,SUM(Y$7:Y12)&lt;=$C$4),IF(SUM($O13,-SUM($S13:X13))&gt;SUM($C$4,-SUM(Y$7:Y12)),SUM($C$4,-SUM(Y$7:Y12)),SUM($O13,-SUM($S13:X13))))</f>
        <v>0</v>
      </c>
      <c r="Z13" s="22" t="n">
        <f aca="false">IF(AND($O13&gt;0,SUM(Z$7:Z12)&lt;=$C$4),IF(SUM($O13,-SUM($S13:Y13))&gt;SUM($C$4,-SUM(Z$7:Z12)),SUM($C$4,-SUM(Z$7:Z12)),SUM($O13,-SUM($S13:Y13))))</f>
        <v>0</v>
      </c>
      <c r="AA13" s="22" t="n">
        <f aca="false">IF(AND($O13&gt;0,SUM(AA$7:AA12)&lt;=$C$4),IF(SUM($O13,-SUM($S13:Z13))&gt;SUM($C$4,-SUM(AA$7:AA12)),SUM($C$4,-SUM(AA$7:AA12)),SUM($O13,-SUM($S13:Z13))))</f>
        <v>0</v>
      </c>
      <c r="AB13" s="22" t="n">
        <f aca="false">IF(AND($O13&gt;0,SUM(AB$7:AB12)&lt;=$C$4),IF(SUM($O13,-SUM($S13:AA13))&gt;SUM($C$4,-SUM(AB$7:AB12)),SUM($C$4,-SUM(AB$7:AB12)),SUM($O13,-SUM($S13:AA13))))</f>
        <v>0</v>
      </c>
      <c r="AC13" s="22" t="n">
        <f aca="false">IF(AND($O13&gt;0,SUM(AC$7:AC12)&lt;=$C$4),IF(SUM($O13,-SUM($S13:AB13))&gt;SUM($C$4,-SUM(AC$7:AC12)),SUM($C$4,-SUM(AC$7:AC12)),SUM($O13,-SUM($S13:AB13))))</f>
        <v>0</v>
      </c>
      <c r="AD13" s="22" t="n">
        <f aca="false">IF(AND($O13&gt;0,SUM(AD$7:AD12)&lt;=$C$4),IF(SUM($O13,-SUM($S13:AC13))&gt;SUM($C$4,-SUM(AD$7:AD12)),SUM($C$4,-SUM(AD$7:AD12)),SUM($O13,-SUM($S13:AC13))))</f>
        <v>0</v>
      </c>
    </row>
    <row r="14" customFormat="false" ht="23.85" hidden="false" customHeight="false" outlineLevel="0" collapsed="false">
      <c r="A14" s="23" t="s">
        <v>23</v>
      </c>
      <c r="B14" s="24" t="s">
        <v>24</v>
      </c>
      <c r="C14" s="24" t="n">
        <v>91832866</v>
      </c>
      <c r="D14" s="25" t="n">
        <v>43312</v>
      </c>
      <c r="E14" s="24" t="s">
        <v>25</v>
      </c>
      <c r="F14" s="24" t="s">
        <v>25</v>
      </c>
      <c r="G14" s="24" t="s">
        <v>26</v>
      </c>
      <c r="H14" s="24" t="s">
        <v>27</v>
      </c>
      <c r="I14" s="24" t="n">
        <v>187204</v>
      </c>
      <c r="J14" s="26" t="s">
        <v>28</v>
      </c>
      <c r="K14" s="26" t="s">
        <v>39</v>
      </c>
      <c r="L14" s="26" t="s">
        <v>30</v>
      </c>
      <c r="M14" s="26" t="n">
        <v>411.88</v>
      </c>
      <c r="N14" s="26" t="n">
        <v>494.26</v>
      </c>
      <c r="O14" s="26" t="n">
        <v>494.26</v>
      </c>
      <c r="P14" s="26" t="s">
        <v>31</v>
      </c>
      <c r="Q14" s="26" t="s">
        <v>32</v>
      </c>
      <c r="R14" s="27" t="str">
        <f aca="false">IF(SUM(S14:AD14)=O14,"ok",O14-SUM(S14:AD14))</f>
        <v>ok</v>
      </c>
      <c r="S14" s="28" t="n">
        <f aca="false">IF(AND($O14&gt;0,SUM(S$7:S13)&lt;=$C$4),IF($C$4-SUM(S$7:S13)&gt;$O14,$O14,$C$4-SUM(S$7:S13)),"")</f>
        <v>0</v>
      </c>
      <c r="T14" s="28" t="n">
        <f aca="false">IF(AND($O14&gt;0,SUM(T$7:T13)&lt;=$C$4),IF(SUM($O14,-SUM($S14:S14))&gt;SUM($C$4,-SUM(T$7:T13)),SUM($C$4,-SUM(T$7:T13)),SUM($O14,-SUM($S14:S14))))</f>
        <v>0</v>
      </c>
      <c r="U14" s="28" t="n">
        <f aca="false">IF(AND($O14&gt;0,SUM(U$7:U13)&lt;=$C$4),IF(SUM($O14,-SUM($S14:T14))&gt;SUM($C$4,-SUM(U$7:U13)),SUM($C$4,-SUM(U$7:U13)),SUM($O14,-SUM($S14:T14))))</f>
        <v>0</v>
      </c>
      <c r="V14" s="28" t="n">
        <f aca="false">IF(AND($O14&gt;0,SUM(V$7:V13)&lt;=$C$4),IF(SUM($O14,-SUM($S14:U14))&gt;SUM($C$4,-SUM(V$7:V13)),SUM($C$4,-SUM(V$7:V13)),SUM($O14,-SUM($S14:U14))))</f>
        <v>0</v>
      </c>
      <c r="W14" s="28" t="n">
        <f aca="false">IF(AND($O14&gt;0,SUM(W$7:W13)&lt;=$C$4),IF(SUM($O14,-SUM($S14:V14))&gt;SUM($C$4,-SUM(W$7:W13)),SUM($C$4,-SUM(W$7:W13)),SUM($O14,-SUM($S14:V14))))</f>
        <v>62.8199999999999</v>
      </c>
      <c r="X14" s="28" t="n">
        <f aca="false">IF(AND($O14&gt;0,SUM(X$7:X13)&lt;=$C$4),IF(SUM($O14,-SUM($S14:W14))&gt;SUM($C$4,-SUM(X$7:X13)),SUM($C$4,-SUM(X$7:X13)),SUM($O14,-SUM($S14:W14))))</f>
        <v>431.44</v>
      </c>
      <c r="Y14" s="28" t="n">
        <f aca="false">IF(AND($O14&gt;0,SUM(Y$7:Y13)&lt;=$C$4),IF(SUM($O14,-SUM($S14:X14))&gt;SUM($C$4,-SUM(Y$7:Y13)),SUM($C$4,-SUM(Y$7:Y13)),SUM($O14,-SUM($S14:X14))))</f>
        <v>0</v>
      </c>
      <c r="Z14" s="28" t="n">
        <f aca="false">IF(AND($O14&gt;0,SUM(Z$7:Z13)&lt;=$C$4),IF(SUM($O14,-SUM($S14:Y14))&gt;SUM($C$4,-SUM(Z$7:Z13)),SUM($C$4,-SUM(Z$7:Z13)),SUM($O14,-SUM($S14:Y14))))</f>
        <v>0</v>
      </c>
      <c r="AA14" s="28" t="n">
        <f aca="false">IF(AND($O14&gt;0,SUM(AA$7:AA13)&lt;=$C$4),IF(SUM($O14,-SUM($S14:Z14))&gt;SUM($C$4,-SUM(AA$7:AA13)),SUM($C$4,-SUM(AA$7:AA13)),SUM($O14,-SUM($S14:Z14))))</f>
        <v>0</v>
      </c>
      <c r="AB14" s="28" t="n">
        <f aca="false">IF(AND($O14&gt;0,SUM(AB$7:AB13)&lt;=$C$4),IF(SUM($O14,-SUM($S14:AA14))&gt;SUM($C$4,-SUM(AB$7:AB13)),SUM($C$4,-SUM(AB$7:AB13)),SUM($O14,-SUM($S14:AA14))))</f>
        <v>0</v>
      </c>
      <c r="AC14" s="28" t="n">
        <f aca="false">IF(AND($O14&gt;0,SUM(AC$7:AC13)&lt;=$C$4),IF(SUM($O14,-SUM($S14:AB14))&gt;SUM($C$4,-SUM(AC$7:AC13)),SUM($C$4,-SUM(AC$7:AC13)),SUM($O14,-SUM($S14:AB14))))</f>
        <v>0</v>
      </c>
      <c r="AD14" s="28" t="n">
        <f aca="false">IF(AND($O14&gt;0,SUM(AD$7:AD13)&lt;=$C$4),IF(SUM($O14,-SUM($S14:AC14))&gt;SUM($C$4,-SUM(AD$7:AD13)),SUM($C$4,-SUM(AD$7:AD13)),SUM($O14,-SUM($S14:AC14))))</f>
        <v>0</v>
      </c>
    </row>
    <row r="15" customFormat="false" ht="46.25" hidden="false" customHeight="false" outlineLevel="0" collapsed="false">
      <c r="A15" s="17" t="s">
        <v>23</v>
      </c>
      <c r="B15" s="18" t="s">
        <v>24</v>
      </c>
      <c r="C15" s="18" t="n">
        <v>91839037</v>
      </c>
      <c r="D15" s="19" t="n">
        <v>43343</v>
      </c>
      <c r="E15" s="18" t="s">
        <v>25</v>
      </c>
      <c r="F15" s="18" t="s">
        <v>25</v>
      </c>
      <c r="G15" s="18" t="s">
        <v>26</v>
      </c>
      <c r="H15" s="18" t="s">
        <v>40</v>
      </c>
      <c r="I15" s="18"/>
      <c r="J15" s="20" t="s">
        <v>28</v>
      </c>
      <c r="K15" s="20" t="s">
        <v>41</v>
      </c>
      <c r="L15" s="20" t="s">
        <v>30</v>
      </c>
      <c r="M15" s="20" t="n">
        <v>80</v>
      </c>
      <c r="N15" s="20" t="n">
        <v>96</v>
      </c>
      <c r="O15" s="20" t="n">
        <v>96</v>
      </c>
      <c r="P15" s="20" t="s">
        <v>42</v>
      </c>
      <c r="Q15" s="20" t="s">
        <v>32</v>
      </c>
      <c r="R15" s="21" t="str">
        <f aca="false">IF(SUM(S15:AD15)=O15,"ok",O15-SUM(S15:AD15))</f>
        <v>ok</v>
      </c>
      <c r="S15" s="22" t="n">
        <f aca="false">IF(AND($O15&gt;0,SUM(S$7:S14)&lt;=$C$4),IF($C$4-SUM(S$7:S14)&gt;$O15,$O15,$C$4-SUM(S$7:S14)),"")</f>
        <v>0</v>
      </c>
      <c r="T15" s="22" t="n">
        <f aca="false">IF(AND($O15&gt;0,SUM(T$7:T14)&lt;=$C$4),IF(SUM($O15,-SUM($S15:S15))&gt;SUM($C$4,-SUM(T$7:T14)),SUM($C$4,-SUM(T$7:T14)),SUM($O15,-SUM($S15:S15))))</f>
        <v>0</v>
      </c>
      <c r="U15" s="22" t="n">
        <f aca="false">IF(AND($O15&gt;0,SUM(U$7:U14)&lt;=$C$4),IF(SUM($O15,-SUM($S15:T15))&gt;SUM($C$4,-SUM(U$7:U14)),SUM($C$4,-SUM(U$7:U14)),SUM($O15,-SUM($S15:T15))))</f>
        <v>0</v>
      </c>
      <c r="V15" s="22" t="n">
        <f aca="false">IF(AND($O15&gt;0,SUM(V$7:V14)&lt;=$C$4),IF(SUM($O15,-SUM($S15:U15))&gt;SUM($C$4,-SUM(V$7:V14)),SUM($C$4,-SUM(V$7:V14)),SUM($O15,-SUM($S15:U15))))</f>
        <v>0</v>
      </c>
      <c r="W15" s="22" t="n">
        <f aca="false">IF(AND($O15&gt;0,SUM(W$7:W14)&lt;=$C$4),IF(SUM($O15,-SUM($S15:V15))&gt;SUM($C$4,-SUM(W$7:W14)),SUM($C$4,-SUM(W$7:W14)),SUM($O15,-SUM($S15:V15))))</f>
        <v>0</v>
      </c>
      <c r="X15" s="22" t="n">
        <f aca="false">IF(AND($O15&gt;0,SUM(X$7:X14)&lt;=$C$4),IF(SUM($O15,-SUM($S15:W15))&gt;SUM($C$4,-SUM(X$7:X14)),SUM($C$4,-SUM(X$7:X14)),SUM($O15,-SUM($S15:W15))))</f>
        <v>96</v>
      </c>
      <c r="Y15" s="22" t="n">
        <f aca="false">IF(AND($O15&gt;0,SUM(Y$7:Y14)&lt;=$C$4),IF(SUM($O15,-SUM($S15:X15))&gt;SUM($C$4,-SUM(Y$7:Y14)),SUM($C$4,-SUM(Y$7:Y14)),SUM($O15,-SUM($S15:X15))))</f>
        <v>0</v>
      </c>
      <c r="Z15" s="22" t="n">
        <f aca="false">IF(AND($O15&gt;0,SUM(Z$7:Z14)&lt;=$C$4),IF(SUM($O15,-SUM($S15:Y15))&gt;SUM($C$4,-SUM(Z$7:Z14)),SUM($C$4,-SUM(Z$7:Z14)),SUM($O15,-SUM($S15:Y15))))</f>
        <v>0</v>
      </c>
      <c r="AA15" s="22" t="n">
        <f aca="false">IF(AND($O15&gt;0,SUM(AA$7:AA14)&lt;=$C$4),IF(SUM($O15,-SUM($S15:Z15))&gt;SUM($C$4,-SUM(AA$7:AA14)),SUM($C$4,-SUM(AA$7:AA14)),SUM($O15,-SUM($S15:Z15))))</f>
        <v>0</v>
      </c>
      <c r="AB15" s="22" t="n">
        <f aca="false">IF(AND($O15&gt;0,SUM(AB$7:AB14)&lt;=$C$4),IF(SUM($O15,-SUM($S15:AA15))&gt;SUM($C$4,-SUM(AB$7:AB14)),SUM($C$4,-SUM(AB$7:AB14)),SUM($O15,-SUM($S15:AA15))))</f>
        <v>0</v>
      </c>
      <c r="AC15" s="22" t="n">
        <f aca="false">IF(AND($O15&gt;0,SUM(AC$7:AC14)&lt;=$C$4),IF(SUM($O15,-SUM($S15:AB15))&gt;SUM($C$4,-SUM(AC$7:AC14)),SUM($C$4,-SUM(AC$7:AC14)),SUM($O15,-SUM($S15:AB15))))</f>
        <v>0</v>
      </c>
      <c r="AD15" s="22" t="n">
        <f aca="false">IF(AND($O15&gt;0,SUM(AD$7:AD14)&lt;=$C$4),IF(SUM($O15,-SUM($S15:AC15))&gt;SUM($C$4,-SUM(AD$7:AD14)),SUM($C$4,-SUM(AD$7:AD14)),SUM($O15,-SUM($S15:AC15))))</f>
        <v>0</v>
      </c>
    </row>
    <row r="16" customFormat="false" ht="23.85" hidden="false" customHeight="false" outlineLevel="0" collapsed="false">
      <c r="A16" s="23" t="s">
        <v>23</v>
      </c>
      <c r="B16" s="24" t="s">
        <v>24</v>
      </c>
      <c r="C16" s="24" t="n">
        <v>91837599</v>
      </c>
      <c r="D16" s="25" t="n">
        <v>43343</v>
      </c>
      <c r="E16" s="24" t="s">
        <v>25</v>
      </c>
      <c r="F16" s="24" t="s">
        <v>25</v>
      </c>
      <c r="G16" s="24" t="s">
        <v>26</v>
      </c>
      <c r="H16" s="24" t="s">
        <v>27</v>
      </c>
      <c r="I16" s="24" t="n">
        <v>187204</v>
      </c>
      <c r="J16" s="26" t="s">
        <v>28</v>
      </c>
      <c r="K16" s="26" t="s">
        <v>43</v>
      </c>
      <c r="L16" s="26" t="s">
        <v>30</v>
      </c>
      <c r="M16" s="26" t="n">
        <v>411.88</v>
      </c>
      <c r="N16" s="26" t="n">
        <v>494.26</v>
      </c>
      <c r="O16" s="26" t="n">
        <v>494.26</v>
      </c>
      <c r="P16" s="26" t="s">
        <v>31</v>
      </c>
      <c r="Q16" s="26" t="s">
        <v>32</v>
      </c>
      <c r="R16" s="27" t="str">
        <f aca="false">IF(SUM(S16:AD16)=O16,"ok",O16-SUM(S16:AD16))</f>
        <v>ok</v>
      </c>
      <c r="S16" s="28" t="n">
        <f aca="false">IF(AND($O16&gt;0,SUM(S$7:S15)&lt;=$C$4),IF($C$4-SUM(S$7:S15)&gt;$O16,$O16,$C$4-SUM(S$7:S15)),"")</f>
        <v>0</v>
      </c>
      <c r="T16" s="28" t="n">
        <f aca="false">IF(AND($O16&gt;0,SUM(T$7:T15)&lt;=$C$4),IF(SUM($O16,-SUM($S16:S16))&gt;SUM($C$4,-SUM(T$7:T15)),SUM($C$4,-SUM(T$7:T15)),SUM($O16,-SUM($S16:S16))))</f>
        <v>0</v>
      </c>
      <c r="U16" s="28" t="n">
        <f aca="false">IF(AND($O16&gt;0,SUM(U$7:U15)&lt;=$C$4),IF(SUM($O16,-SUM($S16:T16))&gt;SUM($C$4,-SUM(U$7:U15)),SUM($C$4,-SUM(U$7:U15)),SUM($O16,-SUM($S16:T16))))</f>
        <v>0</v>
      </c>
      <c r="V16" s="28" t="n">
        <f aca="false">IF(AND($O16&gt;0,SUM(V$7:V15)&lt;=$C$4),IF(SUM($O16,-SUM($S16:U16))&gt;SUM($C$4,-SUM(V$7:V15)),SUM($C$4,-SUM(V$7:V15)),SUM($O16,-SUM($S16:U16))))</f>
        <v>0</v>
      </c>
      <c r="W16" s="28" t="n">
        <f aca="false">IF(AND($O16&gt;0,SUM(W$7:W15)&lt;=$C$4),IF(SUM($O16,-SUM($S16:V16))&gt;SUM($C$4,-SUM(W$7:W15)),SUM($C$4,-SUM(W$7:W15)),SUM($O16,-SUM($S16:V16))))</f>
        <v>0</v>
      </c>
      <c r="X16" s="28" t="n">
        <f aca="false">IF(AND($O16&gt;0,SUM(X$7:X15)&lt;=$C$4),IF(SUM($O16,-SUM($S16:W16))&gt;SUM($C$4,-SUM(X$7:X15)),SUM($C$4,-SUM(X$7:X15)),SUM($O16,-SUM($S16:W16))))</f>
        <v>72.56</v>
      </c>
      <c r="Y16" s="28" t="n">
        <f aca="false">IF(AND($O16&gt;0,SUM(Y$7:Y15)&lt;=$C$4),IF(SUM($O16,-SUM($S16:X16))&gt;SUM($C$4,-SUM(Y$7:Y15)),SUM($C$4,-SUM(Y$7:Y15)),SUM($O16,-SUM($S16:X16))))</f>
        <v>421.7</v>
      </c>
      <c r="Z16" s="28" t="n">
        <f aca="false">IF(AND($O16&gt;0,SUM(Z$7:Z15)&lt;=$C$4),IF(SUM($O16,-SUM($S16:Y16))&gt;SUM($C$4,-SUM(Z$7:Z15)),SUM($C$4,-SUM(Z$7:Z15)),SUM($O16,-SUM($S16:Y16))))</f>
        <v>0</v>
      </c>
      <c r="AA16" s="28" t="n">
        <f aca="false">IF(AND($O16&gt;0,SUM(AA$7:AA15)&lt;=$C$4),IF(SUM($O16,-SUM($S16:Z16))&gt;SUM($C$4,-SUM(AA$7:AA15)),SUM($C$4,-SUM(AA$7:AA15)),SUM($O16,-SUM($S16:Z16))))</f>
        <v>0</v>
      </c>
      <c r="AB16" s="28" t="n">
        <f aca="false">IF(AND($O16&gt;0,SUM(AB$7:AB15)&lt;=$C$4),IF(SUM($O16,-SUM($S16:AA16))&gt;SUM($C$4,-SUM(AB$7:AB15)),SUM($C$4,-SUM(AB$7:AB15)),SUM($O16,-SUM($S16:AA16))))</f>
        <v>0</v>
      </c>
      <c r="AC16" s="28" t="n">
        <f aca="false">IF(AND($O16&gt;0,SUM(AC$7:AC15)&lt;=$C$4),IF(SUM($O16,-SUM($S16:AB16))&gt;SUM($C$4,-SUM(AC$7:AC15)),SUM($C$4,-SUM(AC$7:AC15)),SUM($O16,-SUM($S16:AB16))))</f>
        <v>0</v>
      </c>
      <c r="AD16" s="28" t="n">
        <f aca="false">IF(AND($O16&gt;0,SUM(AD$7:AD15)&lt;=$C$4),IF(SUM($O16,-SUM($S16:AC16))&gt;SUM($C$4,-SUM(AD$7:AD15)),SUM($C$4,-SUM(AD$7:AD15)),SUM($O16,-SUM($S16:AC16))))</f>
        <v>0</v>
      </c>
    </row>
    <row r="17" customFormat="false" ht="23.85" hidden="false" customHeight="false" outlineLevel="0" collapsed="false">
      <c r="A17" s="17" t="s">
        <v>23</v>
      </c>
      <c r="B17" s="18" t="s">
        <v>24</v>
      </c>
      <c r="C17" s="18" t="n">
        <v>91843496</v>
      </c>
      <c r="D17" s="19" t="n">
        <v>43373</v>
      </c>
      <c r="E17" s="18" t="s">
        <v>25</v>
      </c>
      <c r="F17" s="18" t="s">
        <v>25</v>
      </c>
      <c r="G17" s="18" t="s">
        <v>26</v>
      </c>
      <c r="H17" s="18" t="s">
        <v>27</v>
      </c>
      <c r="I17" s="18" t="n">
        <v>187204</v>
      </c>
      <c r="J17" s="20" t="s">
        <v>28</v>
      </c>
      <c r="K17" s="20" t="s">
        <v>44</v>
      </c>
      <c r="L17" s="20" t="s">
        <v>30</v>
      </c>
      <c r="M17" s="20" t="n">
        <v>411.88</v>
      </c>
      <c r="N17" s="20" t="n">
        <v>494.26</v>
      </c>
      <c r="O17" s="20" t="n">
        <v>494.26</v>
      </c>
      <c r="P17" s="20" t="s">
        <v>45</v>
      </c>
      <c r="Q17" s="20" t="s">
        <v>32</v>
      </c>
      <c r="R17" s="21" t="str">
        <f aca="false">IF(SUM(S17:AD17)=O17,"ok",O17-SUM(S17:AD17))</f>
        <v>ok</v>
      </c>
      <c r="S17" s="22" t="n">
        <f aca="false">IF(AND($O17&gt;0,SUM(S$7:S16)&lt;=$C$4),IF($C$4-SUM(S$7:S16)&gt;$O17,$O17,$C$4-SUM(S$7:S16)),"")</f>
        <v>0</v>
      </c>
      <c r="T17" s="22" t="n">
        <f aca="false">IF(AND($O17&gt;0,SUM(T$7:T16)&lt;=$C$4),IF(SUM($O17,-SUM($S17:S17))&gt;SUM($C$4,-SUM(T$7:T16)),SUM($C$4,-SUM(T$7:T16)),SUM($O17,-SUM($S17:S17))))</f>
        <v>0</v>
      </c>
      <c r="U17" s="22" t="n">
        <f aca="false">IF(AND($O17&gt;0,SUM(U$7:U16)&lt;=$C$4),IF(SUM($O17,-SUM($S17:T17))&gt;SUM($C$4,-SUM(U$7:U16)),SUM($C$4,-SUM(U$7:U16)),SUM($O17,-SUM($S17:T17))))</f>
        <v>0</v>
      </c>
      <c r="V17" s="22" t="n">
        <f aca="false">IF(AND($O17&gt;0,SUM(V$7:V16)&lt;=$C$4),IF(SUM($O17,-SUM($S17:U17))&gt;SUM($C$4,-SUM(V$7:V16)),SUM($C$4,-SUM(V$7:V16)),SUM($O17,-SUM($S17:U17))))</f>
        <v>0</v>
      </c>
      <c r="W17" s="22" t="n">
        <f aca="false">IF(AND($O17&gt;0,SUM(W$7:W16)&lt;=$C$4),IF(SUM($O17,-SUM($S17:V17))&gt;SUM($C$4,-SUM(W$7:W16)),SUM($C$4,-SUM(W$7:W16)),SUM($O17,-SUM($S17:V17))))</f>
        <v>0</v>
      </c>
      <c r="X17" s="22" t="n">
        <f aca="false">IF(AND($O17&gt;0,SUM(X$7:X16)&lt;=$C$4),IF(SUM($O17,-SUM($S17:W17))&gt;SUM($C$4,-SUM(X$7:X16)),SUM($C$4,-SUM(X$7:X16)),SUM($O17,-SUM($S17:W17))))</f>
        <v>0</v>
      </c>
      <c r="Y17" s="22" t="n">
        <f aca="false">IF(AND($O17&gt;0,SUM(Y$7:Y16)&lt;=$C$4),IF(SUM($O17,-SUM($S17:X17))&gt;SUM($C$4,-SUM(Y$7:Y16)),SUM($C$4,-SUM(Y$7:Y16)),SUM($O17,-SUM($S17:X17))))</f>
        <v>178.3</v>
      </c>
      <c r="Z17" s="22" t="n">
        <f aca="false">IF(AND($O17&gt;0,SUM(Z$7:Z16)&lt;=$C$4),IF(SUM($O17,-SUM($S17:Y17))&gt;SUM($C$4,-SUM(Z$7:Z16)),SUM($C$4,-SUM(Z$7:Z16)),SUM($O17,-SUM($S17:Y17))))</f>
        <v>315.96</v>
      </c>
      <c r="AA17" s="22" t="n">
        <f aca="false">IF(AND($O17&gt;0,SUM(AA$7:AA16)&lt;=$C$4),IF(SUM($O17,-SUM($S17:Z17))&gt;SUM($C$4,-SUM(AA$7:AA16)),SUM($C$4,-SUM(AA$7:AA16)),SUM($O17,-SUM($S17:Z17))))</f>
        <v>0</v>
      </c>
      <c r="AB17" s="22" t="n">
        <f aca="false">IF(AND($O17&gt;0,SUM(AB$7:AB16)&lt;=$C$4),IF(SUM($O17,-SUM($S17:AA17))&gt;SUM($C$4,-SUM(AB$7:AB16)),SUM($C$4,-SUM(AB$7:AB16)),SUM($O17,-SUM($S17:AA17))))</f>
        <v>0</v>
      </c>
      <c r="AC17" s="22" t="n">
        <f aca="false">IF(AND($O17&gt;0,SUM(AC$7:AC16)&lt;=$C$4),IF(SUM($O17,-SUM($S17:AB17))&gt;SUM($C$4,-SUM(AC$7:AC16)),SUM($C$4,-SUM(AC$7:AC16)),SUM($O17,-SUM($S17:AB17))))</f>
        <v>0</v>
      </c>
      <c r="AD17" s="22" t="n">
        <f aca="false">IF(AND($O17&gt;0,SUM(AD$7:AD16)&lt;=$C$4),IF(SUM($O17,-SUM($S17:AC17))&gt;SUM($C$4,-SUM(AD$7:AD16)),SUM($C$4,-SUM(AD$7:AD16)),SUM($O17,-SUM($S17:AC17))))</f>
        <v>0</v>
      </c>
    </row>
    <row r="18" customFormat="false" ht="23.85" hidden="false" customHeight="false" outlineLevel="0" collapsed="false">
      <c r="A18" s="23" t="s">
        <v>23</v>
      </c>
      <c r="B18" s="24" t="s">
        <v>24</v>
      </c>
      <c r="C18" s="24" t="n">
        <v>91846365</v>
      </c>
      <c r="D18" s="25" t="n">
        <v>43404</v>
      </c>
      <c r="E18" s="24" t="s">
        <v>25</v>
      </c>
      <c r="F18" s="24" t="s">
        <v>25</v>
      </c>
      <c r="G18" s="24" t="s">
        <v>26</v>
      </c>
      <c r="H18" s="24" t="s">
        <v>27</v>
      </c>
      <c r="I18" s="24" t="n">
        <v>203932</v>
      </c>
      <c r="J18" s="26" t="s">
        <v>46</v>
      </c>
      <c r="K18" s="26" t="s">
        <v>47</v>
      </c>
      <c r="L18" s="26" t="s">
        <v>30</v>
      </c>
      <c r="M18" s="26" t="n">
        <v>373.91</v>
      </c>
      <c r="N18" s="26" t="n">
        <v>448.69</v>
      </c>
      <c r="O18" s="26" t="n">
        <v>448.69</v>
      </c>
      <c r="P18" s="26" t="s">
        <v>31</v>
      </c>
      <c r="Q18" s="26" t="s">
        <v>32</v>
      </c>
      <c r="R18" s="27" t="str">
        <f aca="false">IF(SUM(S18:AD18)=O18,"ok",O18-SUM(S18:AD18))</f>
        <v>ok</v>
      </c>
      <c r="S18" s="28" t="n">
        <f aca="false">IF(AND($O18&gt;0,SUM(S$7:S17)&lt;=$C$4),IF($C$4-SUM(S$7:S17)&gt;$O18,$O18,$C$4-SUM(S$7:S17)),"")</f>
        <v>0</v>
      </c>
      <c r="T18" s="28" t="n">
        <f aca="false">IF(AND($O18&gt;0,SUM(T$7:T17)&lt;=$C$4),IF(SUM($O18,-SUM($S18:S18))&gt;SUM($C$4,-SUM(T$7:T17)),SUM($C$4,-SUM(T$7:T17)),SUM($O18,-SUM($S18:S18))))</f>
        <v>0</v>
      </c>
      <c r="U18" s="28" t="n">
        <f aca="false">IF(AND($O18&gt;0,SUM(U$7:U17)&lt;=$C$4),IF(SUM($O18,-SUM($S18:T18))&gt;SUM($C$4,-SUM(U$7:U17)),SUM($C$4,-SUM(U$7:U17)),SUM($O18,-SUM($S18:T18))))</f>
        <v>0</v>
      </c>
      <c r="V18" s="28" t="n">
        <f aca="false">IF(AND($O18&gt;0,SUM(V$7:V17)&lt;=$C$4),IF(SUM($O18,-SUM($S18:U18))&gt;SUM($C$4,-SUM(V$7:V17)),SUM($C$4,-SUM(V$7:V17)),SUM($O18,-SUM($S18:U18))))</f>
        <v>0</v>
      </c>
      <c r="W18" s="28" t="n">
        <f aca="false">IF(AND($O18&gt;0,SUM(W$7:W17)&lt;=$C$4),IF(SUM($O18,-SUM($S18:V18))&gt;SUM($C$4,-SUM(W$7:W17)),SUM($C$4,-SUM(W$7:W17)),SUM($O18,-SUM($S18:V18))))</f>
        <v>0</v>
      </c>
      <c r="X18" s="28" t="n">
        <f aca="false">IF(AND($O18&gt;0,SUM(X$7:X17)&lt;=$C$4),IF(SUM($O18,-SUM($S18:W18))&gt;SUM($C$4,-SUM(X$7:X17)),SUM($C$4,-SUM(X$7:X17)),SUM($O18,-SUM($S18:W18))))</f>
        <v>0</v>
      </c>
      <c r="Y18" s="28" t="n">
        <f aca="false">IF(AND($O18&gt;0,SUM(Y$7:Y17)&lt;=$C$4),IF(SUM($O18,-SUM($S18:X18))&gt;SUM($C$4,-SUM(Y$7:Y17)),SUM($C$4,-SUM(Y$7:Y17)),SUM($O18,-SUM($S18:X18))))</f>
        <v>0</v>
      </c>
      <c r="Z18" s="28" t="n">
        <f aca="false">IF(AND($O18&gt;0,SUM(Z$7:Z17)&lt;=$C$4),IF(SUM($O18,-SUM($S18:Y18))&gt;SUM($C$4,-SUM(Z$7:Z17)),SUM($C$4,-SUM(Z$7:Z17)),SUM($O18,-SUM($S18:Y18))))</f>
        <v>284.04</v>
      </c>
      <c r="AA18" s="28" t="n">
        <f aca="false">IF(AND($O18&gt;0,SUM(AA$7:AA17)&lt;=$C$4),IF(SUM($O18,-SUM($S18:Z18))&gt;SUM($C$4,-SUM(AA$7:AA17)),SUM($C$4,-SUM(AA$7:AA17)),SUM($O18,-SUM($S18:Z18))))</f>
        <v>164.65</v>
      </c>
      <c r="AB18" s="28" t="n">
        <f aca="false">IF(AND($O18&gt;0,SUM(AB$7:AB17)&lt;=$C$4),IF(SUM($O18,-SUM($S18:AA18))&gt;SUM($C$4,-SUM(AB$7:AB17)),SUM($C$4,-SUM(AB$7:AB17)),SUM($O18,-SUM($S18:AA18))))</f>
        <v>0</v>
      </c>
      <c r="AC18" s="28" t="n">
        <f aca="false">IF(AND($O18&gt;0,SUM(AC$7:AC17)&lt;=$C$4),IF(SUM($O18,-SUM($S18:AB18))&gt;SUM($C$4,-SUM(AC$7:AC17)),SUM($C$4,-SUM(AC$7:AC17)),SUM($O18,-SUM($S18:AB18))))</f>
        <v>0</v>
      </c>
      <c r="AD18" s="28" t="n">
        <f aca="false">IF(AND($O18&gt;0,SUM(AD$7:AD17)&lt;=$C$4),IF(SUM($O18,-SUM($S18:AC18))&gt;SUM($C$4,-SUM(AD$7:AD17)),SUM($C$4,-SUM(AD$7:AD17)),SUM($O18,-SUM($S18:AC18))))</f>
        <v>0</v>
      </c>
    </row>
    <row r="19" customFormat="false" ht="23.85" hidden="false" customHeight="false" outlineLevel="0" collapsed="false">
      <c r="A19" s="17" t="s">
        <v>23</v>
      </c>
      <c r="B19" s="18" t="s">
        <v>24</v>
      </c>
      <c r="C19" s="18" t="n">
        <v>91851035</v>
      </c>
      <c r="D19" s="19" t="n">
        <v>43434</v>
      </c>
      <c r="E19" s="18" t="s">
        <v>25</v>
      </c>
      <c r="F19" s="18" t="s">
        <v>25</v>
      </c>
      <c r="G19" s="18" t="s">
        <v>26</v>
      </c>
      <c r="H19" s="18" t="s">
        <v>27</v>
      </c>
      <c r="I19" s="18" t="n">
        <v>203932</v>
      </c>
      <c r="J19" s="20" t="s">
        <v>46</v>
      </c>
      <c r="K19" s="20" t="s">
        <v>48</v>
      </c>
      <c r="L19" s="20" t="s">
        <v>30</v>
      </c>
      <c r="M19" s="20" t="n">
        <v>373.9</v>
      </c>
      <c r="N19" s="20" t="n">
        <v>448.68</v>
      </c>
      <c r="O19" s="20" t="n">
        <v>448.68</v>
      </c>
      <c r="P19" s="20" t="s">
        <v>31</v>
      </c>
      <c r="Q19" s="20" t="s">
        <v>32</v>
      </c>
      <c r="R19" s="21" t="str">
        <f aca="false">IF(SUM(S19:AD19)=O19,"ok",O19-SUM(S19:AD19))</f>
        <v>ok</v>
      </c>
      <c r="S19" s="22" t="n">
        <f aca="false">IF(AND($O19&gt;0,SUM(S$7:S18)&lt;=$C$4),IF($C$4-SUM(S$7:S18)&gt;$O19,$O19,$C$4-SUM(S$7:S18)),"")</f>
        <v>0</v>
      </c>
      <c r="T19" s="22" t="n">
        <f aca="false">IF(AND($O19&gt;0,SUM(T$7:T18)&lt;=$C$4),IF(SUM($O19,-SUM($S19:S19))&gt;SUM($C$4,-SUM(T$7:T18)),SUM($C$4,-SUM(T$7:T18)),SUM($O19,-SUM($S19:S19))))</f>
        <v>0</v>
      </c>
      <c r="U19" s="22" t="n">
        <f aca="false">IF(AND($O19&gt;0,SUM(U$7:U18)&lt;=$C$4),IF(SUM($O19,-SUM($S19:T19))&gt;SUM($C$4,-SUM(U$7:U18)),SUM($C$4,-SUM(U$7:U18)),SUM($O19,-SUM($S19:T19))))</f>
        <v>0</v>
      </c>
      <c r="V19" s="22" t="n">
        <f aca="false">IF(AND($O19&gt;0,SUM(V$7:V18)&lt;=$C$4),IF(SUM($O19,-SUM($S19:U19))&gt;SUM($C$4,-SUM(V$7:V18)),SUM($C$4,-SUM(V$7:V18)),SUM($O19,-SUM($S19:U19))))</f>
        <v>0</v>
      </c>
      <c r="W19" s="22" t="n">
        <f aca="false">IF(AND($O19&gt;0,SUM(W$7:W18)&lt;=$C$4),IF(SUM($O19,-SUM($S19:V19))&gt;SUM($C$4,-SUM(W$7:W18)),SUM($C$4,-SUM(W$7:W18)),SUM($O19,-SUM($S19:V19))))</f>
        <v>0</v>
      </c>
      <c r="X19" s="22" t="n">
        <f aca="false">IF(AND($O19&gt;0,SUM(X$7:X18)&lt;=$C$4),IF(SUM($O19,-SUM($S19:W19))&gt;SUM($C$4,-SUM(X$7:X18)),SUM($C$4,-SUM(X$7:X18)),SUM($O19,-SUM($S19:W19))))</f>
        <v>0</v>
      </c>
      <c r="Y19" s="22" t="n">
        <f aca="false">IF(AND($O19&gt;0,SUM(Y$7:Y18)&lt;=$C$4),IF(SUM($O19,-SUM($S19:X19))&gt;SUM($C$4,-SUM(Y$7:Y18)),SUM($C$4,-SUM(Y$7:Y18)),SUM($O19,-SUM($S19:X19))))</f>
        <v>0</v>
      </c>
      <c r="Z19" s="22" t="n">
        <f aca="false">IF(AND($O19&gt;0,SUM(Z$7:Z18)&lt;=$C$4),IF(SUM($O19,-SUM($S19:Y19))&gt;SUM($C$4,-SUM(Z$7:Z18)),SUM($C$4,-SUM(Z$7:Z18)),SUM($O19,-SUM($S19:Y19))))</f>
        <v>0</v>
      </c>
      <c r="AA19" s="22" t="n">
        <f aca="false">IF(AND($O19&gt;0,SUM(AA$7:AA18)&lt;=$C$4),IF(SUM($O19,-SUM($S19:Z19))&gt;SUM($C$4,-SUM(AA$7:AA18)),SUM($C$4,-SUM(AA$7:AA18)),SUM($O19,-SUM($S19:Z19))))</f>
        <v>435.35</v>
      </c>
      <c r="AB19" s="22" t="n">
        <f aca="false">IF(AND($O19&gt;0,SUM(AB$7:AB18)&lt;=$C$4),IF(SUM($O19,-SUM($S19:AA19))&gt;SUM($C$4,-SUM(AB$7:AB18)),SUM($C$4,-SUM(AB$7:AB18)),SUM($O19,-SUM($S19:AA19))))</f>
        <v>13.33</v>
      </c>
      <c r="AC19" s="22" t="n">
        <f aca="false">IF(AND($O19&gt;0,SUM(AC$7:AC18)&lt;=$C$4),IF(SUM($O19,-SUM($S19:AB19))&gt;SUM($C$4,-SUM(AC$7:AC18)),SUM($C$4,-SUM(AC$7:AC18)),SUM($O19,-SUM($S19:AB19))))</f>
        <v>0</v>
      </c>
      <c r="AD19" s="22" t="n">
        <f aca="false">IF(AND($O19&gt;0,SUM(AD$7:AD18)&lt;=$C$4),IF(SUM($O19,-SUM($S19:AC19))&gt;SUM($C$4,-SUM(AD$7:AD18)),SUM($C$4,-SUM(AD$7:AD18)),SUM($O19,-SUM($S19:AC19))))</f>
        <v>0</v>
      </c>
    </row>
    <row r="20" customFormat="false" ht="23.85" hidden="false" customHeight="false" outlineLevel="0" collapsed="false">
      <c r="A20" s="23" t="s">
        <v>23</v>
      </c>
      <c r="B20" s="24" t="s">
        <v>24</v>
      </c>
      <c r="C20" s="24" t="n">
        <v>91855336</v>
      </c>
      <c r="D20" s="25" t="n">
        <v>43465</v>
      </c>
      <c r="E20" s="24" t="s">
        <v>25</v>
      </c>
      <c r="F20" s="24" t="s">
        <v>25</v>
      </c>
      <c r="G20" s="24" t="s">
        <v>26</v>
      </c>
      <c r="H20" s="24" t="s">
        <v>27</v>
      </c>
      <c r="I20" s="24" t="n">
        <v>203932</v>
      </c>
      <c r="J20" s="26" t="s">
        <v>46</v>
      </c>
      <c r="K20" s="26" t="s">
        <v>29</v>
      </c>
      <c r="L20" s="26" t="s">
        <v>30</v>
      </c>
      <c r="M20" s="26" t="n">
        <v>373.9</v>
      </c>
      <c r="N20" s="26" t="n">
        <v>448.68</v>
      </c>
      <c r="O20" s="26" t="n">
        <v>448.68</v>
      </c>
      <c r="P20" s="26" t="s">
        <v>31</v>
      </c>
      <c r="Q20" s="26" t="s">
        <v>32</v>
      </c>
      <c r="R20" s="27" t="str">
        <f aca="false">IF(SUM(S20:AD20)=O20,"ok",O20-SUM(S20:AD20))</f>
        <v>ok</v>
      </c>
      <c r="S20" s="28" t="n">
        <f aca="false">IF(AND($O20&gt;0,SUM(S$7:S19)&lt;=$C$4),IF($C$4-SUM(S$7:S19)&gt;$O20,$O20,$C$4-SUM(S$7:S19)),"")</f>
        <v>0</v>
      </c>
      <c r="T20" s="28" t="n">
        <f aca="false">IF(AND($O20&gt;0,SUM(T$7:T19)&lt;=$C$4),IF(SUM($O20,-SUM($S20:S20))&gt;SUM($C$4,-SUM(T$7:T19)),SUM($C$4,-SUM(T$7:T19)),SUM($O20,-SUM($S20:S20))))</f>
        <v>0</v>
      </c>
      <c r="U20" s="28" t="n">
        <f aca="false">IF(AND($O20&gt;0,SUM(U$7:U19)&lt;=$C$4),IF(SUM($O20,-SUM($S20:T20))&gt;SUM($C$4,-SUM(U$7:U19)),SUM($C$4,-SUM(U$7:U19)),SUM($O20,-SUM($S20:T20))))</f>
        <v>0</v>
      </c>
      <c r="V20" s="28" t="n">
        <f aca="false">IF(AND($O20&gt;0,SUM(V$7:V19)&lt;=$C$4),IF(SUM($O20,-SUM($S20:U20))&gt;SUM($C$4,-SUM(V$7:V19)),SUM($C$4,-SUM(V$7:V19)),SUM($O20,-SUM($S20:U20))))</f>
        <v>0</v>
      </c>
      <c r="W20" s="28" t="n">
        <f aca="false">IF(AND($O20&gt;0,SUM(W$7:W19)&lt;=$C$4),IF(SUM($O20,-SUM($S20:V20))&gt;SUM($C$4,-SUM(W$7:W19)),SUM($C$4,-SUM(W$7:W19)),SUM($O20,-SUM($S20:V20))))</f>
        <v>0</v>
      </c>
      <c r="X20" s="28" t="n">
        <f aca="false">IF(AND($O20&gt;0,SUM(X$7:X19)&lt;=$C$4),IF(SUM($O20,-SUM($S20:W20))&gt;SUM($C$4,-SUM(X$7:X19)),SUM($C$4,-SUM(X$7:X19)),SUM($O20,-SUM($S20:W20))))</f>
        <v>0</v>
      </c>
      <c r="Y20" s="28" t="n">
        <f aca="false">IF(AND($O20&gt;0,SUM(Y$7:Y19)&lt;=$C$4),IF(SUM($O20,-SUM($S20:X20))&gt;SUM($C$4,-SUM(Y$7:Y19)),SUM($C$4,-SUM(Y$7:Y19)),SUM($O20,-SUM($S20:X20))))</f>
        <v>0</v>
      </c>
      <c r="Z20" s="28" t="n">
        <f aca="false">IF(AND($O20&gt;0,SUM(Z$7:Z19)&lt;=$C$4),IF(SUM($O20,-SUM($S20:Y20))&gt;SUM($C$4,-SUM(Z$7:Z19)),SUM($C$4,-SUM(Z$7:Z19)),SUM($O20,-SUM($S20:Y20))))</f>
        <v>0</v>
      </c>
      <c r="AA20" s="28" t="n">
        <f aca="false">IF(AND($O20&gt;0,SUM(AA$7:AA19)&lt;=$C$4),IF(SUM($O20,-SUM($S20:Z20))&gt;SUM($C$4,-SUM(AA$7:AA19)),SUM($C$4,-SUM(AA$7:AA19)),SUM($O20,-SUM($S20:Z20))))</f>
        <v>0</v>
      </c>
      <c r="AB20" s="28" t="n">
        <f aca="false">IF(AND($O20&gt;0,SUM(AB$7:AB19)&lt;=$C$4),IF(SUM($O20,-SUM($S20:AA20))&gt;SUM($C$4,-SUM(AB$7:AB19)),SUM($C$4,-SUM(AB$7:AB19)),SUM($O20,-SUM($S20:AA20))))</f>
        <v>448.68</v>
      </c>
      <c r="AC20" s="28" t="n">
        <f aca="false">IF(AND($O20&gt;0,SUM(AC$7:AC19)&lt;=$C$4),IF(SUM($O20,-SUM($S20:AB20))&gt;SUM($C$4,-SUM(AC$7:AC19)),SUM($C$4,-SUM(AC$7:AC19)),SUM($O20,-SUM($S20:AB20))))</f>
        <v>0</v>
      </c>
      <c r="AD20" s="28" t="n">
        <f aca="false">IF(AND($O20&gt;0,SUM(AD$7:AD19)&lt;=$C$4),IF(SUM($O20,-SUM($S20:AC20))&gt;SUM($C$4,-SUM(AD$7:AD19)),SUM($C$4,-SUM(AD$7:AD19)),SUM($O20,-SUM($S20:AC20))))</f>
        <v>0</v>
      </c>
    </row>
    <row r="21" customFormat="false" ht="23.85" hidden="false" customHeight="false" outlineLevel="0" collapsed="false">
      <c r="A21" s="17" t="s">
        <v>23</v>
      </c>
      <c r="B21" s="18" t="s">
        <v>24</v>
      </c>
      <c r="C21" s="18" t="n">
        <v>91901651</v>
      </c>
      <c r="D21" s="19" t="n">
        <v>43496</v>
      </c>
      <c r="E21" s="18" t="s">
        <v>25</v>
      </c>
      <c r="F21" s="18" t="s">
        <v>25</v>
      </c>
      <c r="G21" s="18" t="s">
        <v>26</v>
      </c>
      <c r="H21" s="18" t="s">
        <v>27</v>
      </c>
      <c r="I21" s="18" t="n">
        <v>203932</v>
      </c>
      <c r="J21" s="20" t="s">
        <v>46</v>
      </c>
      <c r="K21" s="20" t="s">
        <v>33</v>
      </c>
      <c r="L21" s="20" t="s">
        <v>30</v>
      </c>
      <c r="M21" s="20" t="n">
        <v>371.17</v>
      </c>
      <c r="N21" s="20" t="n">
        <v>445.4</v>
      </c>
      <c r="O21" s="20" t="n">
        <v>445.4</v>
      </c>
      <c r="P21" s="20" t="s">
        <v>31</v>
      </c>
      <c r="Q21" s="20" t="s">
        <v>32</v>
      </c>
      <c r="R21" s="21" t="str">
        <f aca="false">IF(SUM(S21:AD21)=O21,"ok",O21-SUM(S21:AD21))</f>
        <v>ok</v>
      </c>
      <c r="S21" s="22" t="n">
        <f aca="false">IF(AND($O21&gt;0,SUM(S$7:S20)&lt;=$C$4),IF($C$4-SUM(S$7:S20)&gt;$O21,$O21,$C$4-SUM(S$7:S20)),"")</f>
        <v>0</v>
      </c>
      <c r="T21" s="22" t="n">
        <f aca="false">IF(AND($O21&gt;0,SUM(T$7:T20)&lt;=$C$4),IF(SUM($O21,-SUM($S21:S21))&gt;SUM($C$4,-SUM(T$7:T20)),SUM($C$4,-SUM(T$7:T20)),SUM($O21,-SUM($S21:S21))))</f>
        <v>0</v>
      </c>
      <c r="U21" s="22" t="n">
        <f aca="false">IF(AND($O21&gt;0,SUM(U$7:U20)&lt;=$C$4),IF(SUM($O21,-SUM($S21:T21))&gt;SUM($C$4,-SUM(U$7:U20)),SUM($C$4,-SUM(U$7:U20)),SUM($O21,-SUM($S21:T21))))</f>
        <v>0</v>
      </c>
      <c r="V21" s="22" t="n">
        <f aca="false">IF(AND($O21&gt;0,SUM(V$7:V20)&lt;=$C$4),IF(SUM($O21,-SUM($S21:U21))&gt;SUM($C$4,-SUM(V$7:V20)),SUM($C$4,-SUM(V$7:V20)),SUM($O21,-SUM($S21:U21))))</f>
        <v>0</v>
      </c>
      <c r="W21" s="22" t="n">
        <f aca="false">IF(AND($O21&gt;0,SUM(W$7:W20)&lt;=$C$4),IF(SUM($O21,-SUM($S21:V21))&gt;SUM($C$4,-SUM(W$7:W20)),SUM($C$4,-SUM(W$7:W20)),SUM($O21,-SUM($S21:V21))))</f>
        <v>0</v>
      </c>
      <c r="X21" s="22" t="n">
        <f aca="false">IF(AND($O21&gt;0,SUM(X$7:X20)&lt;=$C$4),IF(SUM($O21,-SUM($S21:W21))&gt;SUM($C$4,-SUM(X$7:X20)),SUM($C$4,-SUM(X$7:X20)),SUM($O21,-SUM($S21:W21))))</f>
        <v>0</v>
      </c>
      <c r="Y21" s="22" t="n">
        <f aca="false">IF(AND($O21&gt;0,SUM(Y$7:Y20)&lt;=$C$4),IF(SUM($O21,-SUM($S21:X21))&gt;SUM($C$4,-SUM(Y$7:Y20)),SUM($C$4,-SUM(Y$7:Y20)),SUM($O21,-SUM($S21:X21))))</f>
        <v>0</v>
      </c>
      <c r="Z21" s="22" t="n">
        <f aca="false">IF(AND($O21&gt;0,SUM(Z$7:Z20)&lt;=$C$4),IF(SUM($O21,-SUM($S21:Y21))&gt;SUM($C$4,-SUM(Z$7:Z20)),SUM($C$4,-SUM(Z$7:Z20)),SUM($O21,-SUM($S21:Y21))))</f>
        <v>0</v>
      </c>
      <c r="AA21" s="22" t="n">
        <f aca="false">IF(AND($O21&gt;0,SUM(AA$7:AA20)&lt;=$C$4),IF(SUM($O21,-SUM($S21:Z21))&gt;SUM($C$4,-SUM(AA$7:AA20)),SUM($C$4,-SUM(AA$7:AA20)),SUM($O21,-SUM($S21:Z21))))</f>
        <v>0</v>
      </c>
      <c r="AB21" s="22" t="n">
        <f aca="false">IF(AND($O21&gt;0,SUM(AB$7:AB20)&lt;=$C$4),IF(SUM($O21,-SUM($S21:AA21))&gt;SUM($C$4,-SUM(AB$7:AB20)),SUM($C$4,-SUM(AB$7:AB20)),SUM($O21,-SUM($S21:AA21))))</f>
        <v>137.99</v>
      </c>
      <c r="AC21" s="22" t="n">
        <f aca="false">IF(AND($O21&gt;0,SUM(AC$7:AC20)&lt;=$C$4),IF(SUM($O21,-SUM($S21:AB21))&gt;SUM($C$4,-SUM(AC$7:AC20)),SUM($C$4,-SUM(AC$7:AC20)),SUM($O21,-SUM($S21:AB21))))</f>
        <v>307.41</v>
      </c>
      <c r="AD21" s="22" t="n">
        <f aca="false">IF(AND($O21&gt;0,SUM(AD$7:AD20)&lt;=$C$4),IF(SUM($O21,-SUM($S21:AC21))&gt;SUM($C$4,-SUM(AD$7:AD20)),SUM($C$4,-SUM(AD$7:AD20)),SUM($O21,-SUM($S21:AC21))))</f>
        <v>0</v>
      </c>
    </row>
    <row r="22" customFormat="false" ht="23.85" hidden="false" customHeight="false" outlineLevel="0" collapsed="false">
      <c r="A22" s="23" t="s">
        <v>23</v>
      </c>
      <c r="B22" s="24" t="s">
        <v>24</v>
      </c>
      <c r="C22" s="24" t="n">
        <v>91905344</v>
      </c>
      <c r="D22" s="25" t="n">
        <v>43524</v>
      </c>
      <c r="E22" s="24" t="s">
        <v>25</v>
      </c>
      <c r="F22" s="24" t="s">
        <v>25</v>
      </c>
      <c r="G22" s="24" t="s">
        <v>26</v>
      </c>
      <c r="H22" s="24" t="s">
        <v>27</v>
      </c>
      <c r="I22" s="24" t="n">
        <v>203932</v>
      </c>
      <c r="J22" s="26" t="s">
        <v>46</v>
      </c>
      <c r="K22" s="26" t="s">
        <v>34</v>
      </c>
      <c r="L22" s="26" t="s">
        <v>30</v>
      </c>
      <c r="M22" s="26" t="n">
        <v>382.32</v>
      </c>
      <c r="N22" s="26" t="n">
        <v>458.78</v>
      </c>
      <c r="O22" s="26" t="n">
        <v>458.78</v>
      </c>
      <c r="P22" s="26" t="s">
        <v>31</v>
      </c>
      <c r="Q22" s="26" t="s">
        <v>32</v>
      </c>
      <c r="R22" s="27" t="str">
        <f aca="false">IF(SUM(S22:AD22)=O22,"ok",O22-SUM(S22:AD22))</f>
        <v>ok</v>
      </c>
      <c r="S22" s="28" t="n">
        <f aca="false">IF(AND($O22&gt;0,SUM(S$7:S21)&lt;=$C$4),IF($C$4-SUM(S$7:S21)&gt;$O22,$O22,$C$4-SUM(S$7:S21)),"")</f>
        <v>0</v>
      </c>
      <c r="T22" s="28" t="n">
        <f aca="false">IF(AND($O22&gt;0,SUM(T$7:T21)&lt;=$C$4),IF(SUM($O22,-SUM($S22:S22))&gt;SUM($C$4,-SUM(T$7:T21)),SUM($C$4,-SUM(T$7:T21)),SUM($O22,-SUM($S22:S22))))</f>
        <v>0</v>
      </c>
      <c r="U22" s="28" t="n">
        <f aca="false">IF(AND($O22&gt;0,SUM(U$7:U21)&lt;=$C$4),IF(SUM($O22,-SUM($S22:T22))&gt;SUM($C$4,-SUM(U$7:U21)),SUM($C$4,-SUM(U$7:U21)),SUM($O22,-SUM($S22:T22))))</f>
        <v>0</v>
      </c>
      <c r="V22" s="28" t="n">
        <f aca="false">IF(AND($O22&gt;0,SUM(V$7:V21)&lt;=$C$4),IF(SUM($O22,-SUM($S22:U22))&gt;SUM($C$4,-SUM(V$7:V21)),SUM($C$4,-SUM(V$7:V21)),SUM($O22,-SUM($S22:U22))))</f>
        <v>0</v>
      </c>
      <c r="W22" s="28" t="n">
        <f aca="false">IF(AND($O22&gt;0,SUM(W$7:W21)&lt;=$C$4),IF(SUM($O22,-SUM($S22:V22))&gt;SUM($C$4,-SUM(W$7:W21)),SUM($C$4,-SUM(W$7:W21)),SUM($O22,-SUM($S22:V22))))</f>
        <v>0</v>
      </c>
      <c r="X22" s="28" t="n">
        <f aca="false">IF(AND($O22&gt;0,SUM(X$7:X21)&lt;=$C$4),IF(SUM($O22,-SUM($S22:W22))&gt;SUM($C$4,-SUM(X$7:X21)),SUM($C$4,-SUM(X$7:X21)),SUM($O22,-SUM($S22:W22))))</f>
        <v>0</v>
      </c>
      <c r="Y22" s="28" t="n">
        <f aca="false">IF(AND($O22&gt;0,SUM(Y$7:Y21)&lt;=$C$4),IF(SUM($O22,-SUM($S22:X22))&gt;SUM($C$4,-SUM(Y$7:Y21)),SUM($C$4,-SUM(Y$7:Y21)),SUM($O22,-SUM($S22:X22))))</f>
        <v>0</v>
      </c>
      <c r="Z22" s="28" t="n">
        <f aca="false">IF(AND($O22&gt;0,SUM(Z$7:Z21)&lt;=$C$4),IF(SUM($O22,-SUM($S22:Y22))&gt;SUM($C$4,-SUM(Z$7:Z21)),SUM($C$4,-SUM(Z$7:Z21)),SUM($O22,-SUM($S22:Y22))))</f>
        <v>0</v>
      </c>
      <c r="AA22" s="28" t="n">
        <f aca="false">IF(AND($O22&gt;0,SUM(AA$7:AA21)&lt;=$C$4),IF(SUM($O22,-SUM($S22:Z22))&gt;SUM($C$4,-SUM(AA$7:AA21)),SUM($C$4,-SUM(AA$7:AA21)),SUM($O22,-SUM($S22:Z22))))</f>
        <v>0</v>
      </c>
      <c r="AB22" s="28" t="n">
        <f aca="false">IF(AND($O22&gt;0,SUM(AB$7:AB21)&lt;=$C$4),IF(SUM($O22,-SUM($S22:AA22))&gt;SUM($C$4,-SUM(AB$7:AB21)),SUM($C$4,-SUM(AB$7:AB21)),SUM($O22,-SUM($S22:AA22))))</f>
        <v>0</v>
      </c>
      <c r="AC22" s="28" t="n">
        <f aca="false">IF(AND($O22&gt;0,SUM(AC$7:AC21)&lt;=$C$4),IF(SUM($O22,-SUM($S22:AB22))&gt;SUM($C$4,-SUM(AC$7:AC21)),SUM($C$4,-SUM(AC$7:AC21)),SUM($O22,-SUM($S22:AB22))))</f>
        <v>292.59</v>
      </c>
      <c r="AD22" s="28" t="n">
        <f aca="false">IF(AND($O22&gt;0,SUM(AD$7:AD21)&lt;=$C$4),IF(SUM($O22,-SUM($S22:AC22))&gt;SUM($C$4,-SUM(AD$7:AD21)),SUM($C$4,-SUM(AD$7:AD21)),SUM($O22,-SUM($S22:AC22))))</f>
        <v>166.19</v>
      </c>
    </row>
    <row r="23" customFormat="false" ht="23.85" hidden="false" customHeight="false" outlineLevel="0" collapsed="false">
      <c r="A23" s="17" t="s">
        <v>23</v>
      </c>
      <c r="B23" s="18" t="s">
        <v>24</v>
      </c>
      <c r="C23" s="18" t="n">
        <v>91909953</v>
      </c>
      <c r="D23" s="19" t="n">
        <v>43555</v>
      </c>
      <c r="E23" s="18" t="s">
        <v>25</v>
      </c>
      <c r="F23" s="18" t="s">
        <v>25</v>
      </c>
      <c r="G23" s="18" t="s">
        <v>26</v>
      </c>
      <c r="H23" s="18" t="s">
        <v>27</v>
      </c>
      <c r="I23" s="18" t="n">
        <v>203932</v>
      </c>
      <c r="J23" s="20" t="s">
        <v>46</v>
      </c>
      <c r="K23" s="20" t="s">
        <v>35</v>
      </c>
      <c r="L23" s="20" t="s">
        <v>30</v>
      </c>
      <c r="M23" s="20" t="n">
        <v>382.32</v>
      </c>
      <c r="N23" s="20" t="n">
        <v>458.78</v>
      </c>
      <c r="O23" s="20" t="n">
        <v>458.78</v>
      </c>
      <c r="P23" s="20" t="s">
        <v>31</v>
      </c>
      <c r="Q23" s="20" t="s">
        <v>32</v>
      </c>
      <c r="R23" s="21" t="n">
        <f aca="false">IF(SUM(S23:AD23)=O23,"ok",O23-SUM(S23:AD23))</f>
        <v>24.97</v>
      </c>
      <c r="S23" s="22" t="n">
        <f aca="false">IF(AND($O23&gt;0,SUM(S$7:S22)&lt;=$C$4),IF($C$4-SUM(S$7:S22)&gt;$O23,$O23,$C$4-SUM(S$7:S22)),"")</f>
        <v>0</v>
      </c>
      <c r="T23" s="22" t="n">
        <f aca="false">IF(AND($O23&gt;0,SUM(T$7:T22)&lt;=$C$4),IF(SUM($O23,-SUM($S23:S23))&gt;SUM($C$4,-SUM(T$7:T22)),SUM($C$4,-SUM(T$7:T22)),SUM($O23,-SUM($S23:S23))))</f>
        <v>0</v>
      </c>
      <c r="U23" s="22" t="n">
        <f aca="false">IF(AND($O23&gt;0,SUM(U$7:U22)&lt;=$C$4),IF(SUM($O23,-SUM($S23:T23))&gt;SUM($C$4,-SUM(U$7:U22)),SUM($C$4,-SUM(U$7:U22)),SUM($O23,-SUM($S23:T23))))</f>
        <v>0</v>
      </c>
      <c r="V23" s="22" t="n">
        <f aca="false">IF(AND($O23&gt;0,SUM(V$7:V22)&lt;=$C$4),IF(SUM($O23,-SUM($S23:U23))&gt;SUM($C$4,-SUM(V$7:V22)),SUM($C$4,-SUM(V$7:V22)),SUM($O23,-SUM($S23:U23))))</f>
        <v>0</v>
      </c>
      <c r="W23" s="22" t="n">
        <f aca="false">IF(AND($O23&gt;0,SUM(W$7:W22)&lt;=$C$4),IF(SUM($O23,-SUM($S23:V23))&gt;SUM($C$4,-SUM(W$7:W22)),SUM($C$4,-SUM(W$7:W22)),SUM($O23,-SUM($S23:V23))))</f>
        <v>0</v>
      </c>
      <c r="X23" s="22" t="n">
        <f aca="false">IF(AND($O23&gt;0,SUM(X$7:X22)&lt;=$C$4),IF(SUM($O23,-SUM($S23:W23))&gt;SUM($C$4,-SUM(X$7:X22)),SUM($C$4,-SUM(X$7:X22)),SUM($O23,-SUM($S23:W23))))</f>
        <v>0</v>
      </c>
      <c r="Y23" s="22" t="n">
        <f aca="false">IF(AND($O23&gt;0,SUM(Y$7:Y22)&lt;=$C$4),IF(SUM($O23,-SUM($S23:X23))&gt;SUM($C$4,-SUM(Y$7:Y22)),SUM($C$4,-SUM(Y$7:Y22)),SUM($O23,-SUM($S23:X23))))</f>
        <v>0</v>
      </c>
      <c r="Z23" s="22" t="n">
        <f aca="false">IF(AND($O23&gt;0,SUM(Z$7:Z22)&lt;=$C$4),IF(SUM($O23,-SUM($S23:Y23))&gt;SUM($C$4,-SUM(Z$7:Z22)),SUM($C$4,-SUM(Z$7:Z22)),SUM($O23,-SUM($S23:Y23))))</f>
        <v>0</v>
      </c>
      <c r="AA23" s="22" t="n">
        <f aca="false">IF(AND($O23&gt;0,SUM(AA$7:AA22)&lt;=$C$4),IF(SUM($O23,-SUM($S23:Z23))&gt;SUM($C$4,-SUM(AA$7:AA22)),SUM($C$4,-SUM(AA$7:AA22)),SUM($O23,-SUM($S23:Z23))))</f>
        <v>0</v>
      </c>
      <c r="AB23" s="22" t="n">
        <f aca="false">IF(AND($O23&gt;0,SUM(AB$7:AB22)&lt;=$C$4),IF(SUM($O23,-SUM($S23:AA23))&gt;SUM($C$4,-SUM(AB$7:AB22)),SUM($C$4,-SUM(AB$7:AB22)),SUM($O23,-SUM($S23:AA23))))</f>
        <v>0</v>
      </c>
      <c r="AC23" s="22" t="n">
        <f aca="false">IF(AND($O23&gt;0,SUM(AC$7:AC22)&lt;=$C$4),IF(SUM($O23,-SUM($S23:AB23))&gt;SUM($C$4,-SUM(AC$7:AC22)),SUM($C$4,-SUM(AC$7:AC22)),SUM($O23,-SUM($S23:AB23))))</f>
        <v>0</v>
      </c>
      <c r="AD23" s="22" t="n">
        <f aca="false">IF(AND($O23&gt;0,SUM(AD$7:AD22)&lt;=$C$4),IF(SUM($O23,-SUM($S23:AC23))&gt;SUM($C$4,-SUM(AD$7:AD22)),SUM($C$4,-SUM(AD$7:AD22)),SUM($O23,-SUM($S23:AC23))))</f>
        <v>433.81</v>
      </c>
    </row>
    <row r="24" customFormat="false" ht="23.85" hidden="false" customHeight="false" outlineLevel="0" collapsed="false">
      <c r="A24" s="23" t="s">
        <v>23</v>
      </c>
      <c r="B24" s="24" t="s">
        <v>24</v>
      </c>
      <c r="C24" s="24" t="n">
        <v>91915371</v>
      </c>
      <c r="D24" s="25" t="n">
        <v>43585</v>
      </c>
      <c r="E24" s="24" t="s">
        <v>25</v>
      </c>
      <c r="F24" s="24" t="s">
        <v>25</v>
      </c>
      <c r="G24" s="24" t="s">
        <v>26</v>
      </c>
      <c r="H24" s="24" t="s">
        <v>27</v>
      </c>
      <c r="I24" s="24" t="n">
        <v>203932</v>
      </c>
      <c r="J24" s="26" t="s">
        <v>46</v>
      </c>
      <c r="K24" s="26" t="s">
        <v>36</v>
      </c>
      <c r="L24" s="26" t="s">
        <v>30</v>
      </c>
      <c r="M24" s="26" t="n">
        <v>382.32</v>
      </c>
      <c r="N24" s="26" t="n">
        <v>458.78</v>
      </c>
      <c r="O24" s="26" t="n">
        <v>458.78</v>
      </c>
      <c r="P24" s="26" t="s">
        <v>31</v>
      </c>
      <c r="Q24" s="26" t="s">
        <v>32</v>
      </c>
      <c r="R24" s="27" t="n">
        <f aca="false">IF(SUM(S24:AD24)=O24,"ok",O24-SUM(S24:AD24))</f>
        <v>458.78</v>
      </c>
      <c r="S24" s="28" t="n">
        <f aca="false">IF(AND($O24&gt;0,SUM(S$7:S23)&lt;=$C$4),IF($C$4-SUM(S$7:S23)&gt;$O24,$O24,$C$4-SUM(S$7:S23)),"")</f>
        <v>0</v>
      </c>
      <c r="T24" s="28" t="n">
        <f aca="false">IF(AND($O24&gt;0,SUM(T$7:T23)&lt;=$C$4),IF(SUM($O24,-SUM($S24:S24))&gt;SUM($C$4,-SUM(T$7:T23)),SUM($C$4,-SUM(T$7:T23)),SUM($O24,-SUM($S24:S24))))</f>
        <v>0</v>
      </c>
      <c r="U24" s="28" t="n">
        <f aca="false">IF(AND($O24&gt;0,SUM(U$7:U23)&lt;=$C$4),IF(SUM($O24,-SUM($S24:T24))&gt;SUM($C$4,-SUM(U$7:U23)),SUM($C$4,-SUM(U$7:U23)),SUM($O24,-SUM($S24:T24))))</f>
        <v>0</v>
      </c>
      <c r="V24" s="28" t="n">
        <f aca="false">IF(AND($O24&gt;0,SUM(V$7:V23)&lt;=$C$4),IF(SUM($O24,-SUM($S24:U24))&gt;SUM($C$4,-SUM(V$7:V23)),SUM($C$4,-SUM(V$7:V23)),SUM($O24,-SUM($S24:U24))))</f>
        <v>0</v>
      </c>
      <c r="W24" s="28" t="n">
        <f aca="false">IF(AND($O24&gt;0,SUM(W$7:W23)&lt;=$C$4),IF(SUM($O24,-SUM($S24:V24))&gt;SUM($C$4,-SUM(W$7:W23)),SUM($C$4,-SUM(W$7:W23)),SUM($O24,-SUM($S24:V24))))</f>
        <v>0</v>
      </c>
      <c r="X24" s="28" t="n">
        <f aca="false">IF(AND($O24&gt;0,SUM(X$7:X23)&lt;=$C$4),IF(SUM($O24,-SUM($S24:W24))&gt;SUM($C$4,-SUM(X$7:X23)),SUM($C$4,-SUM(X$7:X23)),SUM($O24,-SUM($S24:W24))))</f>
        <v>0</v>
      </c>
      <c r="Y24" s="28" t="n">
        <f aca="false">IF(AND($O24&gt;0,SUM(Y$7:Y23)&lt;=$C$4),IF(SUM($O24,-SUM($S24:X24))&gt;SUM($C$4,-SUM(Y$7:Y23)),SUM($C$4,-SUM(Y$7:Y23)),SUM($O24,-SUM($S24:X24))))</f>
        <v>0</v>
      </c>
      <c r="Z24" s="28" t="n">
        <f aca="false">IF(AND($O24&gt;0,SUM(Z$7:Z23)&lt;=$C$4),IF(SUM($O24,-SUM($S24:Y24))&gt;SUM($C$4,-SUM(Z$7:Z23)),SUM($C$4,-SUM(Z$7:Z23)),SUM($O24,-SUM($S24:Y24))))</f>
        <v>0</v>
      </c>
      <c r="AA24" s="28" t="n">
        <f aca="false">IF(AND($O24&gt;0,SUM(AA$7:AA23)&lt;=$C$4),IF(SUM($O24,-SUM($S24:Z24))&gt;SUM($C$4,-SUM(AA$7:AA23)),SUM($C$4,-SUM(AA$7:AA23)),SUM($O24,-SUM($S24:Z24))))</f>
        <v>0</v>
      </c>
      <c r="AB24" s="28" t="n">
        <f aca="false">IF(AND($O24&gt;0,SUM(AB$7:AB23)&lt;=$C$4),IF(SUM($O24,-SUM($S24:AA24))&gt;SUM($C$4,-SUM(AB$7:AB23)),SUM($C$4,-SUM(AB$7:AB23)),SUM($O24,-SUM($S24:AA24))))</f>
        <v>0</v>
      </c>
      <c r="AC24" s="28" t="n">
        <f aca="false">IF(AND($O24&gt;0,SUM(AC$7:AC23)&lt;=$C$4),IF(SUM($O24,-SUM($S24:AB24))&gt;SUM($C$4,-SUM(AC$7:AC23)),SUM($C$4,-SUM(AC$7:AC23)),SUM($O24,-SUM($S24:AB24))))</f>
        <v>0</v>
      </c>
      <c r="AD24" s="28" t="n">
        <f aca="false">IF(AND($O24&gt;0,SUM(AD$7:AD23)&lt;=$C$4),IF(SUM($O24,-SUM($S24:AC24))&gt;SUM($C$4,-SUM(AD$7:AD23)),SUM($C$4,-SUM(AD$7:AD23)),SUM($O24,-SUM($S24:AC24))))</f>
        <v>0</v>
      </c>
    </row>
    <row r="25" customFormat="false" ht="23.85" hidden="false" customHeight="false" outlineLevel="0" collapsed="false">
      <c r="A25" s="17" t="s">
        <v>23</v>
      </c>
      <c r="B25" s="18" t="s">
        <v>24</v>
      </c>
      <c r="C25" s="18" t="n">
        <v>91921299</v>
      </c>
      <c r="D25" s="19" t="n">
        <v>43616</v>
      </c>
      <c r="E25" s="18" t="s">
        <v>25</v>
      </c>
      <c r="F25" s="18" t="s">
        <v>25</v>
      </c>
      <c r="G25" s="18" t="s">
        <v>26</v>
      </c>
      <c r="H25" s="18" t="s">
        <v>27</v>
      </c>
      <c r="I25" s="18" t="n">
        <v>203932</v>
      </c>
      <c r="J25" s="20" t="s">
        <v>46</v>
      </c>
      <c r="K25" s="20" t="s">
        <v>37</v>
      </c>
      <c r="L25" s="20" t="s">
        <v>30</v>
      </c>
      <c r="M25" s="20" t="n">
        <v>382.32</v>
      </c>
      <c r="N25" s="20" t="n">
        <v>458.78</v>
      </c>
      <c r="O25" s="20" t="n">
        <v>458.78</v>
      </c>
      <c r="P25" s="20" t="s">
        <v>31</v>
      </c>
      <c r="Q25" s="20" t="s">
        <v>32</v>
      </c>
      <c r="R25" s="21" t="n">
        <f aca="false">IF(SUM(S25:AD25)=O25,"ok",O25-SUM(S25:AD25))</f>
        <v>458.78</v>
      </c>
      <c r="S25" s="22" t="n">
        <f aca="false">IF(AND($O25&gt;0,SUM(S$7:S24)&lt;=$C$4),IF($C$4-SUM(S$7:S24)&gt;$O25,$O25,$C$4-SUM(S$7:S24)),"")</f>
        <v>0</v>
      </c>
      <c r="T25" s="22" t="n">
        <f aca="false">IF(AND($O25&gt;0,SUM(T$7:T24)&lt;=$C$4),IF(SUM($O25,-SUM($S25:S25))&gt;SUM($C$4,-SUM(T$7:T24)),SUM($C$4,-SUM(T$7:T24)),SUM($O25,-SUM($S25:S25))))</f>
        <v>0</v>
      </c>
      <c r="U25" s="22" t="n">
        <f aca="false">IF(AND($O25&gt;0,SUM(U$7:U24)&lt;=$C$4),IF(SUM($O25,-SUM($S25:T25))&gt;SUM($C$4,-SUM(U$7:U24)),SUM($C$4,-SUM(U$7:U24)),SUM($O25,-SUM($S25:T25))))</f>
        <v>0</v>
      </c>
      <c r="V25" s="22" t="n">
        <f aca="false">IF(AND($O25&gt;0,SUM(V$7:V24)&lt;=$C$4),IF(SUM($O25,-SUM($S25:U25))&gt;SUM($C$4,-SUM(V$7:V24)),SUM($C$4,-SUM(V$7:V24)),SUM($O25,-SUM($S25:U25))))</f>
        <v>0</v>
      </c>
      <c r="W25" s="22" t="n">
        <f aca="false">IF(AND($O25&gt;0,SUM(W$7:W24)&lt;=$C$4),IF(SUM($O25,-SUM($S25:V25))&gt;SUM($C$4,-SUM(W$7:W24)),SUM($C$4,-SUM(W$7:W24)),SUM($O25,-SUM($S25:V25))))</f>
        <v>0</v>
      </c>
      <c r="X25" s="22" t="n">
        <f aca="false">IF(AND($O25&gt;0,SUM(X$7:X24)&lt;=$C$4),IF(SUM($O25,-SUM($S25:W25))&gt;SUM($C$4,-SUM(X$7:X24)),SUM($C$4,-SUM(X$7:X24)),SUM($O25,-SUM($S25:W25))))</f>
        <v>0</v>
      </c>
      <c r="Y25" s="22" t="n">
        <f aca="false">IF(AND($O25&gt;0,SUM(Y$7:Y24)&lt;=$C$4),IF(SUM($O25,-SUM($S25:X25))&gt;SUM($C$4,-SUM(Y$7:Y24)),SUM($C$4,-SUM(Y$7:Y24)),SUM($O25,-SUM($S25:X25))))</f>
        <v>0</v>
      </c>
      <c r="Z25" s="22" t="n">
        <f aca="false">IF(AND($O25&gt;0,SUM(Z$7:Z24)&lt;=$C$4),IF(SUM($O25,-SUM($S25:Y25))&gt;SUM($C$4,-SUM(Z$7:Z24)),SUM($C$4,-SUM(Z$7:Z24)),SUM($O25,-SUM($S25:Y25))))</f>
        <v>0</v>
      </c>
      <c r="AA25" s="22" t="n">
        <f aca="false">IF(AND($O25&gt;0,SUM(AA$7:AA24)&lt;=$C$4),IF(SUM($O25,-SUM($S25:Z25))&gt;SUM($C$4,-SUM(AA$7:AA24)),SUM($C$4,-SUM(AA$7:AA24)),SUM($O25,-SUM($S25:Z25))))</f>
        <v>0</v>
      </c>
      <c r="AB25" s="22" t="n">
        <f aca="false">IF(AND($O25&gt;0,SUM(AB$7:AB24)&lt;=$C$4),IF(SUM($O25,-SUM($S25:AA25))&gt;SUM($C$4,-SUM(AB$7:AB24)),SUM($C$4,-SUM(AB$7:AB24)),SUM($O25,-SUM($S25:AA25))))</f>
        <v>0</v>
      </c>
      <c r="AC25" s="22" t="n">
        <f aca="false">IF(AND($O25&gt;0,SUM(AC$7:AC24)&lt;=$C$4),IF(SUM($O25,-SUM($S25:AB25))&gt;SUM($C$4,-SUM(AC$7:AC24)),SUM($C$4,-SUM(AC$7:AC24)),SUM($O25,-SUM($S25:AB25))))</f>
        <v>0</v>
      </c>
      <c r="AD25" s="22" t="n">
        <f aca="false">IF(AND($O25&gt;0,SUM(AD$7:AD24)&lt;=$C$4),IF(SUM($O25,-SUM($S25:AC25))&gt;SUM($C$4,-SUM(AD$7:AD24)),SUM($C$4,-SUM(AD$7:AD24)),SUM($O25,-SUM($S25:AC25))))</f>
        <v>0</v>
      </c>
    </row>
    <row r="26" customFormat="false" ht="23.85" hidden="false" customHeight="false" outlineLevel="0" collapsed="false">
      <c r="A26" s="23" t="s">
        <v>23</v>
      </c>
      <c r="B26" s="24" t="s">
        <v>24</v>
      </c>
      <c r="C26" s="24" t="n">
        <v>91926362</v>
      </c>
      <c r="D26" s="25" t="n">
        <v>43646</v>
      </c>
      <c r="E26" s="24" t="s">
        <v>25</v>
      </c>
      <c r="F26" s="24" t="s">
        <v>25</v>
      </c>
      <c r="G26" s="24" t="s">
        <v>26</v>
      </c>
      <c r="H26" s="24" t="s">
        <v>27</v>
      </c>
      <c r="I26" s="24" t="n">
        <v>203932</v>
      </c>
      <c r="J26" s="26" t="s">
        <v>46</v>
      </c>
      <c r="K26" s="26" t="s">
        <v>49</v>
      </c>
      <c r="L26" s="26" t="s">
        <v>30</v>
      </c>
      <c r="M26" s="26" t="n">
        <v>382.33</v>
      </c>
      <c r="N26" s="26" t="n">
        <v>458.8</v>
      </c>
      <c r="O26" s="26" t="n">
        <v>458.8</v>
      </c>
      <c r="P26" s="26" t="s">
        <v>31</v>
      </c>
      <c r="Q26" s="26" t="s">
        <v>32</v>
      </c>
      <c r="R26" s="27" t="n">
        <f aca="false">IF(SUM(S26:AD26)=O26,"ok",O26-SUM(S26:AD26))</f>
        <v>458.8</v>
      </c>
      <c r="S26" s="28" t="n">
        <f aca="false">IF(AND($O26&gt;0,SUM(S$7:S25)&lt;=$C$4),IF($C$4-SUM(S$7:S25)&gt;$O26,$O26,$C$4-SUM(S$7:S25)),"")</f>
        <v>0</v>
      </c>
      <c r="T26" s="28" t="n">
        <f aca="false">IF(AND($O26&gt;0,SUM(T$7:T25)&lt;=$C$4),IF(SUM($O26,-SUM($S26:S26))&gt;SUM($C$4,-SUM(T$7:T25)),SUM($C$4,-SUM(T$7:T25)),SUM($O26,-SUM($S26:S26))))</f>
        <v>0</v>
      </c>
      <c r="U26" s="28" t="n">
        <f aca="false">IF(AND($O26&gt;0,SUM(U$7:U25)&lt;=$C$4),IF(SUM($O26,-SUM($S26:T26))&gt;SUM($C$4,-SUM(U$7:U25)),SUM($C$4,-SUM(U$7:U25)),SUM($O26,-SUM($S26:T26))))</f>
        <v>0</v>
      </c>
      <c r="V26" s="28" t="n">
        <f aca="false">IF(AND($O26&gt;0,SUM(V$7:V25)&lt;=$C$4),IF(SUM($O26,-SUM($S26:U26))&gt;SUM($C$4,-SUM(V$7:V25)),SUM($C$4,-SUM(V$7:V25)),SUM($O26,-SUM($S26:U26))))</f>
        <v>0</v>
      </c>
      <c r="W26" s="28" t="n">
        <f aca="false">IF(AND($O26&gt;0,SUM(W$7:W25)&lt;=$C$4),IF(SUM($O26,-SUM($S26:V26))&gt;SUM($C$4,-SUM(W$7:W25)),SUM($C$4,-SUM(W$7:W25)),SUM($O26,-SUM($S26:V26))))</f>
        <v>0</v>
      </c>
      <c r="X26" s="28" t="n">
        <f aca="false">IF(AND($O26&gt;0,SUM(X$7:X25)&lt;=$C$4),IF(SUM($O26,-SUM($S26:W26))&gt;SUM($C$4,-SUM(X$7:X25)),SUM($C$4,-SUM(X$7:X25)),SUM($O26,-SUM($S26:W26))))</f>
        <v>0</v>
      </c>
      <c r="Y26" s="28" t="n">
        <f aca="false">IF(AND($O26&gt;0,SUM(Y$7:Y25)&lt;=$C$4),IF(SUM($O26,-SUM($S26:X26))&gt;SUM($C$4,-SUM(Y$7:Y25)),SUM($C$4,-SUM(Y$7:Y25)),SUM($O26,-SUM($S26:X26))))</f>
        <v>0</v>
      </c>
      <c r="Z26" s="28" t="n">
        <f aca="false">IF(AND($O26&gt;0,SUM(Z$7:Z25)&lt;=$C$4),IF(SUM($O26,-SUM($S26:Y26))&gt;SUM($C$4,-SUM(Z$7:Z25)),SUM($C$4,-SUM(Z$7:Z25)),SUM($O26,-SUM($S26:Y26))))</f>
        <v>0</v>
      </c>
      <c r="AA26" s="28" t="n">
        <f aca="false">IF(AND($O26&gt;0,SUM(AA$7:AA25)&lt;=$C$4),IF(SUM($O26,-SUM($S26:Z26))&gt;SUM($C$4,-SUM(AA$7:AA25)),SUM($C$4,-SUM(AA$7:AA25)),SUM($O26,-SUM($S26:Z26))))</f>
        <v>0</v>
      </c>
      <c r="AB26" s="28" t="n">
        <f aca="false">IF(AND($O26&gt;0,SUM(AB$7:AB25)&lt;=$C$4),IF(SUM($O26,-SUM($S26:AA26))&gt;SUM($C$4,-SUM(AB$7:AB25)),SUM($C$4,-SUM(AB$7:AB25)),SUM($O26,-SUM($S26:AA26))))</f>
        <v>0</v>
      </c>
      <c r="AC26" s="28" t="n">
        <f aca="false">IF(AND($O26&gt;0,SUM(AC$7:AC25)&lt;=$C$4),IF(SUM($O26,-SUM($S26:AB26))&gt;SUM($C$4,-SUM(AC$7:AC25)),SUM($C$4,-SUM(AC$7:AC25)),SUM($O26,-SUM($S26:AB26))))</f>
        <v>0</v>
      </c>
      <c r="AD26" s="28" t="n">
        <f aca="false">IF(AND($O26&gt;0,SUM(AD$7:AD25)&lt;=$C$4),IF(SUM($O26,-SUM($S26:AC26))&gt;SUM($C$4,-SUM(AD$7:AD25)),SUM($C$4,-SUM(AD$7:AD25)),SUM($O26,-SUM($S26:AC26))))</f>
        <v>0</v>
      </c>
    </row>
    <row r="27" customFormat="false" ht="23.85" hidden="false" customHeight="false" outlineLevel="0" collapsed="false">
      <c r="A27" s="17" t="s">
        <v>23</v>
      </c>
      <c r="B27" s="18" t="s">
        <v>24</v>
      </c>
      <c r="C27" s="18" t="n">
        <v>91933962</v>
      </c>
      <c r="D27" s="19" t="n">
        <v>43677</v>
      </c>
      <c r="E27" s="18" t="s">
        <v>25</v>
      </c>
      <c r="F27" s="18" t="s">
        <v>25</v>
      </c>
      <c r="G27" s="18" t="s">
        <v>26</v>
      </c>
      <c r="H27" s="18" t="s">
        <v>27</v>
      </c>
      <c r="I27" s="18" t="n">
        <v>203932</v>
      </c>
      <c r="J27" s="20" t="s">
        <v>46</v>
      </c>
      <c r="K27" s="20" t="s">
        <v>39</v>
      </c>
      <c r="L27" s="20" t="s">
        <v>30</v>
      </c>
      <c r="M27" s="20" t="n">
        <v>449.41</v>
      </c>
      <c r="N27" s="20" t="n">
        <v>539.29</v>
      </c>
      <c r="O27" s="20" t="n">
        <v>539.29</v>
      </c>
      <c r="P27" s="20" t="s">
        <v>31</v>
      </c>
      <c r="Q27" s="20" t="s">
        <v>32</v>
      </c>
      <c r="R27" s="21" t="n">
        <f aca="false">IF(SUM(S27:AD27)=O27,"ok",O27-SUM(S27:AD27))</f>
        <v>539.29</v>
      </c>
      <c r="S27" s="22" t="n">
        <f aca="false">IF(AND($O27&gt;0,SUM(S$7:S26)&lt;=$C$4),IF($C$4-SUM(S$7:S26)&gt;$O27,$O27,$C$4-SUM(S$7:S26)),"")</f>
        <v>0</v>
      </c>
      <c r="T27" s="22" t="n">
        <f aca="false">IF(AND($O27&gt;0,SUM(T$7:T26)&lt;=$C$4),IF(SUM($O27,-SUM($S27:S27))&gt;SUM($C$4,-SUM(T$7:T26)),SUM($C$4,-SUM(T$7:T26)),SUM($O27,-SUM($S27:S27))))</f>
        <v>0</v>
      </c>
      <c r="U27" s="22" t="n">
        <f aca="false">IF(AND($O27&gt;0,SUM(U$7:U26)&lt;=$C$4),IF(SUM($O27,-SUM($S27:T27))&gt;SUM($C$4,-SUM(U$7:U26)),SUM($C$4,-SUM(U$7:U26)),SUM($O27,-SUM($S27:T27))))</f>
        <v>0</v>
      </c>
      <c r="V27" s="22" t="n">
        <f aca="false">IF(AND($O27&gt;0,SUM(V$7:V26)&lt;=$C$4),IF(SUM($O27,-SUM($S27:U27))&gt;SUM($C$4,-SUM(V$7:V26)),SUM($C$4,-SUM(V$7:V26)),SUM($O27,-SUM($S27:U27))))</f>
        <v>0</v>
      </c>
      <c r="W27" s="22" t="n">
        <f aca="false">IF(AND($O27&gt;0,SUM(W$7:W26)&lt;=$C$4),IF(SUM($O27,-SUM($S27:V27))&gt;SUM($C$4,-SUM(W$7:W26)),SUM($C$4,-SUM(W$7:W26)),SUM($O27,-SUM($S27:V27))))</f>
        <v>0</v>
      </c>
      <c r="X27" s="22" t="n">
        <f aca="false">IF(AND($O27&gt;0,SUM(X$7:X26)&lt;=$C$4),IF(SUM($O27,-SUM($S27:W27))&gt;SUM($C$4,-SUM(X$7:X26)),SUM($C$4,-SUM(X$7:X26)),SUM($O27,-SUM($S27:W27))))</f>
        <v>0</v>
      </c>
      <c r="Y27" s="22" t="n">
        <f aca="false">IF(AND($O27&gt;0,SUM(Y$7:Y26)&lt;=$C$4),IF(SUM($O27,-SUM($S27:X27))&gt;SUM($C$4,-SUM(Y$7:Y26)),SUM($C$4,-SUM(Y$7:Y26)),SUM($O27,-SUM($S27:X27))))</f>
        <v>0</v>
      </c>
      <c r="Z27" s="22" t="n">
        <f aca="false">IF(AND($O27&gt;0,SUM(Z$7:Z26)&lt;=$C$4),IF(SUM($O27,-SUM($S27:Y27))&gt;SUM($C$4,-SUM(Z$7:Z26)),SUM($C$4,-SUM(Z$7:Z26)),SUM($O27,-SUM($S27:Y27))))</f>
        <v>0</v>
      </c>
      <c r="AA27" s="22" t="n">
        <f aca="false">IF(AND($O27&gt;0,SUM(AA$7:AA26)&lt;=$C$4),IF(SUM($O27,-SUM($S27:Z27))&gt;SUM($C$4,-SUM(AA$7:AA26)),SUM($C$4,-SUM(AA$7:AA26)),SUM($O27,-SUM($S27:Z27))))</f>
        <v>0</v>
      </c>
      <c r="AB27" s="22" t="n">
        <f aca="false">IF(AND($O27&gt;0,SUM(AB$7:AB26)&lt;=$C$4),IF(SUM($O27,-SUM($S27:AA27))&gt;SUM($C$4,-SUM(AB$7:AB26)),SUM($C$4,-SUM(AB$7:AB26)),SUM($O27,-SUM($S27:AA27))))</f>
        <v>0</v>
      </c>
      <c r="AC27" s="22" t="n">
        <f aca="false">IF(AND($O27&gt;0,SUM(AC$7:AC26)&lt;=$C$4),IF(SUM($O27,-SUM($S27:AB27))&gt;SUM($C$4,-SUM(AC$7:AC26)),SUM($C$4,-SUM(AC$7:AC26)),SUM($O27,-SUM($S27:AB27))))</f>
        <v>0</v>
      </c>
      <c r="AD27" s="22" t="n">
        <f aca="false">IF(AND($O27&gt;0,SUM(AD$7:AD26)&lt;=$C$4),IF(SUM($O27,-SUM($S27:AC27))&gt;SUM($C$4,-SUM(AD$7:AD26)),SUM($C$4,-SUM(AD$7:AD26)),SUM($O27,-SUM($S27:AC27))))</f>
        <v>0</v>
      </c>
    </row>
    <row r="28" customFormat="false" ht="23.85" hidden="false" customHeight="false" outlineLevel="0" collapsed="false">
      <c r="A28" s="23" t="s">
        <v>23</v>
      </c>
      <c r="B28" s="24" t="s">
        <v>24</v>
      </c>
      <c r="C28" s="24" t="n">
        <v>91938046</v>
      </c>
      <c r="D28" s="25" t="n">
        <v>43708</v>
      </c>
      <c r="E28" s="24" t="s">
        <v>25</v>
      </c>
      <c r="F28" s="24" t="s">
        <v>25</v>
      </c>
      <c r="G28" s="24" t="s">
        <v>26</v>
      </c>
      <c r="H28" s="24" t="s">
        <v>27</v>
      </c>
      <c r="I28" s="24" t="n">
        <v>203932</v>
      </c>
      <c r="J28" s="26" t="s">
        <v>46</v>
      </c>
      <c r="K28" s="26" t="s">
        <v>50</v>
      </c>
      <c r="L28" s="26" t="s">
        <v>30</v>
      </c>
      <c r="M28" s="26" t="n">
        <v>382.33</v>
      </c>
      <c r="N28" s="26" t="n">
        <v>458.8</v>
      </c>
      <c r="O28" s="26" t="n">
        <v>458.8</v>
      </c>
      <c r="P28" s="26" t="s">
        <v>31</v>
      </c>
      <c r="Q28" s="26" t="s">
        <v>32</v>
      </c>
      <c r="R28" s="27" t="n">
        <f aca="false">IF(SUM(S28:AD28)=O28,"ok",O28-SUM(S28:AD28))</f>
        <v>458.8</v>
      </c>
      <c r="S28" s="28" t="n">
        <f aca="false">IF(AND($O28&gt;0,SUM(S$7:S27)&lt;=$C$4),IF($C$4-SUM(S$7:S27)&gt;$O28,$O28,$C$4-SUM(S$7:S27)),"")</f>
        <v>0</v>
      </c>
      <c r="T28" s="28" t="n">
        <f aca="false">IF(AND($O28&gt;0,SUM(T$7:T27)&lt;=$C$4),IF(SUM($O28,-SUM($S28:S28))&gt;SUM($C$4,-SUM(T$7:T27)),SUM($C$4,-SUM(T$7:T27)),SUM($O28,-SUM($S28:S28))))</f>
        <v>0</v>
      </c>
      <c r="U28" s="28" t="n">
        <f aca="false">IF(AND($O28&gt;0,SUM(U$7:U27)&lt;=$C$4),IF(SUM($O28,-SUM($S28:T28))&gt;SUM($C$4,-SUM(U$7:U27)),SUM($C$4,-SUM(U$7:U27)),SUM($O28,-SUM($S28:T28))))</f>
        <v>0</v>
      </c>
      <c r="V28" s="28" t="n">
        <f aca="false">IF(AND($O28&gt;0,SUM(V$7:V27)&lt;=$C$4),IF(SUM($O28,-SUM($S28:U28))&gt;SUM($C$4,-SUM(V$7:V27)),SUM($C$4,-SUM(V$7:V27)),SUM($O28,-SUM($S28:U28))))</f>
        <v>0</v>
      </c>
      <c r="W28" s="28" t="n">
        <f aca="false">IF(AND($O28&gt;0,SUM(W$7:W27)&lt;=$C$4),IF(SUM($O28,-SUM($S28:V28))&gt;SUM($C$4,-SUM(W$7:W27)),SUM($C$4,-SUM(W$7:W27)),SUM($O28,-SUM($S28:V28))))</f>
        <v>0</v>
      </c>
      <c r="X28" s="28" t="n">
        <f aca="false">IF(AND($O28&gt;0,SUM(X$7:X27)&lt;=$C$4),IF(SUM($O28,-SUM($S28:W28))&gt;SUM($C$4,-SUM(X$7:X27)),SUM($C$4,-SUM(X$7:X27)),SUM($O28,-SUM($S28:W28))))</f>
        <v>0</v>
      </c>
      <c r="Y28" s="28" t="n">
        <f aca="false">IF(AND($O28&gt;0,SUM(Y$7:Y27)&lt;=$C$4),IF(SUM($O28,-SUM($S28:X28))&gt;SUM($C$4,-SUM(Y$7:Y27)),SUM($C$4,-SUM(Y$7:Y27)),SUM($O28,-SUM($S28:X28))))</f>
        <v>0</v>
      </c>
      <c r="Z28" s="28" t="n">
        <f aca="false">IF(AND($O28&gt;0,SUM(Z$7:Z27)&lt;=$C$4),IF(SUM($O28,-SUM($S28:Y28))&gt;SUM($C$4,-SUM(Z$7:Z27)),SUM($C$4,-SUM(Z$7:Z27)),SUM($O28,-SUM($S28:Y28))))</f>
        <v>0</v>
      </c>
      <c r="AA28" s="28" t="n">
        <f aca="false">IF(AND($O28&gt;0,SUM(AA$7:AA27)&lt;=$C$4),IF(SUM($O28,-SUM($S28:Z28))&gt;SUM($C$4,-SUM(AA$7:AA27)),SUM($C$4,-SUM(AA$7:AA27)),SUM($O28,-SUM($S28:Z28))))</f>
        <v>0</v>
      </c>
      <c r="AB28" s="28" t="n">
        <f aca="false">IF(AND($O28&gt;0,SUM(AB$7:AB27)&lt;=$C$4),IF(SUM($O28,-SUM($S28:AA28))&gt;SUM($C$4,-SUM(AB$7:AB27)),SUM($C$4,-SUM(AB$7:AB27)),SUM($O28,-SUM($S28:AA28))))</f>
        <v>0</v>
      </c>
      <c r="AC28" s="28" t="n">
        <f aca="false">IF(AND($O28&gt;0,SUM(AC$7:AC27)&lt;=$C$4),IF(SUM($O28,-SUM($S28:AB28))&gt;SUM($C$4,-SUM(AC$7:AC27)),SUM($C$4,-SUM(AC$7:AC27)),SUM($O28,-SUM($S28:AB28))))</f>
        <v>0</v>
      </c>
      <c r="AD28" s="28" t="n">
        <f aca="false">IF(AND($O28&gt;0,SUM(AD$7:AD27)&lt;=$C$4),IF(SUM($O28,-SUM($S28:AC28))&gt;SUM($C$4,-SUM(AD$7:AD27)),SUM($C$4,-SUM(AD$7:AD27)),SUM($O28,-SUM($S28:AC28))))</f>
        <v>0</v>
      </c>
    </row>
    <row r="29" customFormat="false" ht="23.85" hidden="false" customHeight="false" outlineLevel="0" collapsed="false">
      <c r="A29" s="29" t="s">
        <v>23</v>
      </c>
      <c r="B29" s="30" t="s">
        <v>24</v>
      </c>
      <c r="C29" s="30" t="n">
        <v>91943574</v>
      </c>
      <c r="D29" s="31" t="n">
        <v>43738</v>
      </c>
      <c r="E29" s="30" t="s">
        <v>25</v>
      </c>
      <c r="F29" s="30" t="s">
        <v>25</v>
      </c>
      <c r="G29" s="30" t="s">
        <v>26</v>
      </c>
      <c r="H29" s="30" t="s">
        <v>27</v>
      </c>
      <c r="I29" s="30" t="n">
        <v>203932</v>
      </c>
      <c r="J29" s="32" t="s">
        <v>46</v>
      </c>
      <c r="K29" s="32" t="s">
        <v>44</v>
      </c>
      <c r="L29" s="32" t="s">
        <v>30</v>
      </c>
      <c r="M29" s="32" t="n">
        <v>382.32</v>
      </c>
      <c r="N29" s="32" t="n">
        <v>458.78</v>
      </c>
      <c r="O29" s="32" t="n">
        <v>458.78</v>
      </c>
      <c r="P29" s="32" t="s">
        <v>31</v>
      </c>
      <c r="Q29" s="32" t="s">
        <v>32</v>
      </c>
      <c r="R29" s="21" t="n">
        <f aca="false">IF(SUM(S29:AD29)=O29,"ok",O29-SUM(S29:AD29))</f>
        <v>458.78</v>
      </c>
      <c r="S29" s="22" t="n">
        <f aca="false">IF(AND($O29&gt;0,SUM(S$7:S28)&lt;=$C$4),IF($C$4-SUM(S$7:S28)&gt;$O29,$O29,$C$4-SUM(S$7:S28)),"")</f>
        <v>0</v>
      </c>
      <c r="T29" s="22" t="n">
        <f aca="false">IF(AND($O29&gt;0,SUM(T$7:T28)&lt;=$C$4),IF(SUM($O29,-SUM($S29:S29))&gt;SUM($C$4,-SUM(T$7:T28)),SUM($C$4,-SUM(T$7:T28)),SUM($O29,-SUM($S29:S29))))</f>
        <v>0</v>
      </c>
      <c r="U29" s="22" t="n">
        <f aca="false">IF(AND($O29&gt;0,SUM(U$7:U28)&lt;=$C$4),IF(SUM($O29,-SUM($S29:T29))&gt;SUM($C$4,-SUM(U$7:U28)),SUM($C$4,-SUM(U$7:U28)),SUM($O29,-SUM($S29:T29))))</f>
        <v>0</v>
      </c>
      <c r="V29" s="22" t="n">
        <f aca="false">IF(AND($O29&gt;0,SUM(V$7:V28)&lt;=$C$4),IF(SUM($O29,-SUM($S29:U29))&gt;SUM($C$4,-SUM(V$7:V28)),SUM($C$4,-SUM(V$7:V28)),SUM($O29,-SUM($S29:U29))))</f>
        <v>0</v>
      </c>
      <c r="W29" s="22" t="n">
        <f aca="false">IF(AND($O29&gt;0,SUM(W$7:W28)&lt;=$C$4),IF(SUM($O29,-SUM($S29:V29))&gt;SUM($C$4,-SUM(W$7:W28)),SUM($C$4,-SUM(W$7:W28)),SUM($O29,-SUM($S29:V29))))</f>
        <v>0</v>
      </c>
      <c r="X29" s="22" t="n">
        <f aca="false">IF(AND($O29&gt;0,SUM(X$7:X28)&lt;=$C$4),IF(SUM($O29,-SUM($S29:W29))&gt;SUM($C$4,-SUM(X$7:X28)),SUM($C$4,-SUM(X$7:X28)),SUM($O29,-SUM($S29:W29))))</f>
        <v>0</v>
      </c>
      <c r="Y29" s="22" t="n">
        <f aca="false">IF(AND($O29&gt;0,SUM(Y$7:Y28)&lt;=$C$4),IF(SUM($O29,-SUM($S29:X29))&gt;SUM($C$4,-SUM(Y$7:Y28)),SUM($C$4,-SUM(Y$7:Y28)),SUM($O29,-SUM($S29:X29))))</f>
        <v>0</v>
      </c>
      <c r="Z29" s="22" t="n">
        <f aca="false">IF(AND($O29&gt;0,SUM(Z$7:Z28)&lt;=$C$4),IF(SUM($O29,-SUM($S29:Y29))&gt;SUM($C$4,-SUM(Z$7:Z28)),SUM($C$4,-SUM(Z$7:Z28)),SUM($O29,-SUM($S29:Y29))))</f>
        <v>0</v>
      </c>
      <c r="AA29" s="22" t="n">
        <f aca="false">IF(AND($O29&gt;0,SUM(AA$7:AA28)&lt;=$C$4),IF(SUM($O29,-SUM($S29:Z29))&gt;SUM($C$4,-SUM(AA$7:AA28)),SUM($C$4,-SUM(AA$7:AA28)),SUM($O29,-SUM($S29:Z29))))</f>
        <v>0</v>
      </c>
      <c r="AB29" s="22" t="n">
        <f aca="false">IF(AND($O29&gt;0,SUM(AB$7:AB28)&lt;=$C$4),IF(SUM($O29,-SUM($S29:AA29))&gt;SUM($C$4,-SUM(AB$7:AB28)),SUM($C$4,-SUM(AB$7:AB28)),SUM($O29,-SUM($S29:AA29))))</f>
        <v>0</v>
      </c>
      <c r="AC29" s="22" t="n">
        <f aca="false">IF(AND($O29&gt;0,SUM(AC$7:AC28)&lt;=$C$4),IF(SUM($O29,-SUM($S29:AB29))&gt;SUM($C$4,-SUM(AC$7:AC28)),SUM($C$4,-SUM(AC$7:AC28)),SUM($O29,-SUM($S29:AB29))))</f>
        <v>0</v>
      </c>
      <c r="AD29" s="22" t="n">
        <f aca="false">IF(AND($O29&gt;0,SUM(AD$7:AD28)&lt;=$C$4),IF(SUM($O29,-SUM($S29:AC29))&gt;SUM($C$4,-SUM(AD$7:AD28)),SUM($C$4,-SUM(AD$7:AD28)),SUM($O29,-SUM($S29:AC29))))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DataMashup xmlns="http://schemas.microsoft.com/DataMashup">AAAAABkDAABQSwMEFAACAAgA65BXTywZuYupAAAA+AAAABIAHABDb25maWcvUGFja2FnZS54bWwgohgAKKAUAAAAAAAAAAAAAAAAAAAAAAAAAAAAhY/BCoJAFEV/RWbvPB2lQp7jImiVEAXRdtBRh3SMcUz/rUWf1C8klNWu5b2cC+c+bndMxqZ2rtJ0qtUx8alHHKmzNle6jElvC3dFEo47kZ1FKZ0J1l00diomlbWXCGAYBjoEtDUlMM/z4ZRuD1klG+Eq3VmhM0k+q/z/inA8vmQ4o0FIw2DJqL8IEOYaU6W/CJuMqYfwU+K6r21vJC+Mu9kjzBHh/YI/AVBLAwQUAAIACADrkFd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65BXTyiKR7gOAAAAEQAAABMAHABGb3JtdWxhcy9TZWN0aW9uMS5tIKIYACigFAAAAAAAAAAAAAAAAAAAAAAAAAAAACtOTS7JzM9TCIbQhtYAUEsBAi0AFAACAAgA65BXTywZuYupAAAA+AAAABIAAAAAAAAAAAAAAAAAAAAAAENvbmZpZy9QYWNrYWdlLnhtbFBLAQItABQAAgAIAOuQV08PyumrpAAAAOkAAAATAAAAAAAAAAAAAAAAAPUAAABbQ29udGVudF9UeXBlc10ueG1sUEsBAi0AFAACAAgA65BXTyiKR7gOAAAAEQAAABMAAAAAAAAAAAAAAAAA5gEAAEZvcm11bGFzL1NlY3Rpb24xLm1QSwUGAAAAAAMAAwDCAAAAQQIAAAAAEAEAAO+7vzw/eG1sIHZlcnNpb249IjEuMCIgZW5jb2Rpbmc9InV0Zi04Ij8+PFBlcm1pc3Npb25MaXN0IHhtbG5zOnhzaT0iaHR0cDovL3d3dy53My5vcmcvMjAwMS9YTUxTY2hlbWEtaW5zdGFuY2UiIHhtbG5zOnhzZD0iaHR0cDovL3d3dy53My5vcmcvMjAwMS9YTUxTY2hlbWEiPjxDYW5FdmFsdWF0ZUZ1dHVyZVBhY2thZ2VzPmZhbHNlPC9DYW5FdmFsdWF0ZUZ1dHVyZVBhY2thZ2VzPjxGaXJld2FsbEVuYWJsZWQ+dHJ1ZTwvRmlyZXdhbGxFbmFibGVkPjwvUGVybWlzc2lvbkxpc3Q+lwEAAAAAAAB1AQAA77u/PD94bWwgdmVyc2lvbj0iMS4wIiBlbmNvZGluZz0idXRmLTgiPz48TG9jYWxQYWNrYWdlTWV0YWRhdGFGaWxlIHhtbG5zOnhzaT0iaHR0cDovL3d3dy53My5vcmcvMjAwMS9YTUxTY2hlbWEtaW5zdGFuY2UiIHhtbG5zOnhzZD0iaHR0cDovL3d3dy53My5vcmcvMjAwMS9YTUxTY2hlbWEiPjxJdGVtcz48SXRlbT48SXRlbUxvY2F0aW9uPjxJdGVtVHlwZT5BbGxGb3JtdWxhczwvSXRlbVR5cGU+PEl0ZW1QYXRoIC8+PC9JdGVtTG9jYXRpb24+PFN0YWJsZUVudHJpZXM+PEVudHJ5IFR5cGU9IlJlbGF0aW9uc2hpcHMiIFZhbHVlPSJzQUFBQUFBPT0iIC8+PC9TdGFibGVFbnRyaWVzPjwvSXRlbT48L0l0ZW1zPjwvTG9jYWxQYWNrYWdlTWV0YWRhdGFGaWxlPhYAAABQSwUGAAAAAAAAAAAAAAAAAAAAAAAA2gAAAAEAAADQjJ3fARXREYx6AMBPwpfrAQAAAJjEC6iV/4RAsn2psOMRS8sAAAAAAgAAAAAAA2YAAMAAAAAQAAAALbteMn5pr1tx6t797rZ0GQAAAAAEgAAAoAAAABAAAAAqXaltQtwptf+1Y+EnIU2XUAAAABJE0Wz2HR7IY6hUbA5hU8Km7J7T9SV1iTVoHERVB7HuW1Nm4w+6uwRLUQbf9GkbgYYpIe6QiASExvvBhXfPukby+JTKmFNwOoTPfVtGJfe/FAAAANO5DUEdkIa4pnPnAwsO+TIbQoAn</DataMashup>
</file>

<file path=customXml/itemProps1.xml><?xml version="1.0" encoding="utf-8"?>
<ds:datastoreItem xmlns:ds="http://schemas.openxmlformats.org/officeDocument/2006/customXml" ds:itemID="{320A4639-6802-4021-AAFE-0024AA6BAE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LibreOffice/6.2.8.2$Windows_X86_64 LibreOffice_project/f82ddfca21ebc1e222a662a32b25c0c9d20169ee</Application>
  <Company>EXCO FSO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2019-10-17T12:21:23Z</dcterms:created>
  <dc:creator>Fabien Delpouve</dc:creator>
  <dc:description/>
  <dc:language>fr-FR</dc:language>
  <cp:lastModifiedBy/>
  <dcterms:modified xsi:type="dcterms:W3CDTF">2019-10-24T15:03:44Z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EXCO FSO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