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Journal" sheetId="1" state="visible" r:id="rId2"/>
    <sheet name="Budget - Monitoring mensuel" sheetId="2" state="visible" r:id="rId3"/>
  </sheets>
  <definedNames>
    <definedName function="false" hidden="false" localSheetId="0" name="_xlnm._FilterDatabase" vbProcedure="false">Journal!$A$3:$D$4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<sst xmlns="http://schemas.openxmlformats.org/spreadsheetml/2006/main" count="92" uniqueCount="52">
  <si>
    <t xml:space="preserve">Journal</t>
  </si>
  <si>
    <t xml:space="preserve">Date</t>
  </si>
  <si>
    <t xml:space="preserve">Type des dépenses</t>
  </si>
  <si>
    <t xml:space="preserve">Description</t>
  </si>
  <si>
    <t xml:space="preserve">Amount - MNT</t>
  </si>
  <si>
    <t xml:space="preserve">Health mnt - Gerel</t>
  </si>
  <si>
    <t xml:space="preserve">tablets</t>
  </si>
  <si>
    <t xml:space="preserve">Scholarship - Lucie - Eqmt</t>
  </si>
  <si>
    <t xml:space="preserve">clothes</t>
  </si>
  <si>
    <t xml:space="preserve">Scholarship - Huslen - Eqmt</t>
  </si>
  <si>
    <t xml:space="preserve">Appartment rent</t>
  </si>
  <si>
    <t xml:space="preserve">location appt</t>
  </si>
  <si>
    <t xml:space="preserve">Health mnt - Huslen</t>
  </si>
  <si>
    <t xml:space="preserve">pb de dents</t>
  </si>
  <si>
    <t xml:space="preserve">Laundry renewing - Huslen</t>
  </si>
  <si>
    <t xml:space="preserve">vêt classes pour université</t>
  </si>
  <si>
    <t xml:space="preserve">Scholarship - Lucie</t>
  </si>
  <si>
    <t xml:space="preserve">Pre-inscription EFM</t>
  </si>
  <si>
    <t xml:space="preserve">Appartment fees</t>
  </si>
  <si>
    <t xml:space="preserve">Electricité</t>
  </si>
  <si>
    <t xml:space="preserve">Laundry renewing - Bertrand</t>
  </si>
  <si>
    <t xml:space="preserve">2 chemises à manches courtes et 1 pantalon</t>
  </si>
  <si>
    <t xml:space="preserve">Week-End outside</t>
  </si>
  <si>
    <t xml:space="preserve">Séjour à UB</t>
  </si>
  <si>
    <t xml:space="preserve">Hang out - Bertrand</t>
  </si>
  <si>
    <t xml:space="preserve">sorties sur UB</t>
  </si>
  <si>
    <t xml:space="preserve">Food</t>
  </si>
  <si>
    <t xml:space="preserve">Courses du 16 juin</t>
  </si>
  <si>
    <t xml:space="preserve">Expenses - MONITORING</t>
  </si>
  <si>
    <t xml:space="preserve">Types de dépenses</t>
  </si>
  <si>
    <t xml:space="preserve">Montant</t>
  </si>
  <si>
    <t xml:space="preserve">Taxi / Bus UB</t>
  </si>
  <si>
    <t xml:space="preserve">Laundry renewing - Gerel</t>
  </si>
  <si>
    <t xml:space="preserve">Laundry renewing - Lucie</t>
  </si>
  <si>
    <t xml:space="preserve">TOTAL - 1st needs</t>
  </si>
  <si>
    <t xml:space="preserve">Scholarship - Huslen</t>
  </si>
  <si>
    <t xml:space="preserve">Scholarship - Gerel</t>
  </si>
  <si>
    <t xml:space="preserve">Scholarship - Gerel - Eqmt</t>
  </si>
  <si>
    <t xml:space="preserve">Health mnt - Bertrand</t>
  </si>
  <si>
    <t xml:space="preserve">TOTAL - Scholarship</t>
  </si>
  <si>
    <t xml:space="preserve">Health mnt - Lucie</t>
  </si>
  <si>
    <t xml:space="preserve">Hang out - Gerel</t>
  </si>
  <si>
    <t xml:space="preserve">TOTAL - Health</t>
  </si>
  <si>
    <t xml:space="preserve">Hang out - Huslen</t>
  </si>
  <si>
    <t xml:space="preserve">Hobby - Bertrand</t>
  </si>
  <si>
    <t xml:space="preserve">Hobby - Gerel</t>
  </si>
  <si>
    <t xml:space="preserve">Hobby - Huslen</t>
  </si>
  <si>
    <t xml:space="preserve">TOTAL - hang out</t>
  </si>
  <si>
    <t xml:space="preserve">Trip in Mongolia</t>
  </si>
  <si>
    <t xml:space="preserve">Trip abroad</t>
  </si>
  <si>
    <t xml:space="preserve">TOTAL - hobby</t>
  </si>
  <si>
    <t xml:space="preserve">TOTAL - trip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</si>
</sst>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09]D\-MMM\-YY;@"/>
    <numFmt numFmtId="166" formatCode="#,##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u val="singl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DD9C3"/>
        <bgColor rgb="FFD0D0D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D0D0D0"/>
        <bgColor rgb="FFDDD9C3"/>
      </patternFill>
    </fill>
  </fills>
  <borders count="6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4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5" borderId="0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DD9C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D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ColWidth="8.90234375" defaultRowHeight="14.4" zeroHeight="false" outlineLevelRow="0" outlineLevelCol="0"/>
  <cols>
    <col collapsed="false" customWidth="true" hidden="false" outlineLevel="0" max="1" min="1" style="1" width="13.01"/>
    <col collapsed="false" customWidth="true" hidden="false" outlineLevel="0" max="2" min="2" style="1" width="34.21"/>
    <col collapsed="false" customWidth="true" hidden="false" outlineLevel="0" max="3" min="3" style="2" width="38.56"/>
    <col collapsed="false" customWidth="true" hidden="false" outlineLevel="0" max="4" min="4" style="3" width="20.22"/>
    <col collapsed="false" customWidth="false" hidden="false" outlineLevel="0" max="1024" min="5" style="2" width="8.89"/>
  </cols>
  <sheetData>
    <row r="1" s="5" customFormat="true" ht="18" hidden="false" customHeight="false" outlineLevel="0" collapsed="false">
      <c r="A1" s="4" t="s">
        <v>0</v>
      </c>
    </row>
    <row r="2" s="5" customFormat="true" ht="14.4" hidden="false" customHeight="false" outlineLevel="0" collapsed="false">
      <c r="A2" s="6"/>
      <c r="B2" s="6"/>
      <c r="C2" s="7"/>
      <c r="D2" s="8"/>
    </row>
    <row r="3" s="12" customFormat="true" ht="14.4" hidden="false" customHeight="false" outlineLevel="0" collapsed="false">
      <c r="A3" s="9" t="s">
        <v>1</v>
      </c>
      <c r="B3" s="10" t="s">
        <v>2</v>
      </c>
      <c r="C3" s="10" t="s">
        <v>3</v>
      </c>
      <c r="D3" s="11" t="s">
        <v>4</v>
      </c>
    </row>
    <row r="4" customFormat="false" ht="14.4" hidden="false" customHeight="false" outlineLevel="0" collapsed="false">
      <c r="A4" s="9"/>
      <c r="B4" s="10"/>
      <c r="C4" s="10"/>
      <c r="D4" s="11"/>
    </row>
    <row r="5" customFormat="false" ht="13.8" hidden="false" customHeight="false" outlineLevel="0" collapsed="false">
      <c r="A5" s="13" t="n">
        <v>43966</v>
      </c>
      <c r="B5" s="14" t="s">
        <v>5</v>
      </c>
      <c r="C5" s="5" t="s">
        <v>6</v>
      </c>
      <c r="D5" s="15" t="n">
        <v>150000</v>
      </c>
    </row>
    <row r="6" s="16" customFormat="true" ht="13.8" hidden="false" customHeight="false" outlineLevel="0" collapsed="false">
      <c r="A6" s="13" t="n">
        <v>43973</v>
      </c>
      <c r="B6" s="14" t="s">
        <v>7</v>
      </c>
      <c r="C6" s="5" t="s">
        <v>8</v>
      </c>
      <c r="D6" s="15" t="n">
        <v>100000</v>
      </c>
    </row>
    <row r="7" customFormat="false" ht="13.8" hidden="false" customHeight="false" outlineLevel="0" collapsed="false">
      <c r="A7" s="13" t="n">
        <v>43980</v>
      </c>
      <c r="B7" s="14" t="s">
        <v>9</v>
      </c>
      <c r="C7" s="5" t="s">
        <v>8</v>
      </c>
      <c r="D7" s="15" t="n">
        <v>320000</v>
      </c>
    </row>
    <row r="8" customFormat="false" ht="13.8" hidden="false" customHeight="false" outlineLevel="0" collapsed="false">
      <c r="A8" s="13" t="n">
        <v>43983</v>
      </c>
      <c r="B8" s="14" t="s">
        <v>10</v>
      </c>
      <c r="C8" s="5" t="s">
        <v>11</v>
      </c>
      <c r="D8" s="15" t="n">
        <v>380000</v>
      </c>
    </row>
    <row r="9" customFormat="false" ht="13.8" hidden="false" customHeight="false" outlineLevel="0" collapsed="false">
      <c r="A9" s="17" t="n">
        <v>43983</v>
      </c>
      <c r="B9" s="14" t="s">
        <v>12</v>
      </c>
      <c r="C9" s="18" t="s">
        <v>13</v>
      </c>
      <c r="D9" s="19" t="n">
        <v>1200000</v>
      </c>
    </row>
    <row r="10" customFormat="false" ht="13.8" hidden="false" customHeight="false" outlineLevel="0" collapsed="false">
      <c r="A10" s="17" t="n">
        <v>43996</v>
      </c>
      <c r="B10" s="14" t="s">
        <v>14</v>
      </c>
      <c r="C10" s="18" t="s">
        <v>15</v>
      </c>
      <c r="D10" s="19" t="n">
        <v>1800000</v>
      </c>
    </row>
    <row r="11" s="20" customFormat="true" ht="13.8" hidden="false" customHeight="false" outlineLevel="0" collapsed="false">
      <c r="A11" s="13" t="n">
        <v>44002</v>
      </c>
      <c r="B11" s="14" t="s">
        <v>16</v>
      </c>
      <c r="C11" s="5" t="s">
        <v>17</v>
      </c>
      <c r="D11" s="15" t="n">
        <v>150000</v>
      </c>
    </row>
    <row r="12" customFormat="false" ht="13.8" hidden="false" customHeight="false" outlineLevel="0" collapsed="false">
      <c r="A12" s="13" t="n">
        <v>44002</v>
      </c>
      <c r="B12" s="14" t="s">
        <v>18</v>
      </c>
      <c r="C12" s="5" t="s">
        <v>19</v>
      </c>
      <c r="D12" s="15" t="n">
        <v>100000</v>
      </c>
    </row>
    <row r="13" s="20" customFormat="true" ht="13.8" hidden="false" customHeight="false" outlineLevel="0" collapsed="false">
      <c r="A13" s="13" t="n">
        <v>44002</v>
      </c>
      <c r="B13" s="14" t="s">
        <v>20</v>
      </c>
      <c r="C13" s="5" t="s">
        <v>21</v>
      </c>
      <c r="D13" s="15" t="n">
        <v>320000</v>
      </c>
    </row>
    <row r="14" s="20" customFormat="true" ht="13.8" hidden="false" customHeight="false" outlineLevel="0" collapsed="false">
      <c r="A14" s="13" t="n">
        <v>44002</v>
      </c>
      <c r="B14" s="14" t="s">
        <v>22</v>
      </c>
      <c r="C14" s="5" t="s">
        <v>23</v>
      </c>
      <c r="D14" s="15" t="n">
        <f aca="false">65000*7</f>
        <v>455000</v>
      </c>
    </row>
    <row r="15" customFormat="false" ht="13.8" hidden="false" customHeight="false" outlineLevel="0" collapsed="false">
      <c r="A15" s="13" t="n">
        <v>44012</v>
      </c>
      <c r="B15" s="14" t="s">
        <v>24</v>
      </c>
      <c r="C15" s="5" t="s">
        <v>25</v>
      </c>
      <c r="D15" s="15" t="n">
        <f aca="false">25000*15</f>
        <v>375000</v>
      </c>
    </row>
    <row r="16" customFormat="false" ht="13.8" hidden="false" customHeight="false" outlineLevel="0" collapsed="false">
      <c r="A16" s="13" t="n">
        <v>44012</v>
      </c>
      <c r="B16" s="14" t="s">
        <v>26</v>
      </c>
      <c r="C16" s="5" t="s">
        <v>27</v>
      </c>
      <c r="D16" s="15" t="n">
        <f aca="false">300000</f>
        <v>300000</v>
      </c>
    </row>
    <row r="17" customFormat="false" ht="13.8" hidden="false" customHeight="false" outlineLevel="0" collapsed="false">
      <c r="A17" s="13"/>
      <c r="B17" s="14"/>
      <c r="C17" s="5"/>
      <c r="D17" s="15"/>
    </row>
    <row r="18" customFormat="false" ht="13.8" hidden="false" customHeight="false" outlineLevel="0" collapsed="false">
      <c r="A18" s="21"/>
      <c r="B18" s="14"/>
      <c r="C18" s="22"/>
      <c r="D18" s="23"/>
    </row>
    <row r="19" customFormat="false" ht="13.8" hidden="false" customHeight="false" outlineLevel="0" collapsed="false">
      <c r="A19" s="13"/>
      <c r="B19" s="14"/>
      <c r="C19" s="5"/>
      <c r="D19" s="15"/>
    </row>
    <row r="20" customFormat="false" ht="13.8" hidden="false" customHeight="false" outlineLevel="0" collapsed="false">
      <c r="A20" s="24"/>
      <c r="B20" s="14"/>
      <c r="C20" s="25"/>
      <c r="D20" s="26"/>
    </row>
    <row r="21" customFormat="false" ht="13.8" hidden="false" customHeight="false" outlineLevel="0" collapsed="false">
      <c r="A21" s="13"/>
      <c r="B21" s="14"/>
      <c r="C21" s="5"/>
      <c r="D21" s="15"/>
    </row>
    <row r="22" customFormat="false" ht="13.8" hidden="false" customHeight="false" outlineLevel="0" collapsed="false">
      <c r="A22" s="13"/>
      <c r="B22" s="14"/>
      <c r="C22" s="5"/>
      <c r="D22" s="15"/>
    </row>
    <row r="23" customFormat="false" ht="13.8" hidden="false" customHeight="false" outlineLevel="0" collapsed="false">
      <c r="A23" s="13"/>
      <c r="B23" s="14"/>
      <c r="C23" s="5"/>
      <c r="D23" s="15"/>
    </row>
    <row r="24" customFormat="false" ht="13.8" hidden="false" customHeight="false" outlineLevel="0" collapsed="false">
      <c r="A24" s="13"/>
      <c r="B24" s="14"/>
      <c r="C24" s="5"/>
      <c r="D24" s="15"/>
    </row>
    <row r="25" customFormat="false" ht="13.8" hidden="false" customHeight="false" outlineLevel="0" collapsed="false">
      <c r="A25" s="13"/>
      <c r="B25" s="14"/>
      <c r="C25" s="5"/>
      <c r="D25" s="15"/>
    </row>
    <row r="26" customFormat="false" ht="13.8" hidden="false" customHeight="false" outlineLevel="0" collapsed="false">
      <c r="A26" s="13"/>
      <c r="B26" s="14"/>
      <c r="C26" s="5"/>
      <c r="D26" s="15"/>
    </row>
    <row r="27" customFormat="false" ht="13.8" hidden="false" customHeight="false" outlineLevel="0" collapsed="false">
      <c r="A27" s="13"/>
      <c r="B27" s="14"/>
      <c r="C27" s="5"/>
      <c r="D27" s="15"/>
    </row>
    <row r="28" customFormat="false" ht="13.8" hidden="false" customHeight="false" outlineLevel="0" collapsed="false">
      <c r="A28" s="13"/>
      <c r="B28" s="14"/>
      <c r="C28" s="5"/>
      <c r="D28" s="15"/>
    </row>
    <row r="29" customFormat="false" ht="13.8" hidden="false" customHeight="false" outlineLevel="0" collapsed="false">
      <c r="A29" s="13"/>
      <c r="B29" s="14"/>
      <c r="C29" s="5"/>
      <c r="D29" s="15"/>
    </row>
    <row r="30" customFormat="false" ht="13.8" hidden="false" customHeight="false" outlineLevel="0" collapsed="false">
      <c r="A30" s="13"/>
      <c r="B30" s="14"/>
      <c r="C30" s="5"/>
      <c r="D30" s="15"/>
    </row>
    <row r="31" customFormat="false" ht="13.8" hidden="false" customHeight="false" outlineLevel="0" collapsed="false">
      <c r="A31" s="13"/>
      <c r="B31" s="14"/>
      <c r="C31" s="5"/>
      <c r="D31" s="15"/>
    </row>
    <row r="32" customFormat="false" ht="13.8" hidden="false" customHeight="false" outlineLevel="0" collapsed="false">
      <c r="A32" s="13"/>
      <c r="B32" s="14"/>
      <c r="C32" s="5"/>
      <c r="D32" s="15"/>
    </row>
    <row r="33" customFormat="false" ht="13.8" hidden="false" customHeight="false" outlineLevel="0" collapsed="false">
      <c r="A33" s="13"/>
      <c r="B33" s="14"/>
      <c r="C33" s="5"/>
      <c r="D33" s="15"/>
    </row>
    <row r="34" customFormat="false" ht="13.8" hidden="false" customHeight="false" outlineLevel="0" collapsed="false">
      <c r="A34" s="27"/>
      <c r="B34" s="14"/>
      <c r="C34" s="7"/>
      <c r="D34" s="8"/>
    </row>
  </sheetData>
  <mergeCells count="4">
    <mergeCell ref="A3:A4"/>
    <mergeCell ref="B3:B4"/>
    <mergeCell ref="C3:C4"/>
    <mergeCell ref="D3:D4"/>
  </mergeCells>
  <dataValidations count="1">
    <dataValidation allowBlank="true" operator="equal" showDropDown="false" showErrorMessage="true" showInputMessage="false" sqref="B5:B34" type="list">
      <formula1>'Budget - Monitoring mensuel'!$K$4:$K$32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C000"/>
    <pageSetUpPr fitToPage="false"/>
  </sheetPr>
  <dimension ref="A1:Q41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5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M34" activeCellId="0" sqref="M34"/>
    </sheetView>
  </sheetViews>
  <sheetFormatPr defaultColWidth="8.90234375" defaultRowHeight="13.8" zeroHeight="false" outlineLevelRow="0" outlineLevelCol="0"/>
  <cols>
    <col collapsed="false" customWidth="true" hidden="false" outlineLevel="0" max="1" min="1" style="5" width="41.44"/>
    <col collapsed="false" customWidth="true" hidden="false" outlineLevel="0" max="2" min="2" style="15" width="6.66"/>
    <col collapsed="false" customWidth="true" hidden="false" outlineLevel="0" max="3" min="3" style="15" width="12.22"/>
    <col collapsed="false" customWidth="false" hidden="false" outlineLevel="0" max="10" min="4" style="15" width="8.89"/>
    <col collapsed="false" customWidth="true" hidden="false" outlineLevel="0" max="11" min="11" style="28" width="24.79"/>
    <col collapsed="false" customWidth="false" hidden="false" outlineLevel="0" max="17" min="12" style="15" width="8.89"/>
    <col collapsed="false" customWidth="false" hidden="false" outlineLevel="0" max="1024" min="18" style="5" width="8.89"/>
  </cols>
  <sheetData>
    <row r="1" customFormat="false" ht="17.35" hidden="false" customHeight="false" outlineLevel="0" collapsed="false">
      <c r="A1" s="29" t="s">
        <v>28</v>
      </c>
    </row>
    <row r="3" customFormat="false" ht="13.8" hidden="false" customHeight="false" outlineLevel="0" collapsed="false">
      <c r="A3" s="30" t="s">
        <v>29</v>
      </c>
      <c r="C3" s="31" t="s">
        <v>30</v>
      </c>
    </row>
    <row r="4" customFormat="false" ht="13.8" hidden="false" customHeight="false" outlineLevel="0" collapsed="false">
      <c r="A4" s="32" t="s">
        <v>26</v>
      </c>
      <c r="C4" s="33" t="n">
        <f aca="false">SUMIFS(Journal!$D$7:$D$20,Journal!$B$7:$B$20,A4)</f>
        <v>300000</v>
      </c>
      <c r="K4" s="34" t="s">
        <v>26</v>
      </c>
    </row>
    <row r="5" customFormat="false" ht="13.8" hidden="false" customHeight="false" outlineLevel="0" collapsed="false">
      <c r="A5" s="32" t="s">
        <v>10</v>
      </c>
      <c r="C5" s="33" t="n">
        <f aca="false">SUMIFS(Journal!$D$7:$D$20,Journal!$B$7:$B$20,A5)</f>
        <v>380000</v>
      </c>
      <c r="K5" s="34" t="s">
        <v>10</v>
      </c>
    </row>
    <row r="6" customFormat="false" ht="13.8" hidden="false" customHeight="false" outlineLevel="0" collapsed="false">
      <c r="A6" s="32" t="s">
        <v>18</v>
      </c>
      <c r="C6" s="33" t="n">
        <f aca="false">SUMIFS(Journal!$D$7:$D$20,Journal!$B$7:$B$20,A6)</f>
        <v>100000</v>
      </c>
      <c r="K6" s="34" t="s">
        <v>18</v>
      </c>
    </row>
    <row r="7" customFormat="false" ht="13.8" hidden="false" customHeight="false" outlineLevel="0" collapsed="false">
      <c r="A7" s="32" t="s">
        <v>31</v>
      </c>
      <c r="C7" s="33" t="n">
        <f aca="false">SUMIFS(Journal!$D$7:$D$20,Journal!$B$7:$B$20,A7)</f>
        <v>0</v>
      </c>
      <c r="K7" s="34" t="s">
        <v>31</v>
      </c>
    </row>
    <row r="8" customFormat="false" ht="13.8" hidden="false" customHeight="false" outlineLevel="0" collapsed="false">
      <c r="A8" s="32" t="s">
        <v>20</v>
      </c>
      <c r="C8" s="33" t="n">
        <f aca="false">SUMIFS(Journal!$D$7:$D$20,Journal!$B$7:$B$20,A8)</f>
        <v>320000</v>
      </c>
      <c r="K8" s="34" t="s">
        <v>20</v>
      </c>
    </row>
    <row r="9" customFormat="false" ht="13.8" hidden="false" customHeight="false" outlineLevel="0" collapsed="false">
      <c r="A9" s="32" t="s">
        <v>32</v>
      </c>
      <c r="C9" s="33" t="n">
        <f aca="false">SUMIFS(Journal!$D$7:$D$20,Journal!$B$7:$B$20,A9)</f>
        <v>0</v>
      </c>
      <c r="K9" s="34" t="s">
        <v>32</v>
      </c>
    </row>
    <row r="10" customFormat="false" ht="13.8" hidden="false" customHeight="false" outlineLevel="0" collapsed="false">
      <c r="A10" s="32" t="s">
        <v>33</v>
      </c>
      <c r="C10" s="33" t="n">
        <f aca="false">SUMIFS(Journal!$D$7:$D$20,Journal!$B$7:$B$20,A10)</f>
        <v>0</v>
      </c>
      <c r="K10" s="34" t="s">
        <v>33</v>
      </c>
    </row>
    <row r="11" customFormat="false" ht="13.8" hidden="false" customHeight="false" outlineLevel="0" collapsed="false">
      <c r="A11" s="32" t="s">
        <v>14</v>
      </c>
      <c r="C11" s="33" t="n">
        <f aca="false">SUMIFS(Journal!$D$7:$D$20,Journal!$B$7:$B$20,A11)</f>
        <v>1800000</v>
      </c>
      <c r="K11" s="34" t="s">
        <v>14</v>
      </c>
    </row>
    <row r="12" s="37" customFormat="true" ht="13.8" hidden="false" customHeight="false" outlineLevel="0" collapsed="false">
      <c r="A12" s="35" t="s">
        <v>34</v>
      </c>
      <c r="B12" s="36"/>
      <c r="C12" s="36" t="n">
        <f aca="false">SUM(C4:C11)</f>
        <v>2900000</v>
      </c>
      <c r="D12" s="36"/>
      <c r="E12" s="36"/>
      <c r="F12" s="36"/>
      <c r="G12" s="36"/>
      <c r="H12" s="36"/>
      <c r="I12" s="36"/>
      <c r="J12" s="36"/>
      <c r="K12" s="34" t="s">
        <v>16</v>
      </c>
      <c r="L12" s="15"/>
      <c r="M12" s="36"/>
      <c r="N12" s="36"/>
      <c r="O12" s="36"/>
      <c r="P12" s="36"/>
      <c r="Q12" s="36"/>
    </row>
    <row r="13" customFormat="false" ht="13.8" hidden="false" customHeight="false" outlineLevel="0" collapsed="false">
      <c r="A13" s="32" t="s">
        <v>16</v>
      </c>
      <c r="C13" s="33" t="n">
        <f aca="false">SUMIFS(Journal!$D$7:$D$20,Journal!$B$7:$B$20,A13)</f>
        <v>150000</v>
      </c>
      <c r="K13" s="34" t="s">
        <v>7</v>
      </c>
    </row>
    <row r="14" customFormat="false" ht="13.8" hidden="false" customHeight="false" outlineLevel="0" collapsed="false">
      <c r="A14" s="32" t="s">
        <v>7</v>
      </c>
      <c r="C14" s="33" t="n">
        <f aca="false">SUMIFS(Journal!$D$7:$D$20,Journal!$B$7:$B$20,A14)</f>
        <v>0</v>
      </c>
      <c r="K14" s="34" t="s">
        <v>35</v>
      </c>
    </row>
    <row r="15" customFormat="false" ht="13.8" hidden="false" customHeight="false" outlineLevel="0" collapsed="false">
      <c r="A15" s="32" t="s">
        <v>35</v>
      </c>
      <c r="C15" s="33" t="n">
        <f aca="false">SUMIFS(Journal!$D$7:$D$20,Journal!$B$7:$B$20,A15)</f>
        <v>0</v>
      </c>
      <c r="K15" s="34" t="s">
        <v>9</v>
      </c>
    </row>
    <row r="16" customFormat="false" ht="13.8" hidden="false" customHeight="false" outlineLevel="0" collapsed="false">
      <c r="A16" s="32" t="s">
        <v>9</v>
      </c>
      <c r="C16" s="33" t="n">
        <f aca="false">SUMIFS(Journal!$D$7:$D$20,Journal!$B$7:$B$20,A16)</f>
        <v>320000</v>
      </c>
      <c r="K16" s="34" t="s">
        <v>36</v>
      </c>
    </row>
    <row r="17" customFormat="false" ht="13.8" hidden="false" customHeight="false" outlineLevel="0" collapsed="false">
      <c r="A17" s="32" t="s">
        <v>36</v>
      </c>
      <c r="C17" s="33" t="n">
        <f aca="false">SUMIFS(Journal!$D$7:$D$20,Journal!$B$7:$B$20,A17)</f>
        <v>0</v>
      </c>
      <c r="K17" s="34" t="s">
        <v>37</v>
      </c>
    </row>
    <row r="18" customFormat="false" ht="13.8" hidden="false" customHeight="false" outlineLevel="0" collapsed="false">
      <c r="A18" s="32" t="s">
        <v>37</v>
      </c>
      <c r="C18" s="33" t="n">
        <f aca="false">SUMIFS(Journal!$D$7:$D$20,Journal!$B$7:$B$20,A18)</f>
        <v>0</v>
      </c>
      <c r="K18" s="34" t="s">
        <v>38</v>
      </c>
    </row>
    <row r="19" s="37" customFormat="true" ht="13.8" hidden="false" customHeight="false" outlineLevel="0" collapsed="false">
      <c r="A19" s="35" t="s">
        <v>39</v>
      </c>
      <c r="B19" s="36"/>
      <c r="C19" s="36" t="n">
        <f aca="false">SUM(C13:C18)</f>
        <v>470000</v>
      </c>
      <c r="D19" s="36"/>
      <c r="E19" s="36"/>
      <c r="F19" s="36"/>
      <c r="G19" s="36"/>
      <c r="H19" s="36"/>
      <c r="I19" s="36"/>
      <c r="J19" s="36"/>
      <c r="K19" s="34" t="s">
        <v>5</v>
      </c>
      <c r="L19" s="15"/>
      <c r="M19" s="36"/>
      <c r="N19" s="36"/>
      <c r="O19" s="36"/>
      <c r="P19" s="36"/>
      <c r="Q19" s="36"/>
    </row>
    <row r="20" customFormat="false" ht="13.8" hidden="false" customHeight="false" outlineLevel="0" collapsed="false">
      <c r="A20" s="32" t="s">
        <v>38</v>
      </c>
      <c r="C20" s="33" t="n">
        <f aca="false">SUMIFS(Journal!$D$7:$D$20,Journal!$B$7:$B$20,A20)</f>
        <v>0</v>
      </c>
      <c r="K20" s="34" t="s">
        <v>40</v>
      </c>
    </row>
    <row r="21" customFormat="false" ht="13.8" hidden="false" customHeight="false" outlineLevel="0" collapsed="false">
      <c r="A21" s="32" t="s">
        <v>5</v>
      </c>
      <c r="C21" s="33" t="n">
        <f aca="false">SUMIFS(Journal!$D$7:$D$20,Journal!$B$7:$B$20,A21)</f>
        <v>0</v>
      </c>
      <c r="K21" s="34" t="s">
        <v>12</v>
      </c>
    </row>
    <row r="22" customFormat="false" ht="13.8" hidden="false" customHeight="false" outlineLevel="0" collapsed="false">
      <c r="A22" s="32" t="s">
        <v>40</v>
      </c>
      <c r="C22" s="33" t="n">
        <f aca="false">SUMIFS(Journal!$D$7:$D$20,Journal!$B$7:$B$20,A22)</f>
        <v>0</v>
      </c>
      <c r="K22" s="34" t="s">
        <v>24</v>
      </c>
    </row>
    <row r="23" customFormat="false" ht="13.8" hidden="false" customHeight="false" outlineLevel="0" collapsed="false">
      <c r="A23" s="32" t="s">
        <v>12</v>
      </c>
      <c r="C23" s="33" t="n">
        <f aca="false">SUMIFS(Journal!$D$7:$D$20,Journal!$B$7:$B$20,A23)</f>
        <v>1200000</v>
      </c>
      <c r="K23" s="34" t="s">
        <v>41</v>
      </c>
    </row>
    <row r="24" s="39" customFormat="true" ht="13.8" hidden="false" customHeight="false" outlineLevel="0" collapsed="false">
      <c r="A24" s="35" t="s">
        <v>42</v>
      </c>
      <c r="B24" s="38"/>
      <c r="C24" s="38" t="n">
        <f aca="false">SUM(C20:C23)</f>
        <v>1200000</v>
      </c>
      <c r="D24" s="38"/>
      <c r="E24" s="38"/>
      <c r="F24" s="38"/>
      <c r="G24" s="38"/>
      <c r="H24" s="38"/>
      <c r="I24" s="38"/>
      <c r="J24" s="38"/>
      <c r="K24" s="34" t="s">
        <v>43</v>
      </c>
      <c r="L24" s="15"/>
      <c r="M24" s="38"/>
      <c r="N24" s="38"/>
      <c r="O24" s="38"/>
      <c r="P24" s="38"/>
      <c r="Q24" s="38"/>
    </row>
    <row r="25" customFormat="false" ht="13.8" hidden="false" customHeight="false" outlineLevel="0" collapsed="false">
      <c r="A25" s="32" t="s">
        <v>24</v>
      </c>
      <c r="C25" s="33" t="n">
        <f aca="false">SUMIFS(Journal!$D$7:$D$20,Journal!$B$7:$B$20,A25)</f>
        <v>375000</v>
      </c>
      <c r="K25" s="34" t="s">
        <v>44</v>
      </c>
    </row>
    <row r="26" customFormat="false" ht="13.8" hidden="false" customHeight="false" outlineLevel="0" collapsed="false">
      <c r="A26" s="32" t="s">
        <v>41</v>
      </c>
      <c r="C26" s="33" t="n">
        <f aca="false">SUMIFS(Journal!$D$7:$D$20,Journal!$B$7:$B$20,A26)</f>
        <v>0</v>
      </c>
      <c r="K26" s="34" t="s">
        <v>45</v>
      </c>
    </row>
    <row r="27" customFormat="false" ht="13.8" hidden="false" customHeight="false" outlineLevel="0" collapsed="false">
      <c r="A27" s="32" t="s">
        <v>43</v>
      </c>
      <c r="C27" s="33" t="n">
        <f aca="false">SUMIFS(Journal!$D$7:$D$20,Journal!$B$7:$B$20,A27)</f>
        <v>0</v>
      </c>
      <c r="K27" s="34" t="s">
        <v>46</v>
      </c>
    </row>
    <row r="28" s="37" customFormat="true" ht="13.8" hidden="false" customHeight="false" outlineLevel="0" collapsed="false">
      <c r="A28" s="35" t="s">
        <v>47</v>
      </c>
      <c r="B28" s="36"/>
      <c r="C28" s="36" t="n">
        <f aca="false">SUM(C25:C27)</f>
        <v>375000</v>
      </c>
      <c r="D28" s="36"/>
      <c r="E28" s="36"/>
      <c r="F28" s="36"/>
      <c r="G28" s="36"/>
      <c r="H28" s="36"/>
      <c r="I28" s="36"/>
      <c r="J28" s="36"/>
      <c r="K28" s="34" t="s">
        <v>22</v>
      </c>
      <c r="L28" s="15"/>
      <c r="M28" s="36"/>
      <c r="N28" s="36"/>
      <c r="O28" s="36"/>
      <c r="P28" s="36"/>
      <c r="Q28" s="36"/>
    </row>
    <row r="29" customFormat="false" ht="13.8" hidden="false" customHeight="false" outlineLevel="0" collapsed="false">
      <c r="A29" s="32" t="s">
        <v>44</v>
      </c>
      <c r="C29" s="33" t="n">
        <f aca="false">SUMIFS(Journal!$D$7:$D$20,Journal!$B$7:$B$20,A29)</f>
        <v>0</v>
      </c>
      <c r="K29" s="34" t="s">
        <v>48</v>
      </c>
    </row>
    <row r="30" customFormat="false" ht="13.8" hidden="false" customHeight="false" outlineLevel="0" collapsed="false">
      <c r="A30" s="32" t="s">
        <v>45</v>
      </c>
      <c r="C30" s="33" t="n">
        <f aca="false">SUMIFS(Journal!$D$7:$D$20,Journal!$B$7:$B$20,A30)</f>
        <v>0</v>
      </c>
      <c r="K30" s="34" t="s">
        <v>49</v>
      </c>
    </row>
    <row r="31" customFormat="false" ht="13.8" hidden="false" customHeight="false" outlineLevel="0" collapsed="false">
      <c r="A31" s="32" t="s">
        <v>46</v>
      </c>
      <c r="C31" s="33" t="n">
        <f aca="false">SUMIFS(Journal!$D$7:$D$20,Journal!$B$7:$B$20,A31)</f>
        <v>0</v>
      </c>
      <c r="K31" s="40"/>
    </row>
    <row r="32" s="37" customFormat="true" ht="13.8" hidden="false" customHeight="false" outlineLevel="0" collapsed="false">
      <c r="A32" s="35" t="s">
        <v>50</v>
      </c>
      <c r="B32" s="36"/>
      <c r="C32" s="36" t="n">
        <f aca="false">SUM(C29:C31)</f>
        <v>0</v>
      </c>
      <c r="D32" s="36"/>
      <c r="E32" s="36"/>
      <c r="F32" s="36"/>
      <c r="G32" s="36"/>
      <c r="H32" s="36"/>
      <c r="I32" s="36"/>
      <c r="J32" s="36"/>
      <c r="K32" s="41"/>
      <c r="L32" s="15"/>
      <c r="M32" s="36"/>
      <c r="N32" s="36"/>
      <c r="O32" s="36"/>
      <c r="P32" s="36"/>
      <c r="Q32" s="36"/>
    </row>
    <row r="33" customFormat="false" ht="13.8" hidden="false" customHeight="false" outlineLevel="0" collapsed="false">
      <c r="A33" s="32" t="s">
        <v>22</v>
      </c>
      <c r="C33" s="33" t="n">
        <f aca="false">SUMIFS(Journal!$D$7:$D$20,Journal!$B$7:$B$20,A33)</f>
        <v>455000</v>
      </c>
      <c r="K33" s="40"/>
    </row>
    <row r="34" customFormat="false" ht="13.8" hidden="false" customHeight="false" outlineLevel="0" collapsed="false">
      <c r="A34" s="32" t="s">
        <v>48</v>
      </c>
      <c r="C34" s="33" t="n">
        <f aca="false">SUMIFS(Journal!$D$7:$D$20,Journal!$B$7:$B$20,A34)</f>
        <v>0</v>
      </c>
      <c r="K34" s="40"/>
    </row>
    <row r="35" customFormat="false" ht="13.8" hidden="false" customHeight="false" outlineLevel="0" collapsed="false">
      <c r="A35" s="32" t="s">
        <v>49</v>
      </c>
      <c r="C35" s="33" t="n">
        <f aca="false">SUMIFS(Journal!$D$7:$D$20,Journal!$B$7:$B$20,A35)</f>
        <v>0</v>
      </c>
      <c r="K35" s="41"/>
    </row>
    <row r="36" s="37" customFormat="true" ht="13.8" hidden="false" customHeight="false" outlineLevel="0" collapsed="false">
      <c r="A36" s="35" t="s">
        <v>51</v>
      </c>
      <c r="B36" s="36"/>
      <c r="C36" s="36" t="n">
        <f aca="false">SUM(C33:C35)</f>
        <v>455000</v>
      </c>
      <c r="D36" s="36"/>
      <c r="E36" s="36"/>
      <c r="F36" s="36"/>
      <c r="G36" s="36"/>
      <c r="H36" s="36"/>
      <c r="I36" s="36"/>
      <c r="J36" s="36"/>
      <c r="K36" s="41"/>
      <c r="L36" s="15"/>
      <c r="M36" s="36"/>
      <c r="N36" s="36"/>
      <c r="O36" s="36"/>
      <c r="P36" s="36"/>
      <c r="Q36" s="36"/>
    </row>
    <row r="37" customFormat="false" ht="13.8" hidden="false" customHeight="false" outlineLevel="0" collapsed="false">
      <c r="K37" s="40"/>
    </row>
    <row r="38" customFormat="false" ht="13.8" hidden="false" customHeight="false" outlineLevel="0" collapsed="false">
      <c r="K38" s="41"/>
    </row>
    <row r="39" customFormat="false" ht="13.8" hidden="false" customHeight="false" outlineLevel="0" collapsed="false">
      <c r="K39" s="41"/>
    </row>
    <row r="40" customFormat="false" ht="13.8" hidden="false" customHeight="false" outlineLevel="0" collapsed="false">
      <c r="K40" s="40"/>
    </row>
    <row r="41" customFormat="false" ht="13.8" hidden="false" customHeight="false" outlineLevel="0" collapsed="false">
      <c r="K41" s="4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fr-FR</dc:language>
  <cp:lastModifiedBy/>
  <dcterms:modified xsi:type="dcterms:W3CDTF">2020-06-21T08:57:05Z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