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xl/externalLinks/_rels/externalLink2.xml.rels" ContentType="application/vnd.openxmlformats-package.relationship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ension" sheetId="1" state="visible" r:id="rId2"/>
  </sheets>
  <externalReferences>
    <externalReference r:id="rId3"/>
  </externalReferences>
  <definedNames>
    <definedName function="false" hidden="true" localSheetId="0" name="_xlnm._FilterDatabase" vbProcedure="false">Pension!$A$2:$E$30</definedName>
    <definedName function="false" hidden="false" name="code" vbProcedure="false">OFFSET([1]bours!$f$5,,,COUNTA([1]bours!$f:$f)-1)</definedName>
    <definedName function="false" hidden="false" name="Colon_A" vbProcedure="false">OFFSET([1]bours!#ref!,,,COUNTA([1]bours!$f:$f)-1)</definedName>
    <definedName function="false" hidden="false" name="Colon_D" vbProcedure="false">OFFSET([1]bours!#ref!,,,COUNTA([1]bours!$f:$f)-1)</definedName>
    <definedName function="false" hidden="false" name="Colon_L" vbProcedure="false">OFFSET([1]bours!#ref!,,,COUNTA([1]bours!$f:$f)-1)</definedName>
    <definedName function="false" hidden="false" name="Colon_R" vbProcedure="false">OFFSET([1]bours!#ref!,,,COUNTA([1]bours!$f:$f)-1)</definedName>
    <definedName function="false" hidden="false" name="Col_A" vbProcedure="false">OFFSET(#REF!,,,COUNTA(#REF!)-1)</definedName>
    <definedName function="false" hidden="false" name="Col_D" vbProcedure="false">OFFSET(#REF!,,,COUNTA(#REF!)-1)</definedName>
    <definedName function="false" hidden="false" name="Col_L" vbProcedure="false">OFFSET([1]bours!$n$3,,,COUNTA([1]bours!#ref!)-1)</definedName>
    <definedName function="false" hidden="false" name="Col_R" vbProcedure="false">OFFSET(#REF!,,,COUNTA(#REF!)-1)</definedName>
    <definedName function="false" hidden="false" name="fruit" vbProcedure="false">[2]Feuil4!$D$3:$D$6</definedName>
    <definedName function="false" hidden="false" name="mois" vbProcedure="false">[1]feuil1!$w$1:#REF!</definedName>
    <definedName function="false" hidden="false" name="Montant" vbProcedure="false">OFFSET([1]bours!$e$5,,,COUNTA([1]bours!#ref!)-1)</definedName>
    <definedName function="false" hidden="false" name="Operation" vbProcedure="false">OFFSET(#REF!,,,COUNTA(#REF!)-1)</definedName>
    <definedName function="false" hidden="false" name="VVVV" vbProcedure="false">OFFSET(#REF!,,,COUNTA(#REF!)-1)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D7" authorId="0">
      <text>
        <r>
          <rPr>
            <sz val="9"/>
            <color rgb="FF000000"/>
            <rFont val="Tahoma"/>
            <family val="2"/>
            <charset val="1"/>
          </rPr>
          <t xml:space="preserve">Virement DRFIP Pays de la Loire
</t>
        </r>
      </text>
    </comment>
  </commentList>
</comments>
</file>

<file path=xl/sharedStrings.xml><?xml version="1.0" encoding="utf-8"?>
<sst xmlns="http://schemas.openxmlformats.org/spreadsheetml/2006/main" count="77" uniqueCount="27">
  <si>
    <t xml:space="preserve">DATE</t>
  </si>
  <si>
    <t xml:space="preserve">pension du</t>
  </si>
  <si>
    <t xml:space="preserve">CODE</t>
  </si>
  <si>
    <t xml:space="preserve">LIBELLE</t>
  </si>
  <si>
    <t xml:space="preserve">PR</t>
  </si>
  <si>
    <t xml:space="preserve">Pension retraite 2019</t>
  </si>
  <si>
    <t xml:space="preserve">AVRIL</t>
  </si>
  <si>
    <t xml:space="preserve">Pension retraite AVRIL 2019</t>
  </si>
  <si>
    <t xml:space="preserve">AA</t>
  </si>
  <si>
    <t xml:space="preserve">Versement Agirc Arrco Retraite</t>
  </si>
  <si>
    <t xml:space="preserve">AV</t>
  </si>
  <si>
    <t xml:space="preserve">Virement de CNAVTS</t>
  </si>
  <si>
    <t xml:space="preserve">DR</t>
  </si>
  <si>
    <t xml:space="preserve">Virement DRFIP Pays de la Loire</t>
  </si>
  <si>
    <t xml:space="preserve">MAI</t>
  </si>
  <si>
    <t xml:space="preserve">Pension retraite MAI 2019</t>
  </si>
  <si>
    <t xml:space="preserve">JUIN</t>
  </si>
  <si>
    <t xml:space="preserve">JUILLET</t>
  </si>
  <si>
    <t xml:space="preserve">Pension retraite JUIN 2019</t>
  </si>
  <si>
    <t xml:space="preserve">AOÛT</t>
  </si>
  <si>
    <t xml:space="preserve">SEPTEMBRE</t>
  </si>
  <si>
    <t xml:space="preserve">OCTOBRE</t>
  </si>
  <si>
    <t xml:space="preserve">Pension retraite JUILLET 2019</t>
  </si>
  <si>
    <t xml:space="preserve">NOVEMBRE</t>
  </si>
  <si>
    <t xml:space="preserve">DÉCEMBRE</t>
  </si>
  <si>
    <t xml:space="preserve">AOUT</t>
  </si>
  <si>
    <t xml:space="preserve">Pension retraite AOUT 2019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</si>
</sst>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_ ;[RED]\-#,##0.00\ "/>
    <numFmt numFmtId="166" formatCode="#,##0.00"/>
    <numFmt numFmtId="167" formatCode="[$-40C]DD/MM/YYYY"/>
    <numFmt numFmtId="168" formatCode="General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2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i val="true"/>
      <sz val="11"/>
      <color rgb="FF000000"/>
      <name val="Arial"/>
      <family val="2"/>
      <charset val="1"/>
    </font>
    <font>
      <b val="true"/>
      <i val="true"/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i val="true"/>
      <sz val="14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1"/>
      <color rgb="FF0000FF"/>
      <name val="Arial"/>
      <family val="2"/>
      <charset val="1"/>
    </font>
    <font>
      <sz val="9"/>
      <color rgb="FF000000"/>
      <name val="Tahom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BE5D6"/>
      </patternFill>
    </fill>
    <fill>
      <patternFill patternType="solid">
        <fgColor rgb="FFDAE3F3"/>
        <bgColor rgb="FFDEEBF7"/>
      </patternFill>
    </fill>
    <fill>
      <patternFill patternType="solid">
        <fgColor rgb="FFFFE699"/>
        <bgColor rgb="FFFFF2CC"/>
      </patternFill>
    </fill>
    <fill>
      <patternFill patternType="solid">
        <fgColor rgb="FFFFFF00"/>
        <bgColor rgb="FFFFFF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thin">
        <color rgb="FF8FAADC"/>
      </top>
      <bottom style="thin">
        <color rgb="FF8FAADC"/>
      </bottom>
      <diagonal/>
    </border>
    <border diagonalUp="false" diagonalDown="false">
      <left/>
      <right/>
      <top style="thin">
        <color rgb="FF8FAADC"/>
      </top>
      <bottom style="thin">
        <color rgb="FF8FAADC"/>
      </bottom>
      <diagonal/>
    </border>
    <border diagonalUp="false" diagonalDown="false">
      <left/>
      <right style="thin">
        <color rgb="FF8FAADC"/>
      </right>
      <top style="thin">
        <color rgb="FF8FAADC"/>
      </top>
      <bottom style="thin">
        <color rgb="FF8FAADC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8FAADC"/>
      </left>
      <right/>
      <top style="thin">
        <color rgb="FF8FAADC"/>
      </top>
      <bottom style="thin">
        <color rgb="FF8FAADC"/>
      </bottom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3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6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11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4" fillId="3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5" fillId="0" borderId="0" xfId="21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5" fillId="0" borderId="5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6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_Societe Generale_Octobre" xfId="21"/>
  </cellStyles>
  <dxfs count="49"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DEEBF7"/>
        </patternFill>
      </fill>
    </dxf>
    <dxf>
      <fill>
        <patternFill>
          <bgColor rgb="FFE2F0D9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8CBAD"/>
        </patternFill>
      </fill>
    </dxf>
    <dxf>
      <fill>
        <patternFill>
          <bgColor rgb="FF9DC3E6"/>
        </patternFill>
      </fill>
    </dxf>
    <dxf>
      <fill>
        <patternFill>
          <bgColor rgb="FFDAE3F3"/>
        </patternFill>
      </fill>
    </dxf>
    <dxf>
      <fill>
        <patternFill>
          <bgColor rgb="FFFBE5D6"/>
        </patternFill>
      </fill>
    </dxf>
    <dxf>
      <fill>
        <patternFill>
          <bgColor rgb="FFFFE699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  <dxf>
      <fill>
        <patternFill>
          <bgColor rgb="FFF8CBAD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DEEBF7"/>
        </patternFill>
      </fill>
    </dxf>
    <dxf>
      <fill>
        <patternFill>
          <bgColor rgb="FFE2F0D9"/>
        </patternFill>
      </fill>
    </dxf>
    <dxf>
      <fill>
        <patternFill>
          <bgColor rgb="FFDEEBF7"/>
        </patternFill>
      </fill>
    </dxf>
    <dxf>
      <fill>
        <patternFill>
          <bgColor rgb="FFE2F0D9"/>
        </patternFill>
      </fill>
    </dxf>
    <dxf>
      <fill>
        <patternFill>
          <bgColor rgb="FFDEEBF7"/>
        </patternFill>
      </fill>
    </dxf>
    <dxf>
      <fill>
        <patternFill>
          <bgColor rgb="FFE2F0D9"/>
        </patternFill>
      </fill>
    </dxf>
  </dxfs>
  <colors>
    <indexedColors>
      <rgbColor rgb="FF000000"/>
      <rgbColor rgb="FFFBE5D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2CC"/>
      <rgbColor rgb="FFDEEBF7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E699"/>
      <rgbColor rgb="FF9DC3E6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Perso_2018/Retraite/2018/Simulation%20pension%20retraite%20Adr_2017.xls" TargetMode="External"/>
</Relationships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imul 2018 INM)"/>
      <sheetName val="Simul 2017 INM534"/>
      <sheetName val="Simul 2017 INM500"/>
      <sheetName val="Simul 2017 (2)"/>
      <sheetName val="Simul 2017"/>
      <sheetName val="Simul 2018"/>
      <sheetName val="Feuil1"/>
      <sheetName val="Feuil2"/>
      <sheetName val="Feuil3"/>
      <sheetName val="Feuil4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30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O11" activeCellId="0" sqref="O11"/>
    </sheetView>
  </sheetViews>
  <sheetFormatPr defaultRowHeight="13.8" zeroHeight="false" outlineLevelRow="0" outlineLevelCol="0"/>
  <cols>
    <col collapsed="false" customWidth="true" hidden="false" outlineLevel="0" max="1" min="1" style="1" width="11.56"/>
    <col collapsed="false" customWidth="true" hidden="false" outlineLevel="0" max="2" min="2" style="2" width="12.22"/>
    <col collapsed="false" customWidth="true" hidden="false" outlineLevel="0" max="3" min="3" style="1" width="8.78"/>
    <col collapsed="false" customWidth="true" hidden="false" outlineLevel="0" max="4" min="4" style="1" width="33.11"/>
    <col collapsed="false" customWidth="true" hidden="false" outlineLevel="0" max="5" min="5" style="1" width="11.56"/>
    <col collapsed="false" customWidth="true" hidden="false" outlineLevel="0" max="7" min="6" style="3" width="4.1"/>
    <col collapsed="false" customWidth="true" hidden="false" outlineLevel="0" max="11" min="8" style="3" width="5.01"/>
    <col collapsed="false" customWidth="true" hidden="false" outlineLevel="0" max="12" min="12" style="1" width="13.33"/>
    <col collapsed="false" customWidth="true" hidden="false" outlineLevel="0" max="13" min="13" style="1" width="9.21"/>
    <col collapsed="false" customWidth="true" hidden="false" outlineLevel="0" max="14" min="14" style="3" width="5.55"/>
    <col collapsed="false" customWidth="true" hidden="false" outlineLevel="0" max="15" min="15" style="3" width="38.1"/>
    <col collapsed="false" customWidth="true" hidden="false" outlineLevel="0" max="20" min="16" style="1" width="13.33"/>
    <col collapsed="false" customWidth="true" hidden="false" outlineLevel="0" max="23" min="21" style="1" width="11.56"/>
    <col collapsed="false" customWidth="true" hidden="false" outlineLevel="0" max="24" min="24" style="1" width="30.44"/>
    <col collapsed="false" customWidth="true" hidden="false" outlineLevel="0" max="1025" min="25" style="1" width="11.56"/>
  </cols>
  <sheetData>
    <row r="1" customFormat="false" ht="14.4" hidden="false" customHeight="false" outlineLevel="0" collapsed="false">
      <c r="E1" s="4" t="n">
        <v>2112.02</v>
      </c>
    </row>
    <row r="2" customFormat="false" ht="18" hidden="false" customHeight="false" outlineLevel="0" collapsed="false">
      <c r="A2" s="1" t="s">
        <v>0</v>
      </c>
      <c r="B2" s="2" t="s">
        <v>1</v>
      </c>
      <c r="C2" s="1" t="s">
        <v>2</v>
      </c>
      <c r="D2" s="1" t="s">
        <v>3</v>
      </c>
      <c r="E2" s="1" t="n">
        <v>2087.29</v>
      </c>
      <c r="M2" s="5" t="s">
        <v>4</v>
      </c>
      <c r="P2" s="6" t="n">
        <f aca="false">IF(M2="","",SUM(P4:P16))</f>
        <v>5788.76</v>
      </c>
      <c r="W2" s="7" t="s">
        <v>4</v>
      </c>
      <c r="X2" s="8" t="s">
        <v>5</v>
      </c>
    </row>
    <row r="3" customFormat="false" ht="13.8" hidden="false" customHeight="false" outlineLevel="0" collapsed="false">
      <c r="A3" s="9" t="n">
        <v>43584</v>
      </c>
      <c r="B3" s="10" t="s">
        <v>6</v>
      </c>
      <c r="C3" s="11" t="s">
        <v>4</v>
      </c>
      <c r="D3" s="12" t="s">
        <v>7</v>
      </c>
      <c r="E3" s="13" t="n">
        <v>1100</v>
      </c>
      <c r="F3" s="14" t="n">
        <f aca="false">ROWS($C$3:C3)</f>
        <v>1</v>
      </c>
      <c r="G3" s="14" t="n">
        <f aca="false">IF(C3=$M$2,F3,"")</f>
        <v>1</v>
      </c>
      <c r="H3" s="14" t="n">
        <f aca="false">IFERROR(SMALL($G$3:$G$28,F3),"")</f>
        <v>1</v>
      </c>
      <c r="I3" s="3" t="n">
        <f aca="false">IF(C3=$M$2,ROW(),"")</f>
        <v>3</v>
      </c>
      <c r="W3" s="15" t="s">
        <v>8</v>
      </c>
      <c r="X3" s="16" t="s">
        <v>9</v>
      </c>
    </row>
    <row r="4" customFormat="false" ht="17.35" hidden="false" customHeight="false" outlineLevel="0" collapsed="false">
      <c r="A4" s="17" t="n">
        <v>43581</v>
      </c>
      <c r="B4" s="18" t="s">
        <v>6</v>
      </c>
      <c r="C4" s="19" t="s">
        <v>8</v>
      </c>
      <c r="D4" s="20" t="s">
        <v>9</v>
      </c>
      <c r="E4" s="21" t="n">
        <v>14.73</v>
      </c>
      <c r="F4" s="3" t="n">
        <f aca="false">ROWS($C$3:C4)</f>
        <v>2</v>
      </c>
      <c r="G4" s="3" t="str">
        <f aca="false">IF(C4=$M$2,F4,"")</f>
        <v/>
      </c>
      <c r="H4" s="3" t="n">
        <f aca="false">IFERROR(SMALL($G$3:$G$28,F4),"")</f>
        <v>5</v>
      </c>
      <c r="I4" s="3" t="str">
        <f aca="false">IF(C4=$M$2,ROW(),"")</f>
        <v/>
      </c>
      <c r="N4" s="22" t="str">
        <f aca="false">IF($M$2="","",IFERROR(INDEX($C$3:$C$28,H3),""))</f>
        <v>PR</v>
      </c>
      <c r="O4" s="23" t="str">
        <f aca="true">IF(N4="","",INDIRECT("D"&amp;SMALL(I$1:I$30,ROW()-3),1))</f>
        <v>Pension retraite AVRIL 2019</v>
      </c>
      <c r="P4" s="24" t="n">
        <f aca="false">IF($M$2="","",IFERROR(INDEX($E$3:$E$28,H3),""))</f>
        <v>1100</v>
      </c>
      <c r="W4" s="3" t="s">
        <v>10</v>
      </c>
      <c r="X4" s="16" t="s">
        <v>11</v>
      </c>
    </row>
    <row r="5" customFormat="false" ht="17.35" hidden="false" customHeight="false" outlineLevel="0" collapsed="false">
      <c r="A5" s="25" t="n">
        <v>43587</v>
      </c>
      <c r="B5" s="10" t="s">
        <v>6</v>
      </c>
      <c r="C5" s="26" t="s">
        <v>8</v>
      </c>
      <c r="D5" s="27" t="s">
        <v>9</v>
      </c>
      <c r="E5" s="28" t="n">
        <v>14.73</v>
      </c>
      <c r="F5" s="3" t="n">
        <f aca="false">ROWS($C$3:C5)</f>
        <v>3</v>
      </c>
      <c r="G5" s="3" t="str">
        <f aca="false">IF(C5=$M$2,F5,"")</f>
        <v/>
      </c>
      <c r="H5" s="3" t="n">
        <f aca="false">IFERROR(SMALL($G$3:$G$28,F5),"")</f>
        <v>9</v>
      </c>
      <c r="I5" s="3" t="str">
        <f aca="false">IF(C5=$M$2,ROW(),"")</f>
        <v/>
      </c>
      <c r="N5" s="22" t="str">
        <f aca="false">IF($M$2="","",IFERROR(INDEX($C$3:$C$28,H4),""))</f>
        <v>PR</v>
      </c>
      <c r="O5" s="23" t="str">
        <f aca="true">IF(N5="","",INDIRECT("D"&amp;SMALL(I$1:I$30,ROW()-3),1))</f>
        <v>Pension retraite MAI 2019</v>
      </c>
      <c r="P5" s="24" t="n">
        <f aca="false">IF($M$2="","",IFERROR(INDEX($E$3:$E$28,H4),""))</f>
        <v>1222.19</v>
      </c>
      <c r="W5" s="29" t="s">
        <v>12</v>
      </c>
      <c r="X5" s="16" t="s">
        <v>13</v>
      </c>
    </row>
    <row r="6" customFormat="false" ht="17.35" hidden="false" customHeight="false" outlineLevel="0" collapsed="false">
      <c r="A6" s="30" t="n">
        <v>43613</v>
      </c>
      <c r="B6" s="18" t="s">
        <v>6</v>
      </c>
      <c r="C6" s="31" t="s">
        <v>10</v>
      </c>
      <c r="D6" s="20" t="s">
        <v>11</v>
      </c>
      <c r="E6" s="20" t="n">
        <v>20.37</v>
      </c>
      <c r="F6" s="3" t="n">
        <f aca="false">ROWS($C$3:C6)</f>
        <v>4</v>
      </c>
      <c r="G6" s="3" t="str">
        <f aca="false">IF(C6=$M$2,F6,"")</f>
        <v/>
      </c>
      <c r="H6" s="3" t="n">
        <f aca="false">IFERROR(SMALL($G$3:$G$28,F6),"")</f>
        <v>12</v>
      </c>
      <c r="I6" s="3" t="str">
        <f aca="false">IF(C6=$M$2,ROW(),"")</f>
        <v/>
      </c>
      <c r="N6" s="22" t="str">
        <f aca="false">IF($M$2="","",IFERROR(INDEX($C$3:$C$28,H5),""))</f>
        <v>PR</v>
      </c>
      <c r="O6" s="23" t="str">
        <f aca="true">IF(N6="","",INDIRECT("D"&amp;SMALL(I$1:I$30,ROW()-3),1))</f>
        <v>Pension retraite JUIN 2019</v>
      </c>
      <c r="P6" s="24" t="n">
        <f aca="false">IF($M$2="","",IFERROR(INDEX($E$3:$E$28,H5),""))</f>
        <v>1022.19</v>
      </c>
    </row>
    <row r="7" customFormat="false" ht="17.35" hidden="false" customHeight="false" outlineLevel="0" collapsed="false">
      <c r="A7" s="32" t="n">
        <v>18049</v>
      </c>
      <c r="B7" s="10" t="s">
        <v>14</v>
      </c>
      <c r="C7" s="11" t="s">
        <v>4</v>
      </c>
      <c r="D7" s="33" t="s">
        <v>15</v>
      </c>
      <c r="E7" s="33" t="n">
        <v>1222.19</v>
      </c>
      <c r="F7" s="3" t="n">
        <f aca="false">ROWS($C$3:C7)</f>
        <v>5</v>
      </c>
      <c r="G7" s="3" t="n">
        <f aca="false">IF(C7=$M$2,F7,"")</f>
        <v>5</v>
      </c>
      <c r="H7" s="3" t="n">
        <f aca="false">IFERROR(SMALL($G$3:$G$28,F7),"")</f>
        <v>15</v>
      </c>
      <c r="I7" s="3" t="n">
        <f aca="false">IF(C7=$M$2,ROW(),"")</f>
        <v>7</v>
      </c>
      <c r="N7" s="22" t="str">
        <f aca="false">IF($M$2="","",IFERROR(INDEX($C$3:$C$28,H6),""))</f>
        <v>PR</v>
      </c>
      <c r="O7" s="23" t="str">
        <f aca="true">IF(N7="","",INDIRECT("D"&amp;SMALL(I$1:I$30,ROW()-3),1))</f>
        <v>Pension retraite JUILLET 2019</v>
      </c>
      <c r="P7" s="24" t="n">
        <f aca="false">IF($M$2="","",IFERROR(INDEX($E$3:$E$28,H6),""))</f>
        <v>1222.19</v>
      </c>
      <c r="W7" s="1" t="s">
        <v>6</v>
      </c>
    </row>
    <row r="8" customFormat="false" ht="17.35" hidden="false" customHeight="false" outlineLevel="0" collapsed="false">
      <c r="A8" s="30" t="n">
        <v>43619</v>
      </c>
      <c r="B8" s="18" t="s">
        <v>14</v>
      </c>
      <c r="C8" s="19" t="s">
        <v>8</v>
      </c>
      <c r="D8" s="20" t="s">
        <v>9</v>
      </c>
      <c r="E8" s="21" t="n">
        <v>14.73</v>
      </c>
      <c r="F8" s="3" t="n">
        <f aca="false">ROWS($C$3:C8)</f>
        <v>6</v>
      </c>
      <c r="G8" s="3" t="str">
        <f aca="false">IF(C8=$M$2,F8,"")</f>
        <v/>
      </c>
      <c r="H8" s="3" t="str">
        <f aca="false">IFERROR(SMALL($G$3:$G$28,F8),"")</f>
        <v/>
      </c>
      <c r="I8" s="3" t="str">
        <f aca="false">IF(C8=$M$2,ROW(),"")</f>
        <v/>
      </c>
      <c r="N8" s="22" t="str">
        <f aca="false">IF($M$2="","",IFERROR(INDEX($C$3:$C$28,H7),""))</f>
        <v>PR</v>
      </c>
      <c r="O8" s="23" t="str">
        <f aca="true">IF(N8="","",INDIRECT("D"&amp;SMALL(I$1:I$30,ROW()-3),1))</f>
        <v>Pension retraite AOUT 2019</v>
      </c>
      <c r="P8" s="24" t="n">
        <f aca="false">IF($M$2="","",IFERROR(INDEX($E$3:$E$28,H7),""))</f>
        <v>1222.19</v>
      </c>
      <c r="W8" s="1" t="s">
        <v>14</v>
      </c>
    </row>
    <row r="9" customFormat="false" ht="17.35" hidden="false" customHeight="false" outlineLevel="0" collapsed="false">
      <c r="A9" s="32" t="n">
        <v>43623</v>
      </c>
      <c r="B9" s="32" t="s">
        <v>14</v>
      </c>
      <c r="C9" s="34" t="s">
        <v>10</v>
      </c>
      <c r="D9" s="27" t="s">
        <v>11</v>
      </c>
      <c r="E9" s="27" t="n">
        <v>20.37</v>
      </c>
      <c r="F9" s="3" t="n">
        <f aca="false">ROWS($C$3:C9)</f>
        <v>7</v>
      </c>
      <c r="G9" s="3" t="str">
        <f aca="false">IF(C9=$M$2,F9,"")</f>
        <v/>
      </c>
      <c r="H9" s="3" t="str">
        <f aca="false">IFERROR(SMALL($G$3:$G$28,F9),"")</f>
        <v/>
      </c>
      <c r="I9" s="3" t="str">
        <f aca="false">IF(C9=$M$2,ROW(),"")</f>
        <v/>
      </c>
      <c r="N9" s="22" t="str">
        <f aca="false">IF($M$2="","",IFERROR(INDEX($C$3:$C$28,H8),""))</f>
        <v/>
      </c>
      <c r="O9" s="35" t="str">
        <f aca="false">IF(N9="","",VLOOKUP($M$2,$W$2:$X$5,2,0))</f>
        <v/>
      </c>
      <c r="P9" s="24" t="str">
        <f aca="false">IF($M$2="","",IFERROR(INDEX($E$3:$E$28,H8),""))</f>
        <v/>
      </c>
      <c r="W9" s="1" t="s">
        <v>16</v>
      </c>
    </row>
    <row r="10" customFormat="false" ht="17.35" hidden="false" customHeight="false" outlineLevel="0" collapsed="false">
      <c r="A10" s="36" t="n">
        <v>43629</v>
      </c>
      <c r="B10" s="36" t="s">
        <v>14</v>
      </c>
      <c r="C10" s="37" t="s">
        <v>12</v>
      </c>
      <c r="D10" s="20" t="s">
        <v>13</v>
      </c>
      <c r="E10" s="20" t="n">
        <v>37.12</v>
      </c>
      <c r="F10" s="3" t="n">
        <f aca="false">ROWS($C$3:C10)</f>
        <v>8</v>
      </c>
      <c r="G10" s="3" t="str">
        <f aca="false">IF(C10=$M$2,F10,"")</f>
        <v/>
      </c>
      <c r="H10" s="3" t="str">
        <f aca="false">IFERROR(SMALL($G$3:$G$28,F10),"")</f>
        <v/>
      </c>
      <c r="I10" s="3" t="str">
        <f aca="false">IF(C10=$M$2,ROW(),"")</f>
        <v/>
      </c>
      <c r="N10" s="22" t="str">
        <f aca="false">IF($M$2="","",IFERROR(INDEX($C$3:$C$28,H9),""))</f>
        <v/>
      </c>
      <c r="O10" s="35" t="str">
        <f aca="false">IF(N10="","",VLOOKUP($M$2,$W$2:$X$5,2,0))</f>
        <v/>
      </c>
      <c r="P10" s="24" t="str">
        <f aca="false">IF($M$2="","",IFERROR(INDEX($E$3:$E$28,H9),""))</f>
        <v/>
      </c>
      <c r="W10" s="1" t="s">
        <v>17</v>
      </c>
    </row>
    <row r="11" customFormat="false" ht="17.35" hidden="false" customHeight="false" outlineLevel="0" collapsed="false">
      <c r="A11" s="32" t="n">
        <v>43643</v>
      </c>
      <c r="B11" s="32" t="s">
        <v>16</v>
      </c>
      <c r="C11" s="11" t="s">
        <v>4</v>
      </c>
      <c r="D11" s="33" t="s">
        <v>18</v>
      </c>
      <c r="E11" s="33" t="n">
        <v>1022.19</v>
      </c>
      <c r="F11" s="3" t="n">
        <f aca="false">ROWS($C$3:C11)</f>
        <v>9</v>
      </c>
      <c r="G11" s="3" t="n">
        <f aca="false">IF(C11=$M$2,F11,"")</f>
        <v>9</v>
      </c>
      <c r="H11" s="3" t="str">
        <f aca="false">IFERROR(SMALL($G$3:$G$28,F11),"")</f>
        <v/>
      </c>
      <c r="I11" s="3" t="n">
        <f aca="false">IF(C11=$M$2,ROW(),"")</f>
        <v>11</v>
      </c>
      <c r="N11" s="22" t="str">
        <f aca="false">IF($M$2="","",IFERROR(INDEX($C$3:$C$28,H10),""))</f>
        <v/>
      </c>
      <c r="O11" s="35" t="str">
        <f aca="false">IF(N11="","",VLOOKUP($M$2,$W$2:$X$5,2,0))</f>
        <v/>
      </c>
      <c r="P11" s="24" t="str">
        <f aca="false">IF($M$2="","",IFERROR(INDEX($E$3:$E$28,H10),""))</f>
        <v/>
      </c>
      <c r="W11" s="1" t="s">
        <v>19</v>
      </c>
    </row>
    <row r="12" customFormat="false" ht="17.35" hidden="false" customHeight="false" outlineLevel="0" collapsed="false">
      <c r="A12" s="30" t="n">
        <v>43652</v>
      </c>
      <c r="B12" s="36" t="s">
        <v>16</v>
      </c>
      <c r="C12" s="31" t="s">
        <v>10</v>
      </c>
      <c r="D12" s="20" t="s">
        <v>11</v>
      </c>
      <c r="E12" s="20" t="n">
        <v>20.37</v>
      </c>
      <c r="F12" s="3" t="n">
        <f aca="false">ROWS($C$3:C12)</f>
        <v>10</v>
      </c>
      <c r="G12" s="3" t="str">
        <f aca="false">IF(C12=$M$2,F12,"")</f>
        <v/>
      </c>
      <c r="H12" s="3" t="str">
        <f aca="false">IFERROR(SMALL($G$3:$G$28,F12),"")</f>
        <v/>
      </c>
      <c r="I12" s="3" t="str">
        <f aca="false">IF(C12=$M$2,ROW(),"")</f>
        <v/>
      </c>
      <c r="N12" s="22" t="str">
        <f aca="false">IF($M$2="","",IFERROR(INDEX($C$3:$C$28,H11),""))</f>
        <v/>
      </c>
      <c r="P12" s="24" t="str">
        <f aca="false">IF($M$2="","",IFERROR(INDEX($E$3:$E$28,H11),""))</f>
        <v/>
      </c>
      <c r="W12" s="1" t="s">
        <v>20</v>
      </c>
    </row>
    <row r="13" customFormat="false" ht="14.15" hidden="false" customHeight="false" outlineLevel="0" collapsed="false">
      <c r="A13" s="38" t="n">
        <v>43647</v>
      </c>
      <c r="B13" s="32" t="s">
        <v>16</v>
      </c>
      <c r="C13" s="26" t="s">
        <v>8</v>
      </c>
      <c r="D13" s="27" t="s">
        <v>9</v>
      </c>
      <c r="E13" s="21" t="n">
        <v>14.73</v>
      </c>
      <c r="F13" s="3" t="n">
        <f aca="false">ROWS($C$3:C13)</f>
        <v>11</v>
      </c>
      <c r="G13" s="3" t="str">
        <f aca="false">IF(C13=$M$2,F13,"")</f>
        <v/>
      </c>
      <c r="H13" s="3" t="str">
        <f aca="false">IFERROR(SMALL($G$3:$G$28,F13),"")</f>
        <v/>
      </c>
      <c r="I13" s="3" t="str">
        <f aca="false">IF(C13=$M$2,ROW(),"")</f>
        <v/>
      </c>
      <c r="N13" s="22" t="str">
        <f aca="false">IF($M$2="","",IFERROR(INDEX($C$3:$C$28,H12),""))</f>
        <v/>
      </c>
      <c r="W13" s="1" t="s">
        <v>21</v>
      </c>
    </row>
    <row r="14" customFormat="false" ht="14.15" hidden="false" customHeight="false" outlineLevel="0" collapsed="false">
      <c r="A14" s="36" t="n">
        <v>43676</v>
      </c>
      <c r="B14" s="30" t="s">
        <v>17</v>
      </c>
      <c r="C14" s="39" t="s">
        <v>4</v>
      </c>
      <c r="D14" s="40" t="s">
        <v>22</v>
      </c>
      <c r="E14" s="40" t="n">
        <v>1222.19</v>
      </c>
      <c r="F14" s="3" t="n">
        <f aca="false">ROWS($C$3:C14)</f>
        <v>12</v>
      </c>
      <c r="G14" s="3" t="n">
        <f aca="false">IF(C14=$M$2,F14,"")</f>
        <v>12</v>
      </c>
      <c r="H14" s="3" t="str">
        <f aca="false">IFERROR(SMALL($G$3:$G$28,F14),"")</f>
        <v/>
      </c>
      <c r="I14" s="3" t="n">
        <f aca="false">IF(C14=$M$2,ROW(),"")</f>
        <v>14</v>
      </c>
      <c r="N14" s="41" t="str">
        <f aca="false">IFERROR(INDEX($C$3:$C$28,H13),"")</f>
        <v/>
      </c>
      <c r="O14" s="41"/>
      <c r="W14" s="1" t="s">
        <v>23</v>
      </c>
    </row>
    <row r="15" customFormat="false" ht="14.15" hidden="false" customHeight="false" outlineLevel="0" collapsed="false">
      <c r="A15" s="38" t="n">
        <v>43678</v>
      </c>
      <c r="B15" s="38" t="s">
        <v>17</v>
      </c>
      <c r="C15" s="26" t="s">
        <v>8</v>
      </c>
      <c r="D15" s="27" t="s">
        <v>9</v>
      </c>
      <c r="E15" s="21" t="n">
        <v>14.73</v>
      </c>
      <c r="F15" s="3" t="n">
        <f aca="false">ROWS($C$3:C15)</f>
        <v>13</v>
      </c>
      <c r="G15" s="3" t="str">
        <f aca="false">IF(C15=$M$2,F15,"")</f>
        <v/>
      </c>
      <c r="H15" s="3" t="str">
        <f aca="false">IFERROR(SMALL($G$3:$G$28,F15),"")</f>
        <v/>
      </c>
      <c r="I15" s="3" t="str">
        <f aca="false">IF(C15=$M$2,ROW(),"")</f>
        <v/>
      </c>
      <c r="N15" s="3" t="str">
        <f aca="false">IFERROR(INDEX($D$4:$D$28,H14),"")</f>
        <v/>
      </c>
      <c r="W15" s="1" t="s">
        <v>24</v>
      </c>
    </row>
    <row r="16" customFormat="false" ht="14.15" hidden="false" customHeight="false" outlineLevel="0" collapsed="false">
      <c r="A16" s="30" t="n">
        <v>43686</v>
      </c>
      <c r="B16" s="30" t="s">
        <v>17</v>
      </c>
      <c r="C16" s="31" t="s">
        <v>10</v>
      </c>
      <c r="D16" s="20" t="s">
        <v>11</v>
      </c>
      <c r="E16" s="20" t="n">
        <v>40.37</v>
      </c>
      <c r="F16" s="3" t="n">
        <f aca="false">ROWS($C$3:C16)</f>
        <v>14</v>
      </c>
      <c r="G16" s="3" t="str">
        <f aca="false">IF(C16=$M$2,F16,"")</f>
        <v/>
      </c>
      <c r="H16" s="3" t="str">
        <f aca="false">IFERROR(SMALL($G$3:$G$28,F16),"")</f>
        <v/>
      </c>
      <c r="I16" s="3" t="str">
        <f aca="false">IF(C16=$M$2,ROW(),"")</f>
        <v/>
      </c>
      <c r="N16" s="3" t="str">
        <f aca="false">IFERROR(INDEX($D$4:$D$28,H15),"")</f>
        <v/>
      </c>
    </row>
    <row r="17" customFormat="false" ht="14.15" hidden="false" customHeight="false" outlineLevel="0" collapsed="false">
      <c r="A17" s="32" t="n">
        <v>43706</v>
      </c>
      <c r="B17" s="42" t="s">
        <v>25</v>
      </c>
      <c r="C17" s="11" t="s">
        <v>4</v>
      </c>
      <c r="D17" s="33" t="s">
        <v>26</v>
      </c>
      <c r="E17" s="33" t="n">
        <v>1222.19</v>
      </c>
      <c r="F17" s="3" t="n">
        <f aca="false">ROWS($C$3:C17)</f>
        <v>15</v>
      </c>
      <c r="G17" s="3" t="n">
        <f aca="false">IF(C17=$M$2,F17,"")</f>
        <v>15</v>
      </c>
      <c r="H17" s="3" t="str">
        <f aca="false">IFERROR(SMALL($G$3:$G$28,F17),"")</f>
        <v/>
      </c>
      <c r="I17" s="3" t="n">
        <f aca="false">IF(C17=$M$2,ROW(),"")</f>
        <v>17</v>
      </c>
      <c r="N17" s="3" t="str">
        <f aca="false">IFERROR(INDEX($D$4:$D$28,H16),"")</f>
        <v/>
      </c>
    </row>
    <row r="18" customFormat="false" ht="14.15" hidden="false" customHeight="false" outlineLevel="0" collapsed="false">
      <c r="A18" s="30" t="n">
        <v>43710</v>
      </c>
      <c r="B18" s="43" t="s">
        <v>25</v>
      </c>
      <c r="C18" s="19" t="s">
        <v>8</v>
      </c>
      <c r="D18" s="20" t="s">
        <v>9</v>
      </c>
      <c r="E18" s="21" t="n">
        <v>14.73</v>
      </c>
      <c r="F18" s="3" t="n">
        <f aca="false">ROWS($C$3:C18)</f>
        <v>16</v>
      </c>
      <c r="G18" s="3" t="str">
        <f aca="false">IF(C18=$M$2,F18,"")</f>
        <v/>
      </c>
      <c r="H18" s="3" t="str">
        <f aca="false">IFERROR(SMALL($G$3:$G$28,F18),"")</f>
        <v/>
      </c>
      <c r="I18" s="3" t="str">
        <f aca="false">IF(C18=$M$2,ROW(),"")</f>
        <v/>
      </c>
    </row>
    <row r="19" customFormat="false" ht="17.35" hidden="false" customHeight="false" outlineLevel="0" collapsed="false">
      <c r="A19" s="38" t="n">
        <v>43715</v>
      </c>
      <c r="B19" s="42" t="s">
        <v>25</v>
      </c>
      <c r="C19" s="34" t="s">
        <v>10</v>
      </c>
      <c r="D19" s="27" t="s">
        <v>11</v>
      </c>
      <c r="E19" s="27" t="n">
        <v>36.9</v>
      </c>
      <c r="F19" s="3" t="n">
        <f aca="false">ROWS($C$3:C19)</f>
        <v>17</v>
      </c>
      <c r="G19" s="3" t="str">
        <f aca="false">IF(C19=$M$2,F19,"")</f>
        <v/>
      </c>
      <c r="H19" s="3" t="str">
        <f aca="false">IFERROR(SMALL($G$3:$G$28,F19),"")</f>
        <v/>
      </c>
      <c r="I19" s="3" t="str">
        <f aca="false">IF(C19=$M$2,ROW(),"")</f>
        <v/>
      </c>
      <c r="M19" s="44"/>
      <c r="N19" s="15"/>
      <c r="O19" s="45"/>
      <c r="P19" s="46"/>
    </row>
    <row r="20" customFormat="false" ht="17.35" hidden="false" customHeight="false" outlineLevel="0" collapsed="false">
      <c r="A20" s="37" t="n">
        <v>43720</v>
      </c>
      <c r="B20" s="43" t="s">
        <v>25</v>
      </c>
      <c r="C20" s="31" t="s">
        <v>10</v>
      </c>
      <c r="D20" s="20" t="s">
        <v>11</v>
      </c>
      <c r="E20" s="47" t="n">
        <v>80.35</v>
      </c>
      <c r="F20" s="3" t="n">
        <f aca="false">ROWS($C$3:C20)</f>
        <v>18</v>
      </c>
      <c r="G20" s="3" t="str">
        <f aca="false">IF(C20=$M$2,F20,"")</f>
        <v/>
      </c>
      <c r="H20" s="3" t="str">
        <f aca="false">IFERROR(SMALL($G$3:$G$28,F20),"")</f>
        <v/>
      </c>
      <c r="I20" s="3" t="str">
        <f aca="false">IF(C20=$M$2,ROW(),"")</f>
        <v/>
      </c>
      <c r="N20" s="15"/>
      <c r="O20" s="45"/>
      <c r="P20" s="46"/>
    </row>
    <row r="21" customFormat="false" ht="18" hidden="false" customHeight="false" outlineLevel="0" collapsed="false">
      <c r="A21" s="16"/>
      <c r="B21" s="48" t="s">
        <v>20</v>
      </c>
      <c r="C21" s="16"/>
      <c r="D21" s="16"/>
      <c r="E21" s="16"/>
      <c r="F21" s="3" t="n">
        <f aca="false">ROWS($C$3:C21)</f>
        <v>19</v>
      </c>
      <c r="G21" s="3" t="str">
        <f aca="false">IF(C21=$M$2,F21,"")</f>
        <v/>
      </c>
      <c r="H21" s="3" t="str">
        <f aca="false">IFERROR(SMALL($G$3:$G$28,F21),"")</f>
        <v/>
      </c>
      <c r="N21" s="15"/>
      <c r="O21" s="45"/>
      <c r="P21" s="46"/>
    </row>
    <row r="22" customFormat="false" ht="18" hidden="false" customHeight="false" outlineLevel="0" collapsed="false">
      <c r="A22" s="16"/>
      <c r="B22" s="49"/>
      <c r="C22" s="16"/>
      <c r="D22" s="16"/>
      <c r="E22" s="16"/>
      <c r="F22" s="3" t="n">
        <f aca="false">ROWS($C$3:C22)</f>
        <v>20</v>
      </c>
      <c r="G22" s="3" t="str">
        <f aca="false">IF(C22=$M$2,F22,"")</f>
        <v/>
      </c>
      <c r="H22" s="3" t="str">
        <f aca="false">IFERROR(SMALL($G$3:$G$28,F22),"")</f>
        <v/>
      </c>
      <c r="N22" s="15"/>
      <c r="O22" s="45"/>
      <c r="P22" s="46"/>
    </row>
    <row r="23" customFormat="false" ht="18" hidden="false" customHeight="false" outlineLevel="0" collapsed="false">
      <c r="A23" s="16"/>
      <c r="B23" s="49"/>
      <c r="C23" s="16"/>
      <c r="D23" s="16"/>
      <c r="E23" s="16"/>
      <c r="F23" s="3" t="n">
        <f aca="false">ROWS($C$3:C23)</f>
        <v>21</v>
      </c>
      <c r="G23" s="3" t="str">
        <f aca="false">IF(C23=$M$2,F23,"")</f>
        <v/>
      </c>
      <c r="H23" s="3" t="str">
        <f aca="false">IFERROR(SMALL($G$3:$G$28,F23),"")</f>
        <v/>
      </c>
      <c r="N23" s="15"/>
      <c r="O23" s="45"/>
      <c r="P23" s="46"/>
    </row>
    <row r="24" customFormat="false" ht="18" hidden="false" customHeight="false" outlineLevel="0" collapsed="false">
      <c r="A24" s="16"/>
      <c r="B24" s="49"/>
      <c r="C24" s="16"/>
      <c r="D24" s="16"/>
      <c r="E24" s="16"/>
      <c r="F24" s="3" t="n">
        <f aca="false">ROWS($C$3:C24)</f>
        <v>22</v>
      </c>
      <c r="G24" s="3" t="str">
        <f aca="false">IF(C24=$M$2,F24,"")</f>
        <v/>
      </c>
      <c r="H24" s="3" t="str">
        <f aca="false">IFERROR(SMALL($G$3:$G$28,F24),"")</f>
        <v/>
      </c>
      <c r="N24" s="15"/>
      <c r="O24" s="45"/>
      <c r="P24" s="46"/>
    </row>
    <row r="25" customFormat="false" ht="18" hidden="false" customHeight="false" outlineLevel="0" collapsed="false">
      <c r="A25" s="16"/>
      <c r="B25" s="49"/>
      <c r="C25" s="16"/>
      <c r="D25" s="16"/>
      <c r="E25" s="16"/>
      <c r="F25" s="3" t="n">
        <f aca="false">ROWS($C$3:C25)</f>
        <v>23</v>
      </c>
      <c r="G25" s="3" t="str">
        <f aca="false">IF(C25=$M$2,F25,"")</f>
        <v/>
      </c>
      <c r="H25" s="3" t="str">
        <f aca="false">IFERROR(SMALL($G$3:$G$28,F25),"")</f>
        <v/>
      </c>
      <c r="N25" s="15"/>
      <c r="O25" s="45"/>
      <c r="P25" s="46"/>
    </row>
    <row r="26" customFormat="false" ht="18" hidden="false" customHeight="false" outlineLevel="0" collapsed="false">
      <c r="A26" s="16"/>
      <c r="B26" s="49"/>
      <c r="C26" s="16"/>
      <c r="D26" s="16"/>
      <c r="E26" s="16"/>
      <c r="F26" s="3" t="n">
        <f aca="false">ROWS($C$3:C26)</f>
        <v>24</v>
      </c>
      <c r="G26" s="3" t="str">
        <f aca="false">IF(C26=$M$2,F26,"")</f>
        <v/>
      </c>
      <c r="H26" s="3" t="str">
        <f aca="false">IFERROR(SMALL($G$3:$G$28,F26),"")</f>
        <v/>
      </c>
      <c r="N26" s="15"/>
      <c r="O26" s="45"/>
    </row>
    <row r="27" customFormat="false" ht="13.8" hidden="false" customHeight="false" outlineLevel="0" collapsed="false">
      <c r="A27" s="16"/>
      <c r="B27" s="49"/>
      <c r="C27" s="16"/>
      <c r="D27" s="16"/>
      <c r="E27" s="16"/>
      <c r="F27" s="3" t="n">
        <f aca="false">ROWS($C$3:C27)</f>
        <v>25</v>
      </c>
      <c r="G27" s="3" t="str">
        <f aca="false">IF(C27=$M$2,F27,"")</f>
        <v/>
      </c>
      <c r="H27" s="3" t="str">
        <f aca="false">IFERROR(SMALL($G$3:$G$28,F27),"")</f>
        <v/>
      </c>
      <c r="N27" s="15"/>
    </row>
    <row r="28" customFormat="false" ht="13.8" hidden="false" customHeight="false" outlineLevel="0" collapsed="false">
      <c r="A28" s="16"/>
      <c r="B28" s="49"/>
      <c r="C28" s="16"/>
      <c r="D28" s="16"/>
      <c r="E28" s="16"/>
      <c r="F28" s="3" t="n">
        <f aca="false">ROWS($C$3:C28)</f>
        <v>26</v>
      </c>
      <c r="G28" s="3" t="str">
        <f aca="false">IF(C28=$M$2,F28,"")</f>
        <v/>
      </c>
      <c r="H28" s="3" t="str">
        <f aca="false">IFERROR(SMALL($G$3:$G$28,F28),"")</f>
        <v/>
      </c>
      <c r="N28" s="15"/>
    </row>
    <row r="29" customFormat="false" ht="13.8" hidden="false" customHeight="false" outlineLevel="0" collapsed="false">
      <c r="A29" s="16"/>
      <c r="B29" s="49"/>
      <c r="C29" s="16"/>
      <c r="D29" s="16"/>
      <c r="E29" s="16"/>
      <c r="F29" s="3" t="n">
        <f aca="false">ROWS($C$3:C29)</f>
        <v>27</v>
      </c>
      <c r="G29" s="3" t="str">
        <f aca="false">IF(C29=$M$2,F29,"")</f>
        <v/>
      </c>
      <c r="H29" s="3" t="str">
        <f aca="false">IFERROR(SMALL($G$3:$G$28,F29),"")</f>
        <v/>
      </c>
    </row>
    <row r="30" customFormat="false" ht="13.8" hidden="false" customHeight="false" outlineLevel="0" collapsed="false">
      <c r="A30" s="16"/>
      <c r="B30" s="49"/>
      <c r="C30" s="16"/>
      <c r="D30" s="16"/>
      <c r="E30" s="16"/>
      <c r="F30" s="3" t="n">
        <f aca="false">ROWS($C$3:C30)</f>
        <v>28</v>
      </c>
      <c r="G30" s="3" t="str">
        <f aca="false">IF(C30=$M$2,F30,"")</f>
        <v/>
      </c>
      <c r="H30" s="3" t="str">
        <f aca="false">IFERROR(SMALL($G$3:$G$28,F30),"")</f>
        <v/>
      </c>
    </row>
  </sheetData>
  <autoFilter ref="A2:E30"/>
  <conditionalFormatting sqref="A6 D7:E7 C9:C10 C6:E6 A7:B9 A10:A11 A13:A14 A16:A17 D9:E12 D8 D14:E14 D13 D16:E17 D15 D19:E19 D18">
    <cfRule type="expression" priority="2" aboveAverage="0" equalAverage="0" bottom="0" percent="0" rank="0" text="" dxfId="0">
      <formula>$F6="o"</formula>
    </cfRule>
  </conditionalFormatting>
  <conditionalFormatting sqref="A7:B7">
    <cfRule type="expression" priority="3" aboveAverage="0" equalAverage="0" bottom="0" percent="0" rank="0" text="" dxfId="1">
      <formula>$F7="o"</formula>
    </cfRule>
  </conditionalFormatting>
  <conditionalFormatting sqref="A12">
    <cfRule type="expression" priority="4" aboveAverage="0" equalAverage="0" bottom="0" percent="0" rank="0" text="" dxfId="2">
      <formula>$F12="o"</formula>
    </cfRule>
  </conditionalFormatting>
  <conditionalFormatting sqref="C12">
    <cfRule type="expression" priority="5" aboveAverage="0" equalAverage="0" bottom="0" percent="0" rank="0" text="" dxfId="3">
      <formula>$F12="o"</formula>
    </cfRule>
  </conditionalFormatting>
  <conditionalFormatting sqref="C16">
    <cfRule type="expression" priority="6" aboveAverage="0" equalAverage="0" bottom="0" percent="0" rank="0" text="" dxfId="4">
      <formula>$F16="o"</formula>
    </cfRule>
  </conditionalFormatting>
  <conditionalFormatting sqref="C19">
    <cfRule type="expression" priority="7" aboveAverage="0" equalAverage="0" bottom="0" percent="0" rank="0" text="" dxfId="5">
      <formula>$F19="o"</formula>
    </cfRule>
  </conditionalFormatting>
  <conditionalFormatting sqref="C20">
    <cfRule type="expression" priority="8" aboveAverage="0" equalAverage="0" bottom="0" percent="0" rank="0" text="" dxfId="6">
      <formula>$F20="o"</formula>
    </cfRule>
  </conditionalFormatting>
  <conditionalFormatting sqref="C20">
    <cfRule type="expression" priority="9" aboveAverage="0" equalAverage="0" bottom="0" percent="0" rank="0" text="" dxfId="7">
      <formula>$F20="o"</formula>
    </cfRule>
  </conditionalFormatting>
  <conditionalFormatting sqref="B10:B11">
    <cfRule type="expression" priority="10" aboveAverage="0" equalAverage="0" bottom="0" percent="0" rank="0" text="" dxfId="8">
      <formula>$F10="o"</formula>
    </cfRule>
  </conditionalFormatting>
  <conditionalFormatting sqref="B14">
    <cfRule type="expression" priority="11" aboveAverage="0" equalAverage="0" bottom="0" percent="0" rank="0" text="" dxfId="9">
      <formula>$F14="o"</formula>
    </cfRule>
  </conditionalFormatting>
  <conditionalFormatting sqref="B17">
    <cfRule type="expression" priority="12" aboveAverage="0" equalAverage="0" bottom="0" percent="0" rank="0" text="" dxfId="10">
      <formula>$F17="o"</formula>
    </cfRule>
  </conditionalFormatting>
  <conditionalFormatting sqref="B17">
    <cfRule type="expression" priority="13" aboveAverage="0" equalAverage="0" bottom="0" percent="0" rank="0" text="" dxfId="11">
      <formula>$F17="o"</formula>
    </cfRule>
  </conditionalFormatting>
  <conditionalFormatting sqref="B21">
    <cfRule type="expression" priority="14" aboveAverage="0" equalAverage="0" bottom="0" percent="0" rank="0" text="" dxfId="12">
      <formula>$F21="o"</formula>
    </cfRule>
  </conditionalFormatting>
  <conditionalFormatting sqref="B21">
    <cfRule type="expression" priority="15" aboveAverage="0" equalAverage="0" bottom="0" percent="0" rank="0" text="" dxfId="13">
      <formula>$F21="o"</formula>
    </cfRule>
  </conditionalFormatting>
  <conditionalFormatting sqref="X5">
    <cfRule type="expression" priority="16" aboveAverage="0" equalAverage="0" bottom="0" percent="0" rank="0" text="" dxfId="14">
      <formula>$F14="o"</formula>
    </cfRule>
  </conditionalFormatting>
  <conditionalFormatting sqref="X4">
    <cfRule type="expression" priority="17" aboveAverage="0" equalAverage="0" bottom="0" percent="0" rank="0" text="" dxfId="15">
      <formula>$F10="o"</formula>
    </cfRule>
  </conditionalFormatting>
  <conditionalFormatting sqref="N4:P14">
    <cfRule type="expression" priority="18" aboveAverage="0" equalAverage="0" bottom="0" percent="0" rank="0" text="" dxfId="16">
      <formula>$N4="AA"</formula>
    </cfRule>
  </conditionalFormatting>
  <conditionalFormatting sqref="N4:P13">
    <cfRule type="expression" priority="19" aboveAverage="0" equalAverage="0" bottom="0" percent="0" rank="0" text="" dxfId="17">
      <formula>$N4="PR"</formula>
    </cfRule>
  </conditionalFormatting>
  <conditionalFormatting sqref="D20:E20 A9:B9 A10 C9:C10">
    <cfRule type="expression" priority="20" aboveAverage="0" equalAverage="0" bottom="0" percent="0" rank="0" text="" dxfId="18">
      <formula>$F9="o"</formula>
    </cfRule>
  </conditionalFormatting>
  <conditionalFormatting sqref="A12">
    <cfRule type="expression" priority="21" aboveAverage="0" equalAverage="0" bottom="0" percent="0" rank="0" text="" dxfId="19">
      <formula>$F12="o"</formula>
    </cfRule>
  </conditionalFormatting>
  <conditionalFormatting sqref="A15">
    <cfRule type="expression" priority="22" aboveAverage="0" equalAverage="0" bottom="0" percent="0" rank="0" text="" dxfId="20">
      <formula>$F15="o"</formula>
    </cfRule>
  </conditionalFormatting>
  <conditionalFormatting sqref="A15">
    <cfRule type="expression" priority="23" aboveAverage="0" equalAverage="0" bottom="0" percent="0" rank="0" text="" dxfId="21">
      <formula>$F15="o"</formula>
    </cfRule>
  </conditionalFormatting>
  <conditionalFormatting sqref="A18:A19">
    <cfRule type="expression" priority="24" aboveAverage="0" equalAverage="0" bottom="0" percent="0" rank="0" text="" dxfId="22">
      <formula>$F18="o"</formula>
    </cfRule>
  </conditionalFormatting>
  <conditionalFormatting sqref="A20">
    <cfRule type="expression" priority="25" aboveAverage="0" equalAverage="0" bottom="0" percent="0" rank="0" text="" dxfId="23">
      <formula>$F20="o"</formula>
    </cfRule>
  </conditionalFormatting>
  <conditionalFormatting sqref="A20 D20:E20">
    <cfRule type="expression" priority="26" aboveAverage="0" equalAverage="0" bottom="0" percent="0" rank="0" text="" dxfId="24">
      <formula>$F20="o"</formula>
    </cfRule>
  </conditionalFormatting>
  <conditionalFormatting sqref="A20 D20:E20">
    <cfRule type="expression" priority="27" aboveAverage="0" equalAverage="0" bottom="0" percent="0" rank="0" text="" dxfId="25">
      <formula>$F20="o"</formula>
    </cfRule>
  </conditionalFormatting>
  <conditionalFormatting sqref="D17:E17 A17:A20 D19:E20 D18">
    <cfRule type="expression" priority="28" aboveAverage="0" equalAverage="0" bottom="0" percent="0" rank="0" text="" dxfId="26">
      <formula>$F17="o"</formula>
    </cfRule>
  </conditionalFormatting>
  <conditionalFormatting sqref="D20">
    <cfRule type="expression" priority="29" aboveAverage="0" equalAverage="0" bottom="0" percent="0" rank="0" text="" dxfId="27">
      <formula>$F20="o"</formula>
    </cfRule>
  </conditionalFormatting>
  <conditionalFormatting sqref="C12">
    <cfRule type="expression" priority="30" aboveAverage="0" equalAverage="0" bottom="0" percent="0" rank="0" text="" dxfId="28">
      <formula>$F12="o"</formula>
    </cfRule>
  </conditionalFormatting>
  <conditionalFormatting sqref="C12">
    <cfRule type="expression" priority="31" aboveAverage="0" equalAverage="0" bottom="0" percent="0" rank="0" text="" dxfId="29">
      <formula>$F12="o"</formula>
    </cfRule>
  </conditionalFormatting>
  <conditionalFormatting sqref="C16">
    <cfRule type="expression" priority="32" aboveAverage="0" equalAverage="0" bottom="0" percent="0" rank="0" text="" dxfId="30">
      <formula>$F16="o"</formula>
    </cfRule>
  </conditionalFormatting>
  <conditionalFormatting sqref="C16">
    <cfRule type="expression" priority="33" aboveAverage="0" equalAverage="0" bottom="0" percent="0" rank="0" text="" dxfId="31">
      <formula>$F16="o"</formula>
    </cfRule>
  </conditionalFormatting>
  <conditionalFormatting sqref="C19">
    <cfRule type="expression" priority="34" aboveAverage="0" equalAverage="0" bottom="0" percent="0" rank="0" text="" dxfId="32">
      <formula>$F19="o"</formula>
    </cfRule>
  </conditionalFormatting>
  <conditionalFormatting sqref="C19">
    <cfRule type="expression" priority="35" aboveAverage="0" equalAverage="0" bottom="0" percent="0" rank="0" text="" dxfId="33">
      <formula>$F19="o"</formula>
    </cfRule>
  </conditionalFormatting>
  <conditionalFormatting sqref="C20">
    <cfRule type="expression" priority="36" aboveAverage="0" equalAverage="0" bottom="0" percent="0" rank="0" text="" dxfId="34">
      <formula>$F20="o"</formula>
    </cfRule>
  </conditionalFormatting>
  <conditionalFormatting sqref="B10:B11">
    <cfRule type="expression" priority="37" aboveAverage="0" equalAverage="0" bottom="0" percent="0" rank="0" text="" dxfId="35">
      <formula>$F10="o"</formula>
    </cfRule>
  </conditionalFormatting>
  <conditionalFormatting sqref="B14">
    <cfRule type="expression" priority="38" aboveAverage="0" equalAverage="0" bottom="0" percent="0" rank="0" text="" dxfId="36">
      <formula>$F14="o"</formula>
    </cfRule>
  </conditionalFormatting>
  <conditionalFormatting sqref="B12:B13">
    <cfRule type="expression" priority="39" aboveAverage="0" equalAverage="0" bottom="0" percent="0" rank="0" text="" dxfId="37">
      <formula>$F12="o"</formula>
    </cfRule>
  </conditionalFormatting>
  <conditionalFormatting sqref="B12:B13">
    <cfRule type="expression" priority="40" aboveAverage="0" equalAverage="0" bottom="0" percent="0" rank="0" text="" dxfId="38">
      <formula>$F12="o"</formula>
    </cfRule>
  </conditionalFormatting>
  <conditionalFormatting sqref="B15:B16">
    <cfRule type="expression" priority="41" aboveAverage="0" equalAverage="0" bottom="0" percent="0" rank="0" text="" dxfId="39">
      <formula>$F15="o"</formula>
    </cfRule>
  </conditionalFormatting>
  <conditionalFormatting sqref="B15:B16">
    <cfRule type="expression" priority="42" aboveAverage="0" equalAverage="0" bottom="0" percent="0" rank="0" text="" dxfId="40">
      <formula>$F15="o"</formula>
    </cfRule>
  </conditionalFormatting>
  <conditionalFormatting sqref="B18:B20">
    <cfRule type="expression" priority="43" aboveAverage="0" equalAverage="0" bottom="0" percent="0" rank="0" text="" dxfId="41">
      <formula>$F18="o"</formula>
    </cfRule>
  </conditionalFormatting>
  <conditionalFormatting sqref="B18:B20">
    <cfRule type="expression" priority="44" aboveAverage="0" equalAverage="0" bottom="0" percent="0" rank="0" text="" dxfId="42">
      <formula>$F18="o"</formula>
    </cfRule>
  </conditionalFormatting>
  <conditionalFormatting sqref="N19:N28">
    <cfRule type="expression" priority="45" aboveAverage="0" equalAverage="0" bottom="0" percent="0" rank="0" text="" dxfId="43">
      <formula>$N19="AA"</formula>
    </cfRule>
  </conditionalFormatting>
  <conditionalFormatting sqref="N19:N28">
    <cfRule type="expression" priority="46" aboveAverage="0" equalAverage="0" bottom="0" percent="0" rank="0" text="" dxfId="44">
      <formula>$N19="PR"</formula>
    </cfRule>
  </conditionalFormatting>
  <conditionalFormatting sqref="O19:O26">
    <cfRule type="expression" priority="47" aboveAverage="0" equalAverage="0" bottom="0" percent="0" rank="0" text="" dxfId="45">
      <formula>$N19="AA"</formula>
    </cfRule>
  </conditionalFormatting>
  <conditionalFormatting sqref="O19:O26">
    <cfRule type="expression" priority="48" aboveAverage="0" equalAverage="0" bottom="0" percent="0" rank="0" text="" dxfId="46">
      <formula>$N19="PR"</formula>
    </cfRule>
  </conditionalFormatting>
  <conditionalFormatting sqref="P19:P25">
    <cfRule type="expression" priority="49" aboveAverage="0" equalAverage="0" bottom="0" percent="0" rank="0" text="" dxfId="47">
      <formula>$N19="AA"</formula>
    </cfRule>
  </conditionalFormatting>
  <conditionalFormatting sqref="P19:P25">
    <cfRule type="expression" priority="50" aboveAverage="0" equalAverage="0" bottom="0" percent="0" rank="0" text="" dxfId="48">
      <formula>$N19="PR"</formula>
    </cfRule>
  </conditionalFormatting>
  <dataValidations count="2">
    <dataValidation allowBlank="true" operator="between" showDropDown="false" showErrorMessage="true" showInputMessage="true" sqref="M19" type="list">
      <formula1>$W$7:$W$16</formula1>
      <formula2>0</formula2>
    </dataValidation>
    <dataValidation allowBlank="true" operator="between" showDropDown="false" showErrorMessage="true" showInputMessage="true" sqref="M2" type="list">
      <formula1>$W$2:$W$7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2019-09-22T17:57:17Z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