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styles.xml" ContentType="application/vnd.openxmlformats-officedocument.spreadsheetml.styl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_rels/sheet1.xml.rels" ContentType="application/vnd.openxmlformats-package.relationships+xml"/>
  <Override PartName="/xl/workbook.xml" ContentType="application/vnd.openxmlformats-officedocument.spreadsheetml.sheet.main+xml"/>
  <Override PartName="/xl/sharedStrings.xml" ContentType="application/vnd.openxmlformats-officedocument.spreadsheetml.sharedStrings+xml"/>
  <Override PartName="/xl/externalLinks/_rels/externalLink1.xml.rels" ContentType="application/vnd.openxmlformats-package.relationships+xml"/>
  <Override PartName="/xl/externalLinks/externalLink1.xml" ContentType="application/vnd.openxmlformats-officedocument.spreadsheetml.externalLink+xml"/>
  <Override PartName="/xl/drawings/drawing1.xml" ContentType="application/vnd.openxmlformats-officedocument.drawing+xml"/>
  <Override PartName="/xl/drawings/_rels/drawing1.xml.rels" ContentType="application/vnd.openxmlformats-package.relationships+xml"/>
  <Override PartName="/xl/charts/chart9.xml" ContentType="application/vnd.openxmlformats-officedocument.drawingml.chart+xml"/>
  <Override PartName="/xl/charts/chart10.xml" ContentType="application/vnd.openxmlformats-officedocument.drawingml.chart+xml"/>
  <Override PartName="/xl/pivotTables/pivotTable1.xml" ContentType="application/vnd.openxmlformats-officedocument.spreadsheetml.pivotTable+xml"/>
  <Override PartName="/xl/pivotTables/_rels/pivotTable1.xml.rels" ContentType="application/vnd.openxmlformats-package.relationships+xml"/>
  <Override PartName="/xl/pivotCache/pivotCacheDefinition1.xml" ContentType="application/vnd.openxmlformats-officedocument.spreadsheetml.pivotCacheDefinition+xml"/>
  <Override PartName="/xl/pivotCache/_rels/pivotCacheDefinition1.xml.rels" ContentType="application/vnd.openxmlformats-package.relationships+xml"/>
  <Override PartName="/xl/pivotCache/pivotCacheRecords1.xml" ContentType="application/vnd.openxmlformats-officedocument.spreadsheetml.pivotCacheRecord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SEPTEMBRE" sheetId="1" state="visible" r:id="rId2"/>
    <sheet name="OCTOBRE" sheetId="2" state="visible" r:id="rId3"/>
    <sheet name="DPCache_SEPTEMBRE" sheetId="3" state="hidden" r:id="rId4"/>
  </sheets>
  <externalReferences>
    <externalReference r:id="rId5"/>
  </externalReferences>
  <definedNames>
    <definedName function="false" hidden="false" localSheetId="0" name="_xlnm._FilterDatabase" vbProcedure="false">SEPTEMBRE!$A$1:$P$124</definedName>
    <definedName function="false" hidden="false" localSheetId="0" name="_xlnm._FilterDatabase_0" vbProcedure="false">SEPTEMBRE!$A$1:$AD$124</definedName>
  </definedNames>
  <calcPr iterateCount="100" refMode="A1" iterate="false" iterateDelta="0.0001"/>
  <pivotCaches>
    <pivotCache cacheId="1" r:id="rId7"/>
  </pivotCaches>
  <extLst>
    <ext xmlns:loext="http://schemas.libreoffice.org/" uri="{7626C862-2A13-11E5-B345-FEFF819CDC9F}">
      <loext:extCalcPr stringRefSyntax="ExcelA1"/>
    </ext>
  </extLst>
</workbook>
</file>

<file path=xl/sharedStrings.xml><?xml version="1.0" encoding="utf-8"?>
<sst xmlns="http://schemas.openxmlformats.org/spreadsheetml/2006/main" count="1003" uniqueCount="352">
  <si>
    <t xml:space="preserve">DATE</t>
  </si>
  <si>
    <t xml:space="preserve">NOM</t>
  </si>
  <si>
    <t xml:space="preserve">PRENOM</t>
  </si>
  <si>
    <t xml:space="preserve">ADRESSE</t>
  </si>
  <si>
    <t xml:space="preserve">COMPAGNIE</t>
  </si>
  <si>
    <t xml:space="preserve">REEL</t>
  </si>
  <si>
    <t xml:space="preserve">NB ANNEE</t>
  </si>
  <si>
    <t xml:space="preserve">CA</t>
  </si>
  <si>
    <t xml:space="preserve">AGENT</t>
  </si>
  <si>
    <t xml:space="preserve">COM </t>
  </si>
  <si>
    <t xml:space="preserve">DE</t>
  </si>
  <si>
    <t xml:space="preserve">APP</t>
  </si>
  <si>
    <t xml:space="preserve">PRIME APP</t>
  </si>
  <si>
    <t xml:space="preserve">INFO</t>
  </si>
  <si>
    <t xml:space="preserve">ENVOYE</t>
  </si>
  <si>
    <t xml:space="preserve">SIGNE</t>
  </si>
  <si>
    <t xml:space="preserve">Du</t>
  </si>
  <si>
    <t xml:space="preserve">Au</t>
  </si>
  <si>
    <t xml:space="preserve">ES</t>
  </si>
  <si>
    <t xml:space="preserve">HU</t>
  </si>
  <si>
    <t xml:space="preserve">MARRAS</t>
  </si>
  <si>
    <t xml:space="preserve">Ma première demande : Lorsque je selectionne un commercial en colonne "J" je souhaite que le sous total soit fait dans ma partie total tout en bas du tableau (en rouge). C'est actuellement le cas sauf que je voudrais que le sous total soit fait en fonction de la colonne "E" afin déviter à la secrétaire de taper des formules et lui préparer les prochaines feuilles à l'avance. Quelque chose comme si E= ES alors sous total afin que lorsque j'applique le filtre de la colonne J la production du commercial s'affiche individuellement. Le fait d'introduire dans ma formule le critère de compagnie automatisera le calcul pour chaque mois sans avoir besoin d'insérer  les lignes car chaque mois est différent et n'a donc pas le même nombre de ligne.                                                                                                                                        la seconde serait encore plus idéale mais peut être pas possible, l'idée serait d'avoir un tableau de production annuel avec une liste déroulante de 3 onglets qui permettraient d'afficher l'ensemble de l'année, un mois précis, un commercial. Merci d'avance à ceux qui pourront me venir en aide.</t>
  </si>
  <si>
    <t xml:space="preserve">MAR</t>
  </si>
  <si>
    <t xml:space="preserve">HUET</t>
  </si>
  <si>
    <t xml:space="preserve">JU</t>
  </si>
  <si>
    <t xml:space="preserve">GAL</t>
  </si>
  <si>
    <t xml:space="preserve">75€ REMP D AFF?</t>
  </si>
  <si>
    <t xml:space="preserve">DAV</t>
  </si>
  <si>
    <t xml:space="preserve">ok</t>
  </si>
  <si>
    <t xml:space="preserve">HAR</t>
  </si>
  <si>
    <t xml:space="preserve">100€ REMP D AFF</t>
  </si>
  <si>
    <t xml:space="preserve">50€ REMP D AFF</t>
  </si>
  <si>
    <t xml:space="preserve">CAY</t>
  </si>
  <si>
    <t xml:space="preserve">WU</t>
  </si>
  <si>
    <t xml:space="preserve">LATZ</t>
  </si>
  <si>
    <t xml:space="preserve">SCHN</t>
  </si>
  <si>
    <t xml:space="preserve">FO</t>
  </si>
  <si>
    <t xml:space="preserve">GUICHON</t>
  </si>
  <si>
    <t xml:space="preserve">TON</t>
  </si>
  <si>
    <t xml:space="preserve">SCHNEIDER</t>
  </si>
  <si>
    <t xml:space="preserve">TED</t>
  </si>
  <si>
    <t xml:space="preserve">SECCHI JP</t>
  </si>
  <si>
    <t xml:space="preserve">SEC</t>
  </si>
  <si>
    <t xml:space="preserve">LUC</t>
  </si>
  <si>
    <t xml:space="preserve">HARTERT</t>
  </si>
  <si>
    <t xml:space="preserve">KIM</t>
  </si>
  <si>
    <t xml:space="preserve">tin</t>
  </si>
  <si>
    <t xml:space="preserve">COL</t>
  </si>
  <si>
    <t xml:space="preserve">PO</t>
  </si>
  <si>
    <t xml:space="preserve">MITH</t>
  </si>
  <si>
    <t xml:space="preserve">BILAN ARRIVE + TARD</t>
  </si>
  <si>
    <t xml:space="preserve">FW</t>
  </si>
  <si>
    <t xml:space="preserve">PP</t>
  </si>
  <si>
    <t xml:space="preserve">MYR</t>
  </si>
  <si>
    <t xml:space="preserve">COLACCINO</t>
  </si>
  <si>
    <t xml:space="preserve">PU</t>
  </si>
  <si>
    <t xml:space="preserve">4,75% PAS DE RECUEIL</t>
  </si>
  <si>
    <t xml:space="preserve">4,75% PAS DE BILAN</t>
  </si>
  <si>
    <t xml:space="preserve">ANALYSE SEPTEMBRE</t>
  </si>
  <si>
    <t xml:space="preserve">TOTAL</t>
  </si>
  <si>
    <t xml:space="preserve">TOTAL PAR AGENT</t>
  </si>
  <si>
    <t xml:space="preserve">- tout -</t>
  </si>
  <si>
    <t xml:space="preserve">Somme - clas</t>
  </si>
  <si>
    <t xml:space="preserve">CAYOTTE</t>
  </si>
  <si>
    <t xml:space="preserve">FOIS DAVID</t>
  </si>
  <si>
    <t xml:space="preserve">GALTON</t>
  </si>
  <si>
    <t xml:space="preserve">JULIO</t>
  </si>
  <si>
    <t xml:space="preserve">LATZER</t>
  </si>
  <si>
    <t xml:space="preserve">LUCIANI</t>
  </si>
  <si>
    <t xml:space="preserve">MITHOUARD</t>
  </si>
  <si>
    <t xml:space="preserve">POTAPENKO</t>
  </si>
  <si>
    <t xml:space="preserve">SCHMITT MYRIAM</t>
  </si>
  <si>
    <t xml:space="preserve">SCHNEIDER </t>
  </si>
  <si>
    <t xml:space="preserve">TONIZZO</t>
  </si>
  <si>
    <t xml:space="preserve">WURTH</t>
  </si>
  <si>
    <t xml:space="preserve">Total Résultat</t>
  </si>
  <si>
    <t xml:space="preserve">clas</t>
  </si>
  <si>
    <t xml:space="preserve">GALLET</t>
  </si>
  <si>
    <t xml:space="preserve">CHRISTOPHE</t>
  </si>
  <si>
    <t xml:space="preserve">56 RUE DE VECKRING MONNERON</t>
  </si>
  <si>
    <t xml:space="preserve">ESCA</t>
  </si>
  <si>
    <t xml:space="preserve">SINA</t>
  </si>
  <si>
    <t xml:space="preserve">CHAMBAUT</t>
  </si>
  <si>
    <t xml:space="preserve">5 RUE DE LA GARE NILVANGE</t>
  </si>
  <si>
    <t xml:space="preserve">JACQUES</t>
  </si>
  <si>
    <t xml:space="preserve">MELANIE</t>
  </si>
  <si>
    <t xml:space="preserve">10 RUE DES ECOLES RURANGE</t>
  </si>
  <si>
    <t xml:space="preserve">PHILIPPI</t>
  </si>
  <si>
    <t xml:space="preserve">FREDERIC</t>
  </si>
  <si>
    <t xml:space="preserve">38 RUE DE LA PLATRERIE ROHRBACH</t>
  </si>
  <si>
    <t xml:space="preserve">KEMPFER</t>
  </si>
  <si>
    <t xml:space="preserve">JEAN MARIE</t>
  </si>
  <si>
    <t xml:space="preserve">42 AV DE L EUROPE CREHANGE</t>
  </si>
  <si>
    <t xml:space="preserve">ANTOINE WAX</t>
  </si>
  <si>
    <t xml:space="preserve">EMMANUEL</t>
  </si>
  <si>
    <t xml:space="preserve">27 RUE ANNE BOULLIE GUENANGE</t>
  </si>
  <si>
    <t xml:space="preserve">CONTE</t>
  </si>
  <si>
    <t xml:space="preserve">ANTHONY</t>
  </si>
  <si>
    <t xml:space="preserve">4 RUE DE LA CROIX DE PIERRE VIONVILLE</t>
  </si>
  <si>
    <t xml:space="preserve">HELWING</t>
  </si>
  <si>
    <t xml:space="preserve">CLAUDE </t>
  </si>
  <si>
    <t xml:space="preserve">68 FAUBOURG ST CROIX FORBACH</t>
  </si>
  <si>
    <t xml:space="preserve">BOUSRI</t>
  </si>
  <si>
    <t xml:space="preserve">DALILA</t>
  </si>
  <si>
    <t xml:space="preserve">2 RUE DU SANGLIER HAYANGE </t>
  </si>
  <si>
    <t xml:space="preserve">DI FILIPPO</t>
  </si>
  <si>
    <t xml:space="preserve">RAFFAELE</t>
  </si>
  <si>
    <t xml:space="preserve">13 RUE ST FRANCOIS TERVILLE</t>
  </si>
  <si>
    <t xml:space="preserve">BARONE</t>
  </si>
  <si>
    <t xml:space="preserve">2 IMPASSE RENE BARBICHE SARRALBE</t>
  </si>
  <si>
    <t xml:space="preserve">BOOG</t>
  </si>
  <si>
    <t xml:space="preserve">BASTIEN</t>
  </si>
  <si>
    <t xml:space="preserve">56 RUE DE METZ WOIPPY</t>
  </si>
  <si>
    <t xml:space="preserve">NEANT</t>
  </si>
  <si>
    <t xml:space="preserve">VINCENT</t>
  </si>
  <si>
    <t xml:space="preserve">5 RUE DES MIMOSAS AVRIL</t>
  </si>
  <si>
    <t xml:space="preserve">EMILIE</t>
  </si>
  <si>
    <t xml:space="preserve">LOMARTIRE</t>
  </si>
  <si>
    <t xml:space="preserve">ANGELO</t>
  </si>
  <si>
    <t xml:space="preserve">8 AV CHARLES DE GAULLE SEDAN</t>
  </si>
  <si>
    <t xml:space="preserve">WIECZORECK</t>
  </si>
  <si>
    <t xml:space="preserve">JORDANE </t>
  </si>
  <si>
    <t xml:space="preserve">22 ROUTE DE BOUSSANGE RICHEMONT </t>
  </si>
  <si>
    <t xml:space="preserve">MANCINELLI</t>
  </si>
  <si>
    <t xml:space="preserve">FREDDY</t>
  </si>
  <si>
    <t xml:space="preserve">31 B RUE NATIONALE APACH</t>
  </si>
  <si>
    <t xml:space="preserve">FOYER</t>
  </si>
  <si>
    <t xml:space="preserve">BERTIN</t>
  </si>
  <si>
    <t xml:space="preserve">ALICIA</t>
  </si>
  <si>
    <t xml:space="preserve">26 RUE VICTOR HUGO RUSSANGE</t>
  </si>
  <si>
    <t xml:space="preserve">MARTIN</t>
  </si>
  <si>
    <t xml:space="preserve">RAPHAEL</t>
  </si>
  <si>
    <t xml:space="preserve">GOUDEAU</t>
  </si>
  <si>
    <t xml:space="preserve">GREGOIRE</t>
  </si>
  <si>
    <t xml:space="preserve">5 OP DER HEED Luxembourg</t>
  </si>
  <si>
    <t xml:space="preserve">MAGARD</t>
  </si>
  <si>
    <t xml:space="preserve">MARC</t>
  </si>
  <si>
    <t xml:space="preserve">11 A PLACE DE L EGLISE FLATTEN</t>
  </si>
  <si>
    <t xml:space="preserve">MELAI</t>
  </si>
  <si>
    <t xml:space="preserve">6 RUE DE BRETAGNE TRIEUX</t>
  </si>
  <si>
    <t xml:space="preserve">LHARDIT</t>
  </si>
  <si>
    <t xml:space="preserve">JULIE</t>
  </si>
  <si>
    <t xml:space="preserve">CORPLET</t>
  </si>
  <si>
    <t xml:space="preserve">GUILLAUME</t>
  </si>
  <si>
    <t xml:space="preserve">21 RUE JEAN LAURAIN GUENANGE</t>
  </si>
  <si>
    <t xml:space="preserve">LEFEBVRE</t>
  </si>
  <si>
    <t xml:space="preserve">AURORE</t>
  </si>
  <si>
    <t xml:space="preserve">WALCZAK</t>
  </si>
  <si>
    <t xml:space="preserve">7 RUE FRANCOIS FOUSSE TERVILLE</t>
  </si>
  <si>
    <t xml:space="preserve">VITALI</t>
  </si>
  <si>
    <t xml:space="preserve">LAURA</t>
  </si>
  <si>
    <t xml:space="preserve">FIGUELIA</t>
  </si>
  <si>
    <t xml:space="preserve">FAWAZ</t>
  </si>
  <si>
    <t xml:space="preserve">63 RUE DE VERDUN THIONVILLE</t>
  </si>
  <si>
    <t xml:space="preserve">LINDBERG</t>
  </si>
  <si>
    <t xml:space="preserve">%AXANCE</t>
  </si>
  <si>
    <t xml:space="preserve">2 PLACE FREDERIC RAU AMNEVILLE</t>
  </si>
  <si>
    <t xml:space="preserve">SAIB</t>
  </si>
  <si>
    <t xml:space="preserve">ABDELHAMID</t>
  </si>
  <si>
    <t xml:space="preserve">40 RUE DES CLAIRS CHENES LEXY</t>
  </si>
  <si>
    <t xml:space="preserve">STRZELCZYK</t>
  </si>
  <si>
    <t xml:space="preserve">AUDE</t>
  </si>
  <si>
    <t xml:space="preserve">39 RUE CLAUDE MONET BOUSSE </t>
  </si>
  <si>
    <t xml:space="preserve">ALVES</t>
  </si>
  <si>
    <t xml:space="preserve">VICTOR</t>
  </si>
  <si>
    <t xml:space="preserve">19 RUE JEAN DAGNAUX MARLY</t>
  </si>
  <si>
    <t xml:space="preserve">IRANZO</t>
  </si>
  <si>
    <t xml:space="preserve">LISIANE</t>
  </si>
  <si>
    <t xml:space="preserve">14 F ALLEE DE LA LIBERATION THIONVILLE</t>
  </si>
  <si>
    <t xml:space="preserve">TASSONE</t>
  </si>
  <si>
    <t xml:space="preserve">JONATHAN</t>
  </si>
  <si>
    <t xml:space="preserve">2 IMPASSE DES MEUNIERS GANDRANGE</t>
  </si>
  <si>
    <t xml:space="preserve">ARNOULD</t>
  </si>
  <si>
    <t xml:space="preserve">SABRINA</t>
  </si>
  <si>
    <t xml:space="preserve">KEISER</t>
  </si>
  <si>
    <t xml:space="preserve">REBECCA</t>
  </si>
  <si>
    <t xml:space="preserve">9 RUE DES VERDIERS METZ</t>
  </si>
  <si>
    <t xml:space="preserve">SCHMITT</t>
  </si>
  <si>
    <t xml:space="preserve">MURIELLE</t>
  </si>
  <si>
    <t xml:space="preserve">4 RUE DE LA DAUCHERIE THIONVILLE</t>
  </si>
  <si>
    <t xml:space="preserve">LUISA</t>
  </si>
  <si>
    <t xml:space="preserve">TESTA</t>
  </si>
  <si>
    <t xml:space="preserve">FABIEN</t>
  </si>
  <si>
    <t xml:space="preserve">6 RUE DES ERABLES MONT ST MARTIN </t>
  </si>
  <si>
    <t xml:space="preserve">TINTINGER</t>
  </si>
  <si>
    <t xml:space="preserve">MICHAEL</t>
  </si>
  <si>
    <t xml:space="preserve">15 B RUE DE METZ LANTEFONTAINE</t>
  </si>
  <si>
    <t xml:space="preserve">GARNIER</t>
  </si>
  <si>
    <t xml:space="preserve">VICTORIEN</t>
  </si>
  <si>
    <t xml:space="preserve">4 RUE DES CHENES ZOUFFTGEN</t>
  </si>
  <si>
    <t xml:space="preserve">MARCHAL</t>
  </si>
  <si>
    <t xml:space="preserve">GREGORY</t>
  </si>
  <si>
    <t xml:space="preserve">19 RUE DU MUR BLANC SIERCK LES BAINS</t>
  </si>
  <si>
    <t xml:space="preserve">CHABBI</t>
  </si>
  <si>
    <t xml:space="preserve">MAROIE</t>
  </si>
  <si>
    <t xml:space="preserve">FECHER</t>
  </si>
  <si>
    <t xml:space="preserve">MAGALI</t>
  </si>
  <si>
    <t xml:space="preserve">HOCQUAUX</t>
  </si>
  <si>
    <t xml:space="preserve">MARIA</t>
  </si>
  <si>
    <t xml:space="preserve">4 RUE DES ROSEAUX ARGANCY</t>
  </si>
  <si>
    <t xml:space="preserve">TOMASICCHIO</t>
  </si>
  <si>
    <t xml:space="preserve">GREG</t>
  </si>
  <si>
    <t xml:space="preserve">22 RUE DU MUR BLANC SIERCK LES BAINS </t>
  </si>
  <si>
    <t xml:space="preserve">VALENTE</t>
  </si>
  <si>
    <t xml:space="preserve">EMELINE</t>
  </si>
  <si>
    <t xml:space="preserve">16 GRAND RUE SAULNES </t>
  </si>
  <si>
    <t xml:space="preserve">REYNAUD</t>
  </si>
  <si>
    <t xml:space="preserve">ALEXY</t>
  </si>
  <si>
    <t xml:space="preserve">42 RUE SŒUR EMANUELLE BRIEY</t>
  </si>
  <si>
    <t xml:space="preserve">RICHARD</t>
  </si>
  <si>
    <t xml:space="preserve">2 RUE SŒUR STANISLAS ROMBAS</t>
  </si>
  <si>
    <t xml:space="preserve">GONZALEZ</t>
  </si>
  <si>
    <t xml:space="preserve">DAVID</t>
  </si>
  <si>
    <t xml:space="preserve">ANSELMI</t>
  </si>
  <si>
    <t xml:space="preserve">CELINE</t>
  </si>
  <si>
    <t xml:space="preserve">9 RUE VICTOR HUGO ENNERY</t>
  </si>
  <si>
    <t xml:space="preserve">PORREYE</t>
  </si>
  <si>
    <t xml:space="preserve">33 RUE SETES LONGUYON </t>
  </si>
  <si>
    <t xml:space="preserve">LUTHOLD</t>
  </si>
  <si>
    <t xml:space="preserve">REMY</t>
  </si>
  <si>
    <t xml:space="preserve">3 IMPASSE DES MURIERS MOYEUVRE GRANDE</t>
  </si>
  <si>
    <t xml:space="preserve">DELLA NAVE</t>
  </si>
  <si>
    <t xml:space="preserve">22 RUE LAZANE HOCHE THIONVILLE</t>
  </si>
  <si>
    <t xml:space="preserve">MALAJ</t>
  </si>
  <si>
    <t xml:space="preserve">KRISTIAN</t>
  </si>
  <si>
    <t xml:space="preserve">6 RUE LUPIN MONT ST MARTIN </t>
  </si>
  <si>
    <t xml:space="preserve">GEORGE</t>
  </si>
  <si>
    <t xml:space="preserve">JIMMY</t>
  </si>
  <si>
    <t xml:space="preserve">8 RUE DE LORRAINE LONGWY</t>
  </si>
  <si>
    <t xml:space="preserve">DOUSSINE</t>
  </si>
  <si>
    <t xml:space="preserve">CECILE</t>
  </si>
  <si>
    <t xml:space="preserve">16 RUE DU GENERAL DE GAULLE REDANGE</t>
  </si>
  <si>
    <t xml:space="preserve">DURR</t>
  </si>
  <si>
    <t xml:space="preserve">FRANCOISE</t>
  </si>
  <si>
    <t xml:space="preserve">NAZZARI</t>
  </si>
  <si>
    <t xml:space="preserve">SAMUEL</t>
  </si>
  <si>
    <t xml:space="preserve">3 RUE DES IRIS BRIEY</t>
  </si>
  <si>
    <t xml:space="preserve">PARMENTIER</t>
  </si>
  <si>
    <t xml:space="preserve">OLIVIER</t>
  </si>
  <si>
    <t xml:space="preserve">17 RUE DES COQUELICOTS AUGNY</t>
  </si>
  <si>
    <t xml:space="preserve">CYNTHIA</t>
  </si>
  <si>
    <t xml:space="preserve">BIGOT</t>
  </si>
  <si>
    <t xml:space="preserve">22 ROUTE DE LUX VILLE EN MONTOIS </t>
  </si>
  <si>
    <t xml:space="preserve">NOIROT</t>
  </si>
  <si>
    <t xml:space="preserve">48 GRAND RUE BERTRANGE </t>
  </si>
  <si>
    <t xml:space="preserve">KACHEMIR</t>
  </si>
  <si>
    <t xml:space="preserve">MOHAMED</t>
  </si>
  <si>
    <t xml:space="preserve">19 RUE CARNOT LONGWY </t>
  </si>
  <si>
    <t xml:space="preserve">LIBER</t>
  </si>
  <si>
    <t xml:space="preserve">MARINE</t>
  </si>
  <si>
    <t xml:space="preserve">89 BOUCLE DU MILAN VEYMERANGE </t>
  </si>
  <si>
    <t xml:space="preserve">ZEIMET</t>
  </si>
  <si>
    <t xml:space="preserve">YASMINA</t>
  </si>
  <si>
    <t xml:space="preserve">1 RUE  JULES  CREVAUX METZ</t>
  </si>
  <si>
    <t xml:space="preserve">MAUVET</t>
  </si>
  <si>
    <t xml:space="preserve">CATHY</t>
  </si>
  <si>
    <t xml:space="preserve">4 IMPASSE DES MARTINETS BERTRANGE </t>
  </si>
  <si>
    <t xml:space="preserve">BALLAUD</t>
  </si>
  <si>
    <t xml:space="preserve">CHLOE</t>
  </si>
  <si>
    <t xml:space="preserve">21 RUE DU BAOETEN SCY CHAZELLE</t>
  </si>
  <si>
    <t xml:space="preserve">MULLER</t>
  </si>
  <si>
    <t xml:space="preserve">VIRGINIE</t>
  </si>
  <si>
    <t xml:space="preserve">11 RUE DE BOURGOGNE THIONVILLE</t>
  </si>
  <si>
    <t xml:space="preserve">BLAISE PETIT</t>
  </si>
  <si>
    <t xml:space="preserve">MATHIEU</t>
  </si>
  <si>
    <t xml:space="preserve">3 RUE DE CHARENTE YUTZ</t>
  </si>
  <si>
    <t xml:space="preserve">GIRAUD</t>
  </si>
  <si>
    <t xml:space="preserve">MARTINE</t>
  </si>
  <si>
    <t xml:space="preserve">12 RUE DE THIONVILLE LONGWY </t>
  </si>
  <si>
    <t xml:space="preserve">ZADRA</t>
  </si>
  <si>
    <t xml:space="preserve">JULIEN</t>
  </si>
  <si>
    <t xml:space="preserve">2 RUE LES CHAVY POURNOY LA GRASSE </t>
  </si>
  <si>
    <t xml:space="preserve">CHAIX</t>
  </si>
  <si>
    <t xml:space="preserve">YANNICK</t>
  </si>
  <si>
    <t xml:space="preserve">31 ROUTE DE REMICH MOUTFORT </t>
  </si>
  <si>
    <t xml:space="preserve">LAO RAMINEZ</t>
  </si>
  <si>
    <t xml:space="preserve">ADRIANA</t>
  </si>
  <si>
    <t xml:space="preserve">EFOUA MBOZO O</t>
  </si>
  <si>
    <t xml:space="preserve">ANNA PENNINA</t>
  </si>
  <si>
    <t xml:space="preserve">6 PLACE DU Luxembourg THIONVILLE</t>
  </si>
  <si>
    <t xml:space="preserve">TOURCHER</t>
  </si>
  <si>
    <t xml:space="preserve">HUGO</t>
  </si>
  <si>
    <t xml:space="preserve">35 RUE DE LA CORVEE SERVIGNY </t>
  </si>
  <si>
    <t xml:space="preserve">LAMELYN</t>
  </si>
  <si>
    <t xml:space="preserve">JEREMY</t>
  </si>
  <si>
    <t xml:space="preserve">2 RUE DE LA ROCHE BERTRANGE </t>
  </si>
  <si>
    <t xml:space="preserve">AUBRIET</t>
  </si>
  <si>
    <t xml:space="preserve">JESSY</t>
  </si>
  <si>
    <t xml:space="preserve">7 RUE ANDRE RICHARD BOISMONT </t>
  </si>
  <si>
    <t xml:space="preserve">JEROME</t>
  </si>
  <si>
    <t xml:space="preserve">6 GRAND RUE TALANGE</t>
  </si>
  <si>
    <t xml:space="preserve">CRETER</t>
  </si>
  <si>
    <t xml:space="preserve">HUGNET</t>
  </si>
  <si>
    <t xml:space="preserve">LORRAINE</t>
  </si>
  <si>
    <t xml:space="preserve">7 RUE DE LA REINE GRAS STE BARBE</t>
  </si>
  <si>
    <t xml:space="preserve">TARTER</t>
  </si>
  <si>
    <t xml:space="preserve">MELISSA</t>
  </si>
  <si>
    <t xml:space="preserve">120 AVENUE DE STRASBOURG METZ</t>
  </si>
  <si>
    <t xml:space="preserve">CHTIOUI</t>
  </si>
  <si>
    <t xml:space="preserve">ISMAIL</t>
  </si>
  <si>
    <t xml:space="preserve">10 RUE DES ERABLES ENTRANGE</t>
  </si>
  <si>
    <t xml:space="preserve">FWU VE</t>
  </si>
  <si>
    <t xml:space="preserve">REZER</t>
  </si>
  <si>
    <t xml:space="preserve">PAULINE</t>
  </si>
  <si>
    <t xml:space="preserve">ARNAUD</t>
  </si>
  <si>
    <t xml:space="preserve">SWISS PP</t>
  </si>
  <si>
    <t xml:space="preserve">JANTZEM</t>
  </si>
  <si>
    <t xml:space="preserve">4 RUE CASTVILLER HILSPRICH</t>
  </si>
  <si>
    <t xml:space="preserve">TEUCHERT</t>
  </si>
  <si>
    <t xml:space="preserve">AURELIE</t>
  </si>
  <si>
    <t xml:space="preserve">39 RUE PASTEUR YUTZ</t>
  </si>
  <si>
    <t xml:space="preserve">NOEL</t>
  </si>
  <si>
    <t xml:space="preserve">DAMIEN</t>
  </si>
  <si>
    <t xml:space="preserve">7 RUE EUGENIE MILLERET METZ</t>
  </si>
  <si>
    <t xml:space="preserve">BOLLET</t>
  </si>
  <si>
    <t xml:space="preserve">YVES</t>
  </si>
  <si>
    <t xml:space="preserve">18 RUE SAINT LOUIS THIONVILLE</t>
  </si>
  <si>
    <t xml:space="preserve">DELMOTTE</t>
  </si>
  <si>
    <t xml:space="preserve">BAPTISTE</t>
  </si>
  <si>
    <t xml:space="preserve">5 RUE DES CAPUCINES STRASSEN </t>
  </si>
  <si>
    <t xml:space="preserve">FALZONE</t>
  </si>
  <si>
    <t xml:space="preserve">CATHELINE</t>
  </si>
  <si>
    <t xml:space="preserve">7 CHEMIN DE LA MOSELLE SCY CHAZELLE</t>
  </si>
  <si>
    <t xml:space="preserve">SCHWALLER</t>
  </si>
  <si>
    <t xml:space="preserve">26 RUE DE LA COMMANDERIE NANCY</t>
  </si>
  <si>
    <t xml:space="preserve">SCHISSLER</t>
  </si>
  <si>
    <t xml:space="preserve">LAURENT</t>
  </si>
  <si>
    <t xml:space="preserve">15 RUE DU CIMETIERE FARSCHVILLER</t>
  </si>
  <si>
    <t xml:space="preserve">EUSTACHE</t>
  </si>
  <si>
    <t xml:space="preserve">MICHEL</t>
  </si>
  <si>
    <t xml:space="preserve">3 RUE DES BLEUETS VOLSTROFF </t>
  </si>
  <si>
    <t xml:space="preserve">JUNG</t>
  </si>
  <si>
    <t xml:space="preserve">PIERRE</t>
  </si>
  <si>
    <t xml:space="preserve">13 RUE JEANNE D ARC REHON</t>
  </si>
  <si>
    <t xml:space="preserve">KLEIN</t>
  </si>
  <si>
    <t xml:space="preserve">JORDANE</t>
  </si>
  <si>
    <t xml:space="preserve">79 RUE DU STADE YUTZ</t>
  </si>
  <si>
    <t xml:space="preserve">SWISS PU</t>
  </si>
  <si>
    <t xml:space="preserve">JOELLE</t>
  </si>
  <si>
    <t xml:space="preserve">BOUR</t>
  </si>
  <si>
    <t xml:space="preserve">ELODIE</t>
  </si>
  <si>
    <t xml:space="preserve">22 RUE DES ALOUETTES DISTROFF</t>
  </si>
  <si>
    <t xml:space="preserve">CADET</t>
  </si>
  <si>
    <t xml:space="preserve">VALERIE</t>
  </si>
  <si>
    <t xml:space="preserve">2 CHEMIN DES LABOUREURS HAYANGE</t>
  </si>
  <si>
    <t xml:space="preserve">DAL PRA</t>
  </si>
  <si>
    <t xml:space="preserve">JEAN CHRISTOPHE</t>
  </si>
  <si>
    <t xml:space="preserve">1 RUE DE LORRAINE NEUFGRANGE</t>
  </si>
  <si>
    <t xml:space="preserve">BECKRICH</t>
  </si>
  <si>
    <t xml:space="preserve">PATRICK</t>
  </si>
  <si>
    <t xml:space="preserve">9 RUE DU CASTEL KESKASTEL</t>
  </si>
  <si>
    <t xml:space="preserve">SWISS PU </t>
  </si>
</sst>
</file>

<file path=xl/styles.xml><?xml version="1.0" encoding="utf-8"?>
<styleSheet xmlns="http://schemas.openxmlformats.org/spreadsheetml/2006/main">
  <numFmts count="9">
    <numFmt numFmtId="164" formatCode="General"/>
    <numFmt numFmtId="165" formatCode="0.00"/>
    <numFmt numFmtId="166" formatCode="[$-40C]DD/MM/YYYY"/>
    <numFmt numFmtId="167" formatCode="#,##0.00"/>
    <numFmt numFmtId="168" formatCode="DD/MM/YY"/>
    <numFmt numFmtId="169" formatCode="#,##0"/>
    <numFmt numFmtId="170" formatCode="0.00\ %"/>
    <numFmt numFmtId="171" formatCode="#,##0.00\ [$€-40C];[RED]\-#,##0.00\ [$€-40C]"/>
    <numFmt numFmtId="172" formatCode="General"/>
  </numFmts>
  <fonts count="17">
    <font>
      <sz val="11"/>
      <color rgb="FF000000"/>
      <name val="Calibri"/>
      <family val="2"/>
      <charset val="1"/>
    </font>
    <font>
      <sz val="10"/>
      <name val="Arial"/>
      <family val="0"/>
    </font>
    <font>
      <sz val="10"/>
      <name val="Arial"/>
      <family val="0"/>
    </font>
    <font>
      <sz val="10"/>
      <name val="Arial"/>
      <family val="0"/>
    </font>
    <font>
      <b val="true"/>
      <sz val="11"/>
      <color rgb="FF000000"/>
      <name val="Calibri"/>
      <family val="2"/>
      <charset val="1"/>
    </font>
    <font>
      <sz val="9"/>
      <color rgb="FF000000"/>
      <name val="Calibri"/>
      <family val="2"/>
      <charset val="1"/>
    </font>
    <font>
      <sz val="10"/>
      <color rgb="FF000000"/>
      <name val="Calibri"/>
      <family val="2"/>
      <charset val="1"/>
    </font>
    <font>
      <sz val="8"/>
      <color rgb="FF000000"/>
      <name val="Calibri"/>
      <family val="2"/>
      <charset val="1"/>
    </font>
    <font>
      <b val="true"/>
      <sz val="20"/>
      <color rgb="FF000000"/>
      <name val="Calibri"/>
      <family val="2"/>
      <charset val="1"/>
    </font>
    <font>
      <b val="true"/>
      <sz val="14"/>
      <color rgb="FF000000"/>
      <name val="Calibri"/>
      <family val="2"/>
      <charset val="1"/>
    </font>
    <font>
      <b val="true"/>
      <sz val="12"/>
      <color rgb="FF000000"/>
      <name val="Calibri"/>
      <family val="2"/>
      <charset val="1"/>
    </font>
    <font>
      <b val="true"/>
      <sz val="10"/>
      <color rgb="FF000000"/>
      <name val="Arial"/>
      <family val="0"/>
      <charset val="1"/>
    </font>
    <font>
      <b val="true"/>
      <sz val="10"/>
      <color rgb="FFFF0000"/>
      <name val="Calibri"/>
      <family val="2"/>
      <charset val="1"/>
    </font>
    <font>
      <b val="true"/>
      <sz val="10"/>
      <color rgb="FF000000"/>
      <name val="Calibri"/>
      <family val="2"/>
      <charset val="1"/>
    </font>
    <font>
      <b val="true"/>
      <sz val="8"/>
      <color rgb="FFFF0000"/>
      <name val="Calibri"/>
      <family val="2"/>
      <charset val="1"/>
    </font>
    <font>
      <sz val="14"/>
      <color rgb="FF595959"/>
      <name val="Calibri"/>
      <family val="2"/>
    </font>
    <font>
      <sz val="9"/>
      <color rgb="FF595959"/>
      <name val="Calibri"/>
      <family val="2"/>
    </font>
  </fonts>
  <fills count="17">
    <fill>
      <patternFill patternType="none"/>
    </fill>
    <fill>
      <patternFill patternType="gray125"/>
    </fill>
    <fill>
      <patternFill patternType="solid">
        <fgColor rgb="FFDAE3F3"/>
        <bgColor rgb="FFDBDBDB"/>
      </patternFill>
    </fill>
    <fill>
      <patternFill patternType="solid">
        <fgColor rgb="FFC5E0B4"/>
        <bgColor rgb="FFD9D9D9"/>
      </patternFill>
    </fill>
    <fill>
      <patternFill patternType="solid">
        <fgColor rgb="FFDBDBDB"/>
        <bgColor rgb="FFD9D9D9"/>
      </patternFill>
    </fill>
    <fill>
      <patternFill patternType="solid">
        <fgColor rgb="FFD9D9D9"/>
        <bgColor rgb="FFDBDBDB"/>
      </patternFill>
    </fill>
    <fill>
      <patternFill patternType="solid">
        <fgColor rgb="FFFFFF00"/>
        <bgColor rgb="FFFFFF99"/>
      </patternFill>
    </fill>
    <fill>
      <patternFill patternType="solid">
        <fgColor rgb="FFFF66CC"/>
        <bgColor rgb="FFFF99FF"/>
      </patternFill>
    </fill>
    <fill>
      <patternFill patternType="solid">
        <fgColor rgb="FFC9C9C9"/>
        <bgColor rgb="FFB4C7E7"/>
      </patternFill>
    </fill>
    <fill>
      <patternFill patternType="solid">
        <fgColor rgb="FFFF99FF"/>
        <bgColor rgb="FFCC99FF"/>
      </patternFill>
    </fill>
    <fill>
      <patternFill patternType="solid">
        <fgColor rgb="FFBDD7EE"/>
        <bgColor rgb="FFB4C7E7"/>
      </patternFill>
    </fill>
    <fill>
      <patternFill patternType="solid">
        <fgColor rgb="FFFFE699"/>
        <bgColor rgb="FFFFFF99"/>
      </patternFill>
    </fill>
    <fill>
      <patternFill patternType="solid">
        <fgColor rgb="FFFFFF99"/>
        <bgColor rgb="FFFFFFCC"/>
      </patternFill>
    </fill>
    <fill>
      <patternFill patternType="solid">
        <fgColor rgb="FFB4C7E7"/>
        <bgColor rgb="FFBDD7EE"/>
      </patternFill>
    </fill>
    <fill>
      <patternFill patternType="solid">
        <fgColor rgb="FFFFFFFF"/>
        <bgColor rgb="FFFFFFCC"/>
      </patternFill>
    </fill>
    <fill>
      <patternFill patternType="solid">
        <fgColor rgb="FFFFFFCC"/>
        <bgColor rgb="FFFFF2CC"/>
      </patternFill>
    </fill>
    <fill>
      <patternFill patternType="solid">
        <fgColor rgb="FFFFF2CC"/>
        <bgColor rgb="FFFFFFCC"/>
      </patternFill>
    </fill>
  </fills>
  <borders count="30">
    <border diagonalUp="false" diagonalDown="false">
      <left/>
      <right/>
      <top/>
      <bottom/>
      <diagonal/>
    </border>
    <border diagonalUp="false" diagonalDown="false">
      <left style="thin"/>
      <right style="thin"/>
      <top style="thin"/>
      <bottom style="thin"/>
      <diagonal/>
    </border>
    <border diagonalUp="false" diagonalDown="false">
      <left style="thin"/>
      <right style="thin"/>
      <top style="thin"/>
      <bottom/>
      <diagonal/>
    </border>
    <border diagonalUp="false" diagonalDown="false">
      <left style="thin"/>
      <right/>
      <top style="thin"/>
      <bottom style="thin"/>
      <diagonal/>
    </border>
    <border diagonalUp="false" diagonalDown="false">
      <left/>
      <right style="thin"/>
      <top style="thin"/>
      <bottom style="thin"/>
      <diagonal/>
    </border>
    <border diagonalUp="false" diagonalDown="false">
      <left style="thin"/>
      <right style="thin"/>
      <top/>
      <bottom/>
      <diagonal/>
    </border>
    <border diagonalUp="false" diagonalDown="false">
      <left style="thin"/>
      <right style="thin"/>
      <top/>
      <bottom style="thin"/>
      <diagonal/>
    </border>
    <border diagonalUp="false" diagonalDown="false">
      <left style="medium"/>
      <right style="medium"/>
      <top style="medium"/>
      <bottom style="medium"/>
      <diagonal/>
    </border>
    <border diagonalUp="false" diagonalDown="false">
      <left style="medium"/>
      <right style="thin"/>
      <top style="medium"/>
      <bottom style="medium"/>
      <diagonal/>
    </border>
    <border diagonalUp="false" diagonalDown="false">
      <left style="thin"/>
      <right style="thin"/>
      <top style="medium"/>
      <bottom style="thin"/>
      <diagonal/>
    </border>
    <border diagonalUp="false" diagonalDown="false">
      <left style="thin"/>
      <right/>
      <top style="medium"/>
      <bottom style="thin"/>
      <diagonal/>
    </border>
    <border diagonalUp="false" diagonalDown="false">
      <left style="thin"/>
      <right style="medium"/>
      <top style="medium"/>
      <bottom style="thin"/>
      <diagonal/>
    </border>
    <border diagonalUp="false" diagonalDown="false">
      <left style="thin"/>
      <right style="thin"/>
      <top style="thin"/>
      <bottom style="medium"/>
      <diagonal/>
    </border>
    <border diagonalUp="false" diagonalDown="false">
      <left style="thin"/>
      <right/>
      <top style="thin"/>
      <bottom style="medium"/>
      <diagonal/>
    </border>
    <border diagonalUp="false" diagonalDown="false">
      <left style="thin"/>
      <right style="medium"/>
      <top style="thin"/>
      <bottom style="medium"/>
      <diagonal/>
    </border>
    <border diagonalUp="false" diagonalDown="false">
      <left style="medium"/>
      <right style="medium"/>
      <top style="medium"/>
      <bottom style="thin"/>
      <diagonal/>
    </border>
    <border diagonalUp="false" diagonalDown="false">
      <left/>
      <right style="thin"/>
      <top/>
      <bottom style="thin"/>
      <diagonal/>
    </border>
    <border diagonalUp="false" diagonalDown="false">
      <left style="thin"/>
      <right/>
      <top/>
      <bottom style="thin"/>
      <diagonal/>
    </border>
    <border diagonalUp="false" diagonalDown="false">
      <left style="medium"/>
      <right style="medium"/>
      <top style="thin"/>
      <bottom style="thin"/>
      <diagonal/>
    </border>
    <border diagonalUp="false" diagonalDown="false">
      <left style="medium"/>
      <right style="medium"/>
      <top style="thin"/>
      <bottom/>
      <diagonal/>
    </border>
    <border diagonalUp="false" diagonalDown="false">
      <left/>
      <right style="thin"/>
      <top style="thin"/>
      <bottom/>
      <diagonal/>
    </border>
    <border diagonalUp="false" diagonalDown="false">
      <left style="thin"/>
      <right/>
      <top style="thin"/>
      <bottom/>
      <diagonal/>
    </border>
    <border diagonalUp="false" diagonalDown="false">
      <left style="medium"/>
      <right style="medium"/>
      <top style="thin"/>
      <bottom style="medium"/>
      <diagonal/>
    </border>
    <border diagonalUp="false" diagonalDown="false">
      <left style="medium"/>
      <right style="thin"/>
      <top style="medium"/>
      <bottom style="thin"/>
      <diagonal/>
    </border>
    <border diagonalUp="false" diagonalDown="false">
      <left style="medium"/>
      <right style="thin"/>
      <top style="thin"/>
      <bottom/>
      <diagonal/>
    </border>
    <border diagonalUp="false" diagonalDown="false">
      <left style="thin"/>
      <right style="medium"/>
      <top style="thin"/>
      <bottom/>
      <diagonal/>
    </border>
    <border diagonalUp="false" diagonalDown="false">
      <left style="medium"/>
      <right style="thin"/>
      <top/>
      <bottom/>
      <diagonal/>
    </border>
    <border diagonalUp="false" diagonalDown="false">
      <left style="thin"/>
      <right style="medium"/>
      <top/>
      <bottom/>
      <diagonal/>
    </border>
    <border diagonalUp="false" diagonalDown="false">
      <left style="thin"/>
      <right style="medium"/>
      <top/>
      <bottom style="thin"/>
      <diagonal/>
    </border>
    <border diagonalUp="false" diagonalDown="false">
      <left style="medium"/>
      <right style="thin"/>
      <top style="thin"/>
      <bottom style="medium"/>
      <diagonal/>
    </border>
  </borders>
  <cellStyleXfs count="26">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0" fillId="0" borderId="0" applyFont="true" applyBorder="false" applyAlignment="true" applyProtection="false">
      <alignment horizontal="left" vertical="bottom" textRotation="0" wrapText="false" indent="0" shrinkToFit="false"/>
    </xf>
    <xf numFmtId="164" fontId="0" fillId="0" borderId="0" applyFont="true" applyBorder="false" applyAlignment="true" applyProtection="false">
      <alignment horizontal="general" vertical="bottom" textRotation="0" wrapText="false" indent="0" shrinkToFit="false"/>
    </xf>
    <xf numFmtId="164" fontId="0" fillId="0" borderId="0" applyFont="true" applyBorder="false" applyAlignment="true" applyProtection="false">
      <alignment horizontal="general" vertical="bottom" textRotation="0" wrapText="false" indent="0" shrinkToFit="false"/>
    </xf>
    <xf numFmtId="164" fontId="4" fillId="0" borderId="0" applyFont="true" applyBorder="false" applyAlignment="true" applyProtection="false">
      <alignment horizontal="general" vertical="bottom" textRotation="0" wrapText="false" indent="0" shrinkToFit="false"/>
    </xf>
    <xf numFmtId="164" fontId="4" fillId="0" borderId="0" applyFont="true" applyBorder="false" applyAlignment="true" applyProtection="false">
      <alignment horizontal="left" vertical="bottom" textRotation="0" wrapText="false" indent="0" shrinkToFit="false"/>
    </xf>
    <xf numFmtId="164" fontId="0" fillId="0" borderId="0" applyFont="true" applyBorder="false" applyAlignment="true" applyProtection="false">
      <alignment horizontal="general" vertical="bottom" textRotation="0" wrapText="false" indent="0" shrinkToFit="false"/>
    </xf>
  </cellStyleXfs>
  <cellXfs count="80">
    <xf numFmtId="164"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false" applyBorder="false" applyAlignment="true" applyProtection="false">
      <alignment horizontal="center" vertical="bottom" textRotation="0" wrapText="fals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2" borderId="1" xfId="0" applyFont="true" applyBorder="true" applyAlignment="true" applyProtection="false">
      <alignment horizontal="center" vertical="top" textRotation="0" wrapText="false" indent="0" shrinkToFit="false"/>
      <protection locked="true" hidden="false"/>
    </xf>
    <xf numFmtId="165" fontId="0" fillId="2" borderId="1" xfId="0" applyFont="true" applyBorder="true" applyAlignment="true" applyProtection="false">
      <alignment horizontal="center" vertical="top" textRotation="0" wrapText="false" indent="0" shrinkToFit="false"/>
      <protection locked="true" hidden="false"/>
    </xf>
    <xf numFmtId="164" fontId="0" fillId="2" borderId="2" xfId="0" applyFont="true" applyBorder="true" applyAlignment="true" applyProtection="false">
      <alignment horizontal="center" vertical="top" textRotation="0" wrapText="false" indent="0" shrinkToFit="false"/>
      <protection locked="true" hidden="false"/>
    </xf>
    <xf numFmtId="164" fontId="0" fillId="3" borderId="2" xfId="0" applyFont="true" applyBorder="true" applyAlignment="true" applyProtection="false">
      <alignment horizontal="center" vertical="top" textRotation="0" wrapText="false" indent="0" shrinkToFit="false"/>
      <protection locked="true" hidden="false"/>
    </xf>
    <xf numFmtId="164" fontId="0" fillId="4" borderId="1" xfId="0" applyFont="true" applyBorder="true" applyAlignment="true" applyProtection="false">
      <alignment horizontal="center" vertical="top" textRotation="0" wrapText="false" indent="0" shrinkToFit="false"/>
      <protection locked="true" hidden="false"/>
    </xf>
    <xf numFmtId="164" fontId="0" fillId="0" borderId="0" xfId="0" applyFont="false" applyBorder="false" applyAlignment="true" applyProtection="false">
      <alignment horizontal="general" vertical="top" textRotation="0" wrapText="false" indent="0" shrinkToFit="false"/>
      <protection locked="true" hidden="false"/>
    </xf>
    <xf numFmtId="166" fontId="5" fillId="0" borderId="1" xfId="0" applyFont="true" applyBorder="true" applyAlignment="true" applyProtection="false">
      <alignment horizontal="center" vertical="bottom" textRotation="0" wrapText="false" indent="0" shrinkToFit="false"/>
      <protection locked="true" hidden="false"/>
    </xf>
    <xf numFmtId="164" fontId="5" fillId="0" borderId="1" xfId="0" applyFont="true" applyBorder="true" applyAlignment="true" applyProtection="false">
      <alignment horizontal="center" vertical="bottom" textRotation="0" wrapText="false" indent="0" shrinkToFit="false"/>
      <protection locked="true" hidden="false"/>
    </xf>
    <xf numFmtId="164" fontId="5" fillId="3" borderId="1" xfId="0" applyFont="true" applyBorder="true" applyAlignment="true" applyProtection="false">
      <alignment horizontal="center" vertical="bottom" textRotation="0" wrapText="false" indent="0" shrinkToFit="false"/>
      <protection locked="true" hidden="false"/>
    </xf>
    <xf numFmtId="164" fontId="5" fillId="5" borderId="1" xfId="0" applyFont="true" applyBorder="true" applyAlignment="true" applyProtection="false">
      <alignment horizontal="center" vertical="bottom" textRotation="0" wrapText="false" indent="0" shrinkToFit="false"/>
      <protection locked="true" hidden="false"/>
    </xf>
    <xf numFmtId="165" fontId="5" fillId="0" borderId="1" xfId="0" applyFont="true" applyBorder="true" applyAlignment="true" applyProtection="false">
      <alignment horizontal="center" vertical="bottom" textRotation="0" wrapText="false" indent="0" shrinkToFit="false"/>
      <protection locked="true" hidden="false"/>
    </xf>
    <xf numFmtId="164" fontId="5" fillId="0" borderId="3" xfId="0" applyFont="true" applyBorder="true" applyAlignment="true" applyProtection="false">
      <alignment horizontal="center" vertical="bottom" textRotation="0" wrapText="false" indent="0" shrinkToFit="false"/>
      <protection locked="true" hidden="false"/>
    </xf>
    <xf numFmtId="164" fontId="0" fillId="0" borderId="1" xfId="0" applyFont="false" applyBorder="true" applyAlignment="true" applyProtection="false">
      <alignment horizontal="center" vertical="bottom" textRotation="0" wrapText="false" indent="0" shrinkToFit="false"/>
      <protection locked="true" hidden="false"/>
    </xf>
    <xf numFmtId="164" fontId="5" fillId="0" borderId="4" xfId="0" applyFont="true" applyBorder="true" applyAlignment="true" applyProtection="false">
      <alignment horizontal="center" vertical="bottom" textRotation="0" wrapText="false" indent="0" shrinkToFit="false"/>
      <protection locked="true" hidden="false"/>
    </xf>
    <xf numFmtId="167" fontId="0" fillId="0" borderId="0" xfId="0" applyFont="false" applyBorder="false" applyAlignment="false" applyProtection="false">
      <alignment horizontal="general" vertical="bottom" textRotation="0" wrapText="false" indent="0" shrinkToFit="false"/>
      <protection locked="true" hidden="false"/>
    </xf>
    <xf numFmtId="168" fontId="0" fillId="0" borderId="0" xfId="0" applyFont="false" applyBorder="false" applyAlignment="false" applyProtection="false">
      <alignment horizontal="general" vertical="bottom" textRotation="0" wrapText="false" indent="0" shrinkToFit="false"/>
      <protection locked="true" hidden="false"/>
    </xf>
    <xf numFmtId="164" fontId="6" fillId="0" borderId="1" xfId="0" applyFont="true" applyBorder="true" applyAlignment="true" applyProtection="false">
      <alignment horizontal="center" vertical="top" textRotation="0" wrapText="true" indent="0" shrinkToFit="false"/>
      <protection locked="true" hidden="false"/>
    </xf>
    <xf numFmtId="164" fontId="5" fillId="0" borderId="5" xfId="0" applyFont="true" applyBorder="true" applyAlignment="true" applyProtection="false">
      <alignment horizontal="center" vertical="bottom" textRotation="0" wrapText="false" indent="0" shrinkToFit="false"/>
      <protection locked="true" hidden="false"/>
    </xf>
    <xf numFmtId="164" fontId="5" fillId="0" borderId="6" xfId="0" applyFont="true" applyBorder="true" applyAlignment="true" applyProtection="false">
      <alignment horizontal="center" vertical="bottom" textRotation="0" wrapText="false" indent="0" shrinkToFit="false"/>
      <protection locked="true" hidden="false"/>
    </xf>
    <xf numFmtId="164" fontId="5" fillId="6" borderId="1" xfId="0" applyFont="true" applyBorder="true" applyAlignment="true" applyProtection="false">
      <alignment horizontal="center" vertical="bottom" textRotation="0" wrapText="false" indent="0" shrinkToFit="false"/>
      <protection locked="true" hidden="false"/>
    </xf>
    <xf numFmtId="166" fontId="7" fillId="0" borderId="1" xfId="0" applyFont="true" applyBorder="true" applyAlignment="true" applyProtection="false">
      <alignment horizontal="center" vertical="bottom" textRotation="0" wrapText="false" indent="0" shrinkToFit="false"/>
      <protection locked="true" hidden="false"/>
    </xf>
    <xf numFmtId="164" fontId="7" fillId="0" borderId="1" xfId="0" applyFont="true" applyBorder="true" applyAlignment="true" applyProtection="false">
      <alignment horizontal="center" vertical="bottom" textRotation="0" wrapText="false" indent="0" shrinkToFit="false"/>
      <protection locked="true" hidden="false"/>
    </xf>
    <xf numFmtId="164" fontId="7" fillId="5" borderId="1" xfId="0" applyFont="true" applyBorder="true" applyAlignment="true" applyProtection="false">
      <alignment horizontal="center" vertical="bottom" textRotation="0" wrapText="false" indent="0" shrinkToFit="false"/>
      <protection locked="true" hidden="false"/>
    </xf>
    <xf numFmtId="166" fontId="7" fillId="6" borderId="1" xfId="0" applyFont="true" applyBorder="true" applyAlignment="true" applyProtection="false">
      <alignment horizontal="center" vertical="bottom" textRotation="0" wrapText="false" indent="0" shrinkToFit="false"/>
      <protection locked="true" hidden="false"/>
    </xf>
    <xf numFmtId="166" fontId="7" fillId="7" borderId="1" xfId="0" applyFont="true" applyBorder="true" applyAlignment="true" applyProtection="false">
      <alignment horizontal="center" vertical="bottom" textRotation="0" wrapText="false" indent="0" shrinkToFit="false"/>
      <protection locked="true" hidden="false"/>
    </xf>
    <xf numFmtId="164" fontId="5" fillId="8" borderId="1" xfId="0" applyFont="true" applyBorder="true" applyAlignment="true" applyProtection="false">
      <alignment horizontal="center" vertical="bottom" textRotation="0" wrapText="false" indent="0" shrinkToFit="false"/>
      <protection locked="true" hidden="false"/>
    </xf>
    <xf numFmtId="166" fontId="5" fillId="9" borderId="1" xfId="0" applyFont="true" applyBorder="true" applyAlignment="true" applyProtection="false">
      <alignment horizontal="center" vertical="bottom" textRotation="0" wrapText="false" indent="0" shrinkToFit="false"/>
      <protection locked="true" hidden="false"/>
    </xf>
    <xf numFmtId="166" fontId="5" fillId="7" borderId="1" xfId="0" applyFont="true" applyBorder="true" applyAlignment="true" applyProtection="false">
      <alignment horizontal="center" vertical="bottom" textRotation="0" wrapText="false" indent="0" shrinkToFit="false"/>
      <protection locked="true" hidden="false"/>
    </xf>
    <xf numFmtId="166" fontId="5" fillId="0" borderId="2" xfId="0" applyFont="true" applyBorder="true" applyAlignment="true" applyProtection="false">
      <alignment horizontal="center" vertical="bottom" textRotation="0" wrapText="false" indent="0" shrinkToFit="false"/>
      <protection locked="true" hidden="false"/>
    </xf>
    <xf numFmtId="164" fontId="5" fillId="0" borderId="2" xfId="0" applyFont="true" applyBorder="true" applyAlignment="true" applyProtection="false">
      <alignment horizontal="center" vertical="bottom" textRotation="0" wrapText="false" indent="0" shrinkToFit="false"/>
      <protection locked="true" hidden="false"/>
    </xf>
    <xf numFmtId="165" fontId="5" fillId="0" borderId="2" xfId="0" applyFont="true" applyBorder="true" applyAlignment="true" applyProtection="false">
      <alignment horizontal="center" vertical="bottom" textRotation="0" wrapText="false" indent="0" shrinkToFit="false"/>
      <protection locked="true" hidden="false"/>
    </xf>
    <xf numFmtId="166" fontId="5" fillId="9" borderId="2" xfId="0" applyFont="true" applyBorder="true" applyAlignment="true" applyProtection="false">
      <alignment horizontal="center" vertical="bottom" textRotation="0" wrapText="false" indent="0" shrinkToFit="false"/>
      <protection locked="true" hidden="false"/>
    </xf>
    <xf numFmtId="166" fontId="7" fillId="9" borderId="1" xfId="0" applyFont="true" applyBorder="true" applyAlignment="true" applyProtection="false">
      <alignment horizontal="center" vertical="bottom" textRotation="0" wrapText="false" indent="0" shrinkToFit="false"/>
      <protection locked="true" hidden="false"/>
    </xf>
    <xf numFmtId="164" fontId="7" fillId="0" borderId="0" xfId="0" applyFont="true" applyBorder="false" applyAlignment="true" applyProtection="false">
      <alignment horizontal="center" vertical="bottom" textRotation="0" wrapText="false" indent="0" shrinkToFit="false"/>
      <protection locked="true" hidden="false"/>
    </xf>
    <xf numFmtId="164" fontId="7" fillId="0" borderId="0" xfId="0" applyFont="true" applyBorder="false" applyAlignment="false" applyProtection="false">
      <alignment horizontal="general" vertical="bottom" textRotation="0" wrapText="false" indent="0" shrinkToFit="false"/>
      <protection locked="true" hidden="false"/>
    </xf>
    <xf numFmtId="164" fontId="7" fillId="10" borderId="1" xfId="0" applyFont="true" applyBorder="true" applyAlignment="true" applyProtection="false">
      <alignment horizontal="center" vertical="bottom" textRotation="0" wrapText="false" indent="0" shrinkToFit="false"/>
      <protection locked="true" hidden="false"/>
    </xf>
    <xf numFmtId="165" fontId="7" fillId="0" borderId="1" xfId="0" applyFont="true" applyBorder="true" applyAlignment="true" applyProtection="false">
      <alignment horizontal="center" vertical="bottom" textRotation="0" wrapText="false" indent="0" shrinkToFit="false"/>
      <protection locked="true" hidden="false"/>
    </xf>
    <xf numFmtId="164" fontId="5" fillId="11" borderId="1" xfId="0" applyFont="true" applyBorder="true" applyAlignment="true" applyProtection="false">
      <alignment horizontal="center" vertical="bottom" textRotation="0" wrapText="false" indent="0" shrinkToFit="false"/>
      <protection locked="true" hidden="false"/>
    </xf>
    <xf numFmtId="169" fontId="7" fillId="0" borderId="1" xfId="0" applyFont="true" applyBorder="true" applyAlignment="true" applyProtection="false">
      <alignment horizontal="center" vertical="bottom" textRotation="0" wrapText="false" indent="0" shrinkToFit="false"/>
      <protection locked="true" hidden="false"/>
    </xf>
    <xf numFmtId="164" fontId="5" fillId="12" borderId="1" xfId="0" applyFont="true" applyBorder="true" applyAlignment="true" applyProtection="false">
      <alignment horizontal="center" vertical="bottom" textRotation="0" wrapText="false" indent="0" shrinkToFit="false"/>
      <protection locked="true" hidden="false"/>
    </xf>
    <xf numFmtId="169" fontId="5" fillId="0" borderId="1" xfId="0" applyFont="true" applyBorder="true" applyAlignment="true" applyProtection="false">
      <alignment horizontal="center" vertical="bottom" textRotation="0" wrapText="false" indent="0" shrinkToFit="false"/>
      <protection locked="true" hidden="false"/>
    </xf>
    <xf numFmtId="170" fontId="5" fillId="0" borderId="1" xfId="0" applyFont="true" applyBorder="true" applyAlignment="true" applyProtection="false">
      <alignment horizontal="center" vertical="bottom" textRotation="0" wrapText="false" indent="0" shrinkToFit="false"/>
      <protection locked="true" hidden="false"/>
    </xf>
    <xf numFmtId="170" fontId="7" fillId="0" borderId="1" xfId="0" applyFont="true" applyBorder="true" applyAlignment="true" applyProtection="false">
      <alignment horizontal="center" vertical="bottom" textRotation="0" wrapText="false" indent="0" shrinkToFit="false"/>
      <protection locked="true" hidden="false"/>
    </xf>
    <xf numFmtId="165" fontId="7" fillId="0" borderId="0" xfId="0" applyFont="true" applyBorder="false" applyAlignment="false" applyProtection="false">
      <alignment horizontal="general" vertical="bottom" textRotation="0" wrapText="false" indent="0" shrinkToFit="false"/>
      <protection locked="true" hidden="false"/>
    </xf>
    <xf numFmtId="164" fontId="8" fillId="0" borderId="7" xfId="0" applyFont="true" applyBorder="true" applyAlignment="true" applyProtection="false">
      <alignment horizontal="center" vertical="bottom" textRotation="0" wrapText="false" indent="0" shrinkToFit="false"/>
      <protection locked="true" hidden="false"/>
    </xf>
    <xf numFmtId="164" fontId="9" fillId="13" borderId="8" xfId="0" applyFont="true" applyBorder="true" applyAlignment="true" applyProtection="false">
      <alignment horizontal="center" vertical="center" textRotation="0" wrapText="false" indent="0" shrinkToFit="false"/>
      <protection locked="true" hidden="false"/>
    </xf>
    <xf numFmtId="164" fontId="10" fillId="13" borderId="9" xfId="0" applyFont="true" applyBorder="true" applyAlignment="true" applyProtection="false">
      <alignment horizontal="center" vertical="center" textRotation="0" wrapText="false" indent="0" shrinkToFit="false"/>
      <protection locked="true" hidden="false"/>
    </xf>
    <xf numFmtId="164" fontId="10" fillId="13" borderId="10" xfId="0" applyFont="true" applyBorder="true" applyAlignment="true" applyProtection="false">
      <alignment horizontal="center" vertical="center" textRotation="0" wrapText="false" indent="0" shrinkToFit="false"/>
      <protection locked="true" hidden="false"/>
    </xf>
    <xf numFmtId="164" fontId="10" fillId="13" borderId="11" xfId="0" applyFont="true" applyBorder="true" applyAlignment="true" applyProtection="false">
      <alignment horizontal="center" vertical="center" textRotation="0" wrapText="false" indent="0" shrinkToFit="false"/>
      <protection locked="true" hidden="false"/>
    </xf>
    <xf numFmtId="171" fontId="6" fillId="13" borderId="12" xfId="0" applyFont="true" applyBorder="true" applyAlignment="true" applyProtection="false">
      <alignment horizontal="center" vertical="center" textRotation="0" wrapText="false" indent="0" shrinkToFit="false"/>
      <protection locked="true" hidden="false"/>
    </xf>
    <xf numFmtId="172" fontId="6" fillId="13" borderId="13" xfId="0" applyFont="true" applyBorder="true" applyAlignment="true" applyProtection="false">
      <alignment horizontal="center" vertical="center" textRotation="0" wrapText="false" indent="0" shrinkToFit="false"/>
      <protection locked="true" hidden="false"/>
    </xf>
    <xf numFmtId="165" fontId="7" fillId="13" borderId="14" xfId="0" applyFont="true" applyBorder="true" applyAlignment="true" applyProtection="false">
      <alignment horizontal="center" vertical="bottom" textRotation="0" wrapText="false" indent="0" shrinkToFit="false"/>
      <protection locked="true" hidden="false"/>
    </xf>
    <xf numFmtId="164" fontId="11" fillId="3" borderId="15" xfId="0" applyFont="true" applyBorder="true" applyAlignment="true" applyProtection="false">
      <alignment horizontal="center" vertical="center" textRotation="0" wrapText="true" indent="0" shrinkToFit="false"/>
      <protection locked="true" hidden="false"/>
    </xf>
    <xf numFmtId="171" fontId="12" fillId="14" borderId="16" xfId="0" applyFont="true" applyBorder="true" applyAlignment="true" applyProtection="false">
      <alignment horizontal="center" vertical="center" textRotation="0" wrapText="false" indent="0" shrinkToFit="false"/>
      <protection locked="true" hidden="false"/>
    </xf>
    <xf numFmtId="172" fontId="12" fillId="0" borderId="17" xfId="0" applyFont="true" applyBorder="true" applyAlignment="true" applyProtection="false">
      <alignment horizontal="center" vertical="center" textRotation="0" wrapText="false" indent="0" shrinkToFit="false"/>
      <protection locked="true" hidden="false"/>
    </xf>
    <xf numFmtId="165" fontId="7" fillId="0" borderId="6" xfId="0" applyFont="true" applyBorder="true" applyAlignment="true" applyProtection="false">
      <alignment horizontal="center" vertical="bottom" textRotation="0" wrapText="false" indent="0" shrinkToFit="false"/>
      <protection locked="true" hidden="false"/>
    </xf>
    <xf numFmtId="164" fontId="11" fillId="4" borderId="18" xfId="0" applyFont="true" applyBorder="true" applyAlignment="true" applyProtection="false">
      <alignment horizontal="center" vertical="center" textRotation="0" wrapText="false" indent="0" shrinkToFit="false"/>
      <protection locked="true" hidden="false"/>
    </xf>
    <xf numFmtId="171" fontId="12" fillId="14" borderId="4" xfId="0" applyFont="true" applyBorder="true" applyAlignment="true" applyProtection="false">
      <alignment horizontal="center" vertical="center" textRotation="0" wrapText="false" indent="0" shrinkToFit="false"/>
      <protection locked="true" hidden="false"/>
    </xf>
    <xf numFmtId="172" fontId="12" fillId="0" borderId="3" xfId="0" applyFont="true" applyBorder="true" applyAlignment="true" applyProtection="false">
      <alignment horizontal="center" vertical="center" textRotation="0" wrapText="false" indent="0" shrinkToFit="false"/>
      <protection locked="true" hidden="false"/>
    </xf>
    <xf numFmtId="164" fontId="11" fillId="15" borderId="18" xfId="0" applyFont="true" applyBorder="true" applyAlignment="true" applyProtection="false">
      <alignment horizontal="center" vertical="center" textRotation="0" wrapText="false" indent="0" shrinkToFit="false"/>
      <protection locked="true" hidden="false"/>
    </xf>
    <xf numFmtId="164" fontId="11" fillId="16" borderId="19" xfId="0" applyFont="true" applyBorder="true" applyAlignment="true" applyProtection="false">
      <alignment horizontal="center" vertical="center" textRotation="0" wrapText="false" indent="0" shrinkToFit="false"/>
      <protection locked="true" hidden="false"/>
    </xf>
    <xf numFmtId="171" fontId="12" fillId="14" borderId="20" xfId="0" applyFont="true" applyBorder="true" applyAlignment="true" applyProtection="false">
      <alignment horizontal="center" vertical="center" textRotation="0" wrapText="false" indent="0" shrinkToFit="false"/>
      <protection locked="true" hidden="false"/>
    </xf>
    <xf numFmtId="172" fontId="12" fillId="0" borderId="21" xfId="0" applyFont="true" applyBorder="true" applyAlignment="true" applyProtection="false">
      <alignment horizontal="center" vertical="center" textRotation="0" wrapText="false" indent="0" shrinkToFit="false"/>
      <protection locked="true" hidden="false"/>
    </xf>
    <xf numFmtId="164" fontId="13" fillId="10" borderId="22" xfId="0" applyFont="true" applyBorder="true" applyAlignment="true" applyProtection="false">
      <alignment horizontal="center" vertical="bottom" textRotation="0" wrapText="false" indent="0" shrinkToFit="false"/>
      <protection locked="true" hidden="false"/>
    </xf>
    <xf numFmtId="172" fontId="14" fillId="0" borderId="4" xfId="0" applyFont="true" applyBorder="true" applyAlignment="true" applyProtection="false">
      <alignment horizontal="center" vertical="bottom" textRotation="0" wrapText="false" indent="0" shrinkToFit="false"/>
      <protection locked="true" hidden="false"/>
    </xf>
    <xf numFmtId="172" fontId="14" fillId="0" borderId="3" xfId="0" applyFont="true" applyBorder="true" applyAlignment="true" applyProtection="false">
      <alignment horizontal="center" vertical="bottom" textRotation="0" wrapText="false" indent="0" shrinkToFit="false"/>
      <protection locked="true" hidden="false"/>
    </xf>
    <xf numFmtId="164" fontId="0" fillId="0" borderId="0" xfId="21" applyFont="true" applyBorder="false" applyAlignment="false" applyProtection="false">
      <alignment horizontal="general" vertical="bottom" textRotation="0" wrapText="false" indent="0" shrinkToFit="false"/>
      <protection locked="true" hidden="false"/>
    </xf>
    <xf numFmtId="164" fontId="0" fillId="0" borderId="1" xfId="0" applyFont="true" applyBorder="true" applyAlignment="false" applyProtection="false">
      <alignment horizontal="general" vertical="bottom" textRotation="0" wrapText="false" indent="0" shrinkToFit="false"/>
      <protection locked="true" hidden="false"/>
    </xf>
    <xf numFmtId="164" fontId="0" fillId="0" borderId="23" xfId="21" applyFont="true" applyBorder="true" applyAlignment="false" applyProtection="false">
      <alignment horizontal="general" vertical="bottom" textRotation="0" wrapText="false" indent="0" shrinkToFit="false"/>
      <protection locked="true" hidden="false"/>
    </xf>
    <xf numFmtId="164" fontId="0" fillId="0" borderId="11" xfId="22" applyFont="true" applyBorder="true" applyAlignment="false" applyProtection="false">
      <alignment horizontal="general" vertical="bottom" textRotation="0" wrapText="false" indent="0" shrinkToFit="false"/>
      <protection locked="true" hidden="false"/>
    </xf>
    <xf numFmtId="164" fontId="0" fillId="0" borderId="24" xfId="20" applyFont="true" applyBorder="true" applyAlignment="false" applyProtection="false">
      <alignment horizontal="left" vertical="bottom" textRotation="0" wrapText="false" indent="0" shrinkToFit="false"/>
      <protection locked="true" hidden="false"/>
    </xf>
    <xf numFmtId="164" fontId="0" fillId="0" borderId="25" xfId="25" applyFont="false" applyBorder="true" applyAlignment="false" applyProtection="false">
      <alignment horizontal="general" vertical="bottom" textRotation="0" wrapText="false" indent="0" shrinkToFit="false"/>
      <protection locked="true" hidden="false"/>
    </xf>
    <xf numFmtId="164" fontId="0" fillId="0" borderId="26" xfId="20" applyFont="true" applyBorder="true" applyAlignment="false" applyProtection="false">
      <alignment horizontal="left" vertical="bottom" textRotation="0" wrapText="false" indent="0" shrinkToFit="false"/>
      <protection locked="true" hidden="false"/>
    </xf>
    <xf numFmtId="164" fontId="0" fillId="0" borderId="27" xfId="25" applyFont="false" applyBorder="true" applyAlignment="false" applyProtection="false">
      <alignment horizontal="general" vertical="bottom" textRotation="0" wrapText="false" indent="0" shrinkToFit="false"/>
      <protection locked="true" hidden="false"/>
    </xf>
    <xf numFmtId="164" fontId="0" fillId="0" borderId="28" xfId="25" applyFont="false" applyBorder="true" applyAlignment="false" applyProtection="false">
      <alignment horizontal="general" vertical="bottom" textRotation="0" wrapText="false" indent="0" shrinkToFit="false"/>
      <protection locked="true" hidden="false"/>
    </xf>
    <xf numFmtId="164" fontId="4" fillId="0" borderId="29" xfId="24" applyFont="true" applyBorder="true" applyAlignment="false" applyProtection="false">
      <alignment horizontal="left" vertical="bottom" textRotation="0" wrapText="false" indent="0" shrinkToFit="false"/>
      <protection locked="true" hidden="false"/>
    </xf>
    <xf numFmtId="164" fontId="4" fillId="0" borderId="14" xfId="23" applyFont="false" applyBorder="true" applyAlignment="false" applyProtection="false">
      <alignment horizontal="general" vertical="bottom" textRotation="0" wrapText="false" indent="0" shrinkToFit="false"/>
      <protection locked="true" hidden="false"/>
    </xf>
  </cellXfs>
  <cellStyles count="12">
    <cellStyle name="Normal" xfId="0" builtinId="0"/>
    <cellStyle name="Comma" xfId="15" builtinId="3"/>
    <cellStyle name="Comma [0]" xfId="16" builtinId="6"/>
    <cellStyle name="Currency" xfId="17" builtinId="4"/>
    <cellStyle name="Currency [0]" xfId="18" builtinId="7"/>
    <cellStyle name="Percent" xfId="19" builtinId="5"/>
    <cellStyle name="Catégorie de la table dynamique" xfId="20"/>
    <cellStyle name="Champ de la table dynamique" xfId="21"/>
    <cellStyle name="Coin de la table dynamique" xfId="22"/>
    <cellStyle name="Résultat de la table dynamique" xfId="23"/>
    <cellStyle name="Titre de la table dynamique" xfId="24"/>
    <cellStyle name="Valeur de la table dynamique" xfId="25"/>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9C9C9"/>
      <rgbColor rgb="FF808080"/>
      <rgbColor rgb="FF5B9BD5"/>
      <rgbColor rgb="FF993366"/>
      <rgbColor rgb="FFFFFFCC"/>
      <rgbColor rgb="FFDAE3F3"/>
      <rgbColor rgb="FF660066"/>
      <rgbColor rgb="FFFF66CC"/>
      <rgbColor rgb="FF0066CC"/>
      <rgbColor rgb="FFBDD7EE"/>
      <rgbColor rgb="FF000080"/>
      <rgbColor rgb="FFFF00FF"/>
      <rgbColor rgb="FFFFE699"/>
      <rgbColor rgb="FF00FFFF"/>
      <rgbColor rgb="FF800080"/>
      <rgbColor rgb="FF800000"/>
      <rgbColor rgb="FF008080"/>
      <rgbColor rgb="FF0000FF"/>
      <rgbColor rgb="FF00CCFF"/>
      <rgbColor rgb="FFDBDBDB"/>
      <rgbColor rgb="FFC5E0B4"/>
      <rgbColor rgb="FFFFFF99"/>
      <rgbColor rgb="FFB4C7E7"/>
      <rgbColor rgb="FFFF99FF"/>
      <rgbColor rgb="FFCC99FF"/>
      <rgbColor rgb="FFF8CBAD"/>
      <rgbColor rgb="FF4472C4"/>
      <rgbColor rgb="FF33CCCC"/>
      <rgbColor rgb="FF99CC00"/>
      <rgbColor rgb="FFFFF2CC"/>
      <rgbColor rgb="FFFF9900"/>
      <rgbColor rgb="FFFF6600"/>
      <rgbColor rgb="FF595959"/>
      <rgbColor rgb="FFD9D9D9"/>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externalLink" Target="externalLinks/externalLink1.xml"/><Relationship Id="rId6" Type="http://schemas.openxmlformats.org/officeDocument/2006/relationships/sharedStrings" Target="sharedStrings.xml"/><Relationship Id="rId7" Type="http://schemas.openxmlformats.org/officeDocument/2006/relationships/pivotCacheDefinition" Target="pivotCache/pivotCacheDefinition1.xml"/>
</Relationships>
</file>

<file path=xl/charts/chart9.xml><?xml version="1.0" encoding="utf-8"?>
<c:chartSpace xmlns:c="http://schemas.openxmlformats.org/drawingml/2006/chart" xmlns:a="http://schemas.openxmlformats.org/drawingml/2006/main" xmlns:r="http://schemas.openxmlformats.org/officeDocument/2006/relationships">
  <c:lang val="en-US"/>
  <c:roundedCorners val="0"/>
  <c:chart>
    <c:title>
      <c:tx>
        <c:rich>
          <a:bodyPr rot="0"/>
          <a:lstStyle/>
          <a:p>
            <a:pPr>
              <a:defRPr b="0" sz="1400" spc="-1" strike="noStrike">
                <a:solidFill>
                  <a:srgbClr val="595959"/>
                </a:solidFill>
                <a:latin typeface="Calibri"/>
              </a:defRPr>
            </a:pPr>
            <a:r>
              <a:rPr b="0" sz="1400" spc="-1" strike="noStrike">
                <a:solidFill>
                  <a:srgbClr val="595959"/>
                </a:solidFill>
                <a:latin typeface="Calibri"/>
              </a:rPr>
              <a:t>Total</a:t>
            </a:r>
          </a:p>
        </c:rich>
      </c:tx>
      <c:overlay val="0"/>
      <c:spPr>
        <a:noFill/>
        <a:ln>
          <a:noFill/>
        </a:ln>
      </c:spPr>
    </c:title>
    <c:autoTitleDeleted val="0"/>
    <c:plotArea>
      <c:barChart>
        <c:barDir val="bar"/>
        <c:grouping val="clustered"/>
        <c:varyColors val="0"/>
        <c:ser>
          <c:idx val="0"/>
          <c:order val="0"/>
          <c:tx>
            <c:strRef>
              <c:f>label 0</c:f>
              <c:strCache>
                <c:ptCount val="1"/>
                <c:pt idx="0">
                  <c:v>Total</c:v>
                </c:pt>
              </c:strCache>
            </c:strRef>
          </c:tx>
          <c:spPr>
            <a:solidFill>
              <a:srgbClr val="4472c4"/>
            </a:solidFill>
            <a:ln>
              <a:noFill/>
            </a:ln>
          </c:spPr>
          <c:invertIfNegative val="0"/>
          <c:dLbls>
            <c:numFmt formatCode="General" sourceLinked="1"/>
            <c:txPr>
              <a:bodyPr/>
              <a:lstStyle/>
              <a:p>
                <a:pPr>
                  <a:defRPr b="0" sz="1000" spc="-1" strike="noStrike">
                    <a:solidFill>
                      <a:srgbClr val="000000"/>
                    </a:solidFill>
                    <a:latin typeface="Calibri"/>
                  </a:defRPr>
                </a:pPr>
              </a:p>
            </c:txPr>
            <c:dLblPos val="outEnd"/>
            <c:showLegendKey val="0"/>
            <c:showVal val="0"/>
            <c:showCatName val="0"/>
            <c:showSerName val="0"/>
            <c:showPercent val="0"/>
            <c:separator>; </c:separator>
            <c:showLeaderLines val="0"/>
          </c:dLbls>
          <c:cat>
            <c:strRef>
              <c:f>categories</c:f>
              <c:strCache>
                <c:ptCount val="20"/>
                <c:pt idx="0">
                  <c:v>1</c:v>
                </c:pt>
                <c:pt idx="1">
                  <c:v>2</c:v>
                </c:pt>
                <c:pt idx="2">
                  <c:v>3</c:v>
                </c:pt>
                <c:pt idx="3">
                  <c:v>4</c:v>
                </c:pt>
                <c:pt idx="4">
                  <c:v>5</c:v>
                </c:pt>
                <c:pt idx="5">
                  <c:v>6</c:v>
                </c:pt>
                <c:pt idx="6">
                  <c:v>7</c:v>
                </c:pt>
                <c:pt idx="7">
                  <c:v>8</c:v>
                </c:pt>
                <c:pt idx="8">
                  <c:v>9</c:v>
                </c:pt>
                <c:pt idx="9">
                  <c:v>10</c:v>
                </c:pt>
                <c:pt idx="10">
                  <c:v>11</c:v>
                </c:pt>
                <c:pt idx="11">
                  <c:v>12</c:v>
                </c:pt>
                <c:pt idx="12">
                  <c:v>13</c:v>
                </c:pt>
                <c:pt idx="13">
                  <c:v>14</c:v>
                </c:pt>
                <c:pt idx="14">
                  <c:v>15</c:v>
                </c:pt>
                <c:pt idx="15">
                  <c:v>16</c:v>
                </c:pt>
                <c:pt idx="16">
                  <c:v>17</c:v>
                </c:pt>
                <c:pt idx="17">
                  <c:v>18</c:v>
                </c:pt>
                <c:pt idx="18">
                  <c:v>19</c:v>
                </c:pt>
                <c:pt idx="19">
                  <c:v>20</c:v>
                </c:pt>
              </c:strCache>
            </c:strRef>
          </c:cat>
          <c:val>
            <c:numRef>
              <c:f>0</c:f>
              <c:numCache>
                <c:formatCode>General</c:formatCode>
                <c:ptCount val="20"/>
                <c:pt idx="0">
                  <c:v>80</c:v>
                </c:pt>
                <c:pt idx="1">
                  <c:v>133.33</c:v>
                </c:pt>
                <c:pt idx="2">
                  <c:v>250</c:v>
                </c:pt>
                <c:pt idx="3">
                  <c:v>0</c:v>
                </c:pt>
                <c:pt idx="4">
                  <c:v>50</c:v>
                </c:pt>
                <c:pt idx="5">
                  <c:v>1908.31</c:v>
                </c:pt>
                <c:pt idx="6">
                  <c:v>830</c:v>
                </c:pt>
                <c:pt idx="7">
                  <c:v>50</c:v>
                </c:pt>
                <c:pt idx="8">
                  <c:v>1338.31</c:v>
                </c:pt>
                <c:pt idx="9">
                  <c:v>2326.33</c:v>
                </c:pt>
                <c:pt idx="10">
                  <c:v>300</c:v>
                </c:pt>
                <c:pt idx="11">
                  <c:v>225</c:v>
                </c:pt>
                <c:pt idx="12">
                  <c:v>483.333333333333</c:v>
                </c:pt>
                <c:pt idx="13">
                  <c:v>33.3333333333333</c:v>
                </c:pt>
                <c:pt idx="14">
                  <c:v>475</c:v>
                </c:pt>
                <c:pt idx="15">
                  <c:v>75</c:v>
                </c:pt>
                <c:pt idx="16">
                  <c:v>245.666666666667</c:v>
                </c:pt>
                <c:pt idx="17">
                  <c:v>279</c:v>
                </c:pt>
                <c:pt idx="18">
                  <c:v>254.165</c:v>
                </c:pt>
                <c:pt idx="19">
                  <c:v>337.5</c:v>
                </c:pt>
              </c:numCache>
            </c:numRef>
          </c:val>
        </c:ser>
        <c:gapWidth val="182"/>
        <c:overlap val="0"/>
        <c:axId val="17047513"/>
        <c:axId val="5274994"/>
      </c:barChart>
      <c:catAx>
        <c:axId val="17047513"/>
        <c:scaling>
          <c:orientation val="minMax"/>
        </c:scaling>
        <c:delete val="0"/>
        <c:axPos val="b"/>
        <c:numFmt formatCode="[$-40C]DD/MM/YYYY" sourceLinked="1"/>
        <c:majorTickMark val="none"/>
        <c:minorTickMark val="none"/>
        <c:tickLblPos val="nextTo"/>
        <c:spPr>
          <a:ln w="9360">
            <a:solidFill>
              <a:srgbClr val="d9d9d9"/>
            </a:solidFill>
            <a:round/>
          </a:ln>
        </c:spPr>
        <c:txPr>
          <a:bodyPr/>
          <a:lstStyle/>
          <a:p>
            <a:pPr>
              <a:defRPr b="0" sz="900" spc="-1" strike="noStrike">
                <a:solidFill>
                  <a:srgbClr val="595959"/>
                </a:solidFill>
                <a:latin typeface="Calibri"/>
              </a:defRPr>
            </a:pPr>
          </a:p>
        </c:txPr>
        <c:crossAx val="5274994"/>
        <c:crosses val="autoZero"/>
        <c:auto val="1"/>
        <c:lblAlgn val="ctr"/>
        <c:lblOffset val="100"/>
      </c:catAx>
      <c:valAx>
        <c:axId val="5274994"/>
        <c:scaling>
          <c:orientation val="minMax"/>
        </c:scaling>
        <c:delete val="0"/>
        <c:axPos val="l"/>
        <c:majorGridlines>
          <c:spPr>
            <a:ln w="9360">
              <a:solidFill>
                <a:srgbClr val="d9d9d9"/>
              </a:solidFill>
              <a:round/>
            </a:ln>
          </c:spPr>
        </c:majorGridlines>
        <c:numFmt formatCode="General" sourceLinked="0"/>
        <c:majorTickMark val="none"/>
        <c:minorTickMark val="none"/>
        <c:tickLblPos val="nextTo"/>
        <c:spPr>
          <a:ln w="6480">
            <a:noFill/>
          </a:ln>
        </c:spPr>
        <c:txPr>
          <a:bodyPr/>
          <a:lstStyle/>
          <a:p>
            <a:pPr>
              <a:defRPr b="0" sz="900" spc="-1" strike="noStrike">
                <a:solidFill>
                  <a:srgbClr val="595959"/>
                </a:solidFill>
                <a:latin typeface="Calibri"/>
              </a:defRPr>
            </a:pPr>
          </a:p>
        </c:txPr>
        <c:crossAx val="17047513"/>
        <c:crosses val="autoZero"/>
        <c:majorUnit val="100"/>
      </c:valAx>
      <c:spPr>
        <a:noFill/>
        <a:ln>
          <a:noFill/>
        </a:ln>
      </c:spPr>
    </c:plotArea>
    <c:legend>
      <c:legendPos val="r"/>
      <c:overlay val="0"/>
      <c:spPr>
        <a:noFill/>
        <a:ln>
          <a:noFill/>
        </a:ln>
      </c:spPr>
      <c:txPr>
        <a:bodyPr/>
        <a:lstStyle/>
        <a:p>
          <a:pPr>
            <a:defRPr b="0" sz="900" spc="-1" strike="noStrike">
              <a:solidFill>
                <a:srgbClr val="595959"/>
              </a:solidFill>
              <a:latin typeface="Calibri"/>
            </a:defRPr>
          </a:pPr>
        </a:p>
      </c:txPr>
    </c:legend>
    <c:plotVisOnly val="1"/>
    <c:dispBlanksAs val="gap"/>
  </c:chart>
  <c:spPr>
    <a:solidFill>
      <a:srgbClr val="ffffff"/>
    </a:solidFill>
    <a:ln w="9360">
      <a:solidFill>
        <a:srgbClr val="d9d9d9"/>
      </a:solidFill>
      <a:round/>
    </a:ln>
  </c:spPr>
</c:chartSpace>
</file>

<file path=xl/charts/chart10.xml><?xml version="1.0" encoding="utf-8"?>
<c:chartSpace xmlns:c="http://schemas.openxmlformats.org/drawingml/2006/chart" xmlns:a="http://schemas.openxmlformats.org/drawingml/2006/main" xmlns:r="http://schemas.openxmlformats.org/officeDocument/2006/relationships">
  <c:lang val="en-US"/>
  <c:roundedCorners val="0"/>
  <c:chart>
    <c:title>
      <c:tx>
        <c:rich>
          <a:bodyPr rot="0"/>
          <a:lstStyle/>
          <a:p>
            <a:pPr>
              <a:defRPr b="0" sz="1400" spc="-1" strike="noStrike">
                <a:solidFill>
                  <a:srgbClr val="595959"/>
                </a:solidFill>
                <a:latin typeface="Calibri"/>
              </a:defRPr>
            </a:pPr>
            <a:r>
              <a:rPr b="0" sz="1400" spc="-1" strike="noStrike">
                <a:solidFill>
                  <a:srgbClr val="595959"/>
                </a:solidFill>
                <a:latin typeface="Calibri"/>
              </a:rPr>
              <a:t>POURCENTAGE CA</a:t>
            </a:r>
          </a:p>
        </c:rich>
      </c:tx>
      <c:overlay val="0"/>
      <c:spPr>
        <a:noFill/>
        <a:ln>
          <a:noFill/>
        </a:ln>
      </c:spPr>
    </c:title>
    <c:autoTitleDeleted val="0"/>
    <c:plotArea>
      <c:pieChart>
        <c:varyColors val="1"/>
        <c:ser>
          <c:idx val="0"/>
          <c:order val="0"/>
          <c:spPr>
            <a:solidFill>
              <a:srgbClr val="4472c4"/>
            </a:solidFill>
            <a:ln>
              <a:noFill/>
            </a:ln>
          </c:spPr>
          <c:explosion val="0"/>
          <c:dPt>
            <c:idx val="0"/>
            <c:spPr>
              <a:solidFill>
                <a:srgbClr val="c5e0b4"/>
              </a:solidFill>
              <a:ln w="19080">
                <a:solidFill>
                  <a:srgbClr val="ffffff"/>
                </a:solidFill>
                <a:round/>
              </a:ln>
            </c:spPr>
          </c:dPt>
          <c:dPt>
            <c:idx val="1"/>
            <c:spPr>
              <a:solidFill>
                <a:srgbClr val="cc99ff"/>
              </a:solidFill>
              <a:ln w="19080">
                <a:solidFill>
                  <a:srgbClr val="ffffff"/>
                </a:solidFill>
                <a:round/>
              </a:ln>
            </c:spPr>
          </c:dPt>
          <c:dPt>
            <c:idx val="2"/>
            <c:spPr>
              <a:solidFill>
                <a:srgbClr val="ffff99"/>
              </a:solidFill>
              <a:ln w="19080">
                <a:solidFill>
                  <a:srgbClr val="ffffff"/>
                </a:solidFill>
                <a:round/>
              </a:ln>
            </c:spPr>
          </c:dPt>
          <c:dPt>
            <c:idx val="3"/>
            <c:spPr>
              <a:solidFill>
                <a:srgbClr val="f8cbad"/>
              </a:solidFill>
              <a:ln w="19080">
                <a:solidFill>
                  <a:srgbClr val="ffffff"/>
                </a:solidFill>
                <a:round/>
              </a:ln>
            </c:spPr>
          </c:dPt>
          <c:dPt>
            <c:idx val="4"/>
            <c:spPr>
              <a:solidFill>
                <a:srgbClr val="5b9bd5"/>
              </a:solidFill>
              <a:ln w="19080">
                <a:solidFill>
                  <a:srgbClr val="ffffff"/>
                </a:solidFill>
                <a:round/>
              </a:ln>
            </c:spPr>
          </c:dPt>
          <c:dLbls>
            <c:numFmt formatCode="#\ ##0.00\ [$€-40C];[RED]\-#\ ##0.00\ [$€-40C]" sourceLinked="1"/>
            <c:dLbl>
              <c:idx val="0"/>
              <c:txPr>
                <a:bodyPr/>
                <a:lstStyle/>
                <a:p>
                  <a:pPr>
                    <a:defRPr b="0" sz="1000" spc="-1" strike="noStrike">
                      <a:solidFill>
                        <a:srgbClr val="000000"/>
                      </a:solidFill>
                      <a:latin typeface="Calibri"/>
                    </a:defRPr>
                  </a:pPr>
                </a:p>
              </c:txPr>
              <c:dLblPos val="bestFit"/>
              <c:showLegendKey val="0"/>
              <c:showVal val="0"/>
              <c:showCatName val="0"/>
              <c:showSerName val="0"/>
              <c:showPercent val="0"/>
              <c:separator>; </c:separator>
            </c:dLbl>
            <c:dLbl>
              <c:idx val="1"/>
              <c:txPr>
                <a:bodyPr/>
                <a:lstStyle/>
                <a:p>
                  <a:pPr>
                    <a:defRPr b="0" sz="1000" spc="-1" strike="noStrike">
                      <a:solidFill>
                        <a:srgbClr val="000000"/>
                      </a:solidFill>
                      <a:latin typeface="Calibri"/>
                    </a:defRPr>
                  </a:pPr>
                </a:p>
              </c:txPr>
              <c:dLblPos val="bestFit"/>
              <c:showLegendKey val="0"/>
              <c:showVal val="0"/>
              <c:showCatName val="0"/>
              <c:showSerName val="0"/>
              <c:showPercent val="0"/>
              <c:separator>; </c:separator>
            </c:dLbl>
            <c:dLbl>
              <c:idx val="2"/>
              <c:txPr>
                <a:bodyPr/>
                <a:lstStyle/>
                <a:p>
                  <a:pPr>
                    <a:defRPr b="0" sz="1000" spc="-1" strike="noStrike">
                      <a:solidFill>
                        <a:srgbClr val="000000"/>
                      </a:solidFill>
                      <a:latin typeface="Calibri"/>
                    </a:defRPr>
                  </a:pPr>
                </a:p>
              </c:txPr>
              <c:dLblPos val="bestFit"/>
              <c:showLegendKey val="0"/>
              <c:showVal val="0"/>
              <c:showCatName val="0"/>
              <c:showSerName val="0"/>
              <c:showPercent val="0"/>
              <c:separator>; </c:separator>
            </c:dLbl>
            <c:dLbl>
              <c:idx val="3"/>
              <c:txPr>
                <a:bodyPr/>
                <a:lstStyle/>
                <a:p>
                  <a:pPr>
                    <a:defRPr b="0" sz="1000" spc="-1" strike="noStrike">
                      <a:solidFill>
                        <a:srgbClr val="000000"/>
                      </a:solidFill>
                      <a:latin typeface="Calibri"/>
                    </a:defRPr>
                  </a:pPr>
                </a:p>
              </c:txPr>
              <c:dLblPos val="bestFit"/>
              <c:showLegendKey val="0"/>
              <c:showVal val="0"/>
              <c:showCatName val="0"/>
              <c:showSerName val="0"/>
              <c:showPercent val="0"/>
              <c:separator>; </c:separator>
            </c:dLbl>
            <c:dLbl>
              <c:idx val="4"/>
              <c:txPr>
                <a:bodyPr/>
                <a:lstStyle/>
                <a:p>
                  <a:pPr>
                    <a:defRPr b="0" sz="1000" spc="-1" strike="noStrike">
                      <a:solidFill>
                        <a:srgbClr val="000000"/>
                      </a:solidFill>
                      <a:latin typeface="Calibri"/>
                    </a:defRPr>
                  </a:pPr>
                </a:p>
              </c:txPr>
              <c:dLblPos val="bestFit"/>
              <c:showLegendKey val="0"/>
              <c:showVal val="0"/>
              <c:showCatName val="0"/>
              <c:showSerName val="0"/>
              <c:showPercent val="0"/>
              <c:separator>; </c:separator>
            </c:dLbl>
            <c:txPr>
              <a:bodyPr/>
              <a:lstStyle/>
              <a:p>
                <a:pPr>
                  <a:defRPr b="0" sz="1000" spc="-1" strike="noStrike">
                    <a:solidFill>
                      <a:srgbClr val="000000"/>
                    </a:solidFill>
                    <a:latin typeface="Calibri"/>
                  </a:defRPr>
                </a:pPr>
              </a:p>
            </c:txPr>
            <c:dLblPos val="bestFit"/>
            <c:showLegendKey val="0"/>
            <c:showVal val="0"/>
            <c:showCatName val="0"/>
            <c:showSerName val="0"/>
            <c:showPercent val="0"/>
            <c:separator>; </c:separator>
            <c:showLeaderLines val="0"/>
          </c:dLbls>
          <c:cat>
            <c:strRef>
              <c:f>SEPTEMBRE!$A$131:$A$135</c:f>
              <c:strCache>
                <c:ptCount val="5"/>
                <c:pt idx="0">
                  <c:v>ES</c:v>
                </c:pt>
                <c:pt idx="1">
                  <c:v>FO</c:v>
                </c:pt>
                <c:pt idx="2">
                  <c:v>PU</c:v>
                </c:pt>
                <c:pt idx="3">
                  <c:v>PP</c:v>
                </c:pt>
                <c:pt idx="4">
                  <c:v>FW</c:v>
                </c:pt>
              </c:strCache>
            </c:strRef>
          </c:cat>
          <c:val>
            <c:numRef>
              <c:f>SEPTEMBRE!$B$131:$B$135</c:f>
              <c:numCache>
                <c:formatCode>General</c:formatCode>
                <c:ptCount val="5"/>
                <c:pt idx="0">
                  <c:v>5952</c:v>
                </c:pt>
                <c:pt idx="1">
                  <c:v>31762.9536</c:v>
                </c:pt>
                <c:pt idx="2">
                  <c:v>6960</c:v>
                </c:pt>
                <c:pt idx="3">
                  <c:v>10440</c:v>
                </c:pt>
                <c:pt idx="4">
                  <c:v>480</c:v>
                </c:pt>
              </c:numCache>
            </c:numRef>
          </c:val>
        </c:ser>
        <c:firstSliceAng val="0"/>
      </c:pieChart>
      <c:spPr>
        <a:noFill/>
        <a:ln>
          <a:noFill/>
        </a:ln>
      </c:spPr>
    </c:plotArea>
    <c:legend>
      <c:legendPos val="b"/>
      <c:overlay val="0"/>
      <c:spPr>
        <a:noFill/>
        <a:ln>
          <a:noFill/>
        </a:ln>
      </c:spPr>
      <c:txPr>
        <a:bodyPr/>
        <a:lstStyle/>
        <a:p>
          <a:pPr>
            <a:defRPr b="0" sz="900" spc="-1" strike="noStrike">
              <a:solidFill>
                <a:srgbClr val="595959"/>
              </a:solidFill>
              <a:latin typeface="Calibri"/>
            </a:defRPr>
          </a:pPr>
        </a:p>
      </c:txPr>
    </c:legend>
    <c:plotVisOnly val="1"/>
    <c:dispBlanksAs val="gap"/>
  </c:chart>
  <c:spPr>
    <a:solidFill>
      <a:srgbClr val="ffffff"/>
    </a:solidFill>
    <a:ln w="9360">
      <a:solidFill>
        <a:srgbClr val="d9d9d9"/>
      </a:solidFill>
      <a:round/>
    </a:ln>
  </c:spPr>
</c:chartSpace>
</file>

<file path=xl/drawings/_rels/drawing1.xml.rels><?xml version="1.0" encoding="UTF-8"?>
<Relationships xmlns="http://schemas.openxmlformats.org/package/2006/relationships"><Relationship Id="rId1" Type="http://schemas.openxmlformats.org/officeDocument/2006/relationships/chart" Target="../charts/chart9.xml"/><Relationship Id="rId2" Type="http://schemas.openxmlformats.org/officeDocument/2006/relationships/chart" Target="../charts/chart10.xml"/>
</Relationships>
</file>

<file path=xl/drawings/drawing1.xml><?xml version="1.0" encoding="utf-8"?>
<xdr:wsDr xmlns:xdr="http://schemas.openxmlformats.org/drawingml/2006/spreadsheetDrawing" xmlns:a="http://schemas.openxmlformats.org/drawingml/2006/main" xmlns:r="http://schemas.openxmlformats.org/officeDocument/2006/relationships">
  <xdr:twoCellAnchor editAs="oneCell">
    <xdr:from>
      <xdr:col>2</xdr:col>
      <xdr:colOff>191160</xdr:colOff>
      <xdr:row>139</xdr:row>
      <xdr:rowOff>0</xdr:rowOff>
    </xdr:from>
    <xdr:to>
      <xdr:col>13</xdr:col>
      <xdr:colOff>790200</xdr:colOff>
      <xdr:row>162</xdr:row>
      <xdr:rowOff>174600</xdr:rowOff>
    </xdr:to>
    <xdr:graphicFrame>
      <xdr:nvGraphicFramePr>
        <xdr:cNvPr id="0" name="Graphique 2"/>
        <xdr:cNvGraphicFramePr/>
      </xdr:nvGraphicFramePr>
      <xdr:xfrm>
        <a:off x="2747520" y="24698160"/>
        <a:ext cx="9909360" cy="420552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4</xdr:col>
      <xdr:colOff>86400</xdr:colOff>
      <xdr:row>127</xdr:row>
      <xdr:rowOff>171360</xdr:rowOff>
    </xdr:from>
    <xdr:to>
      <xdr:col>8</xdr:col>
      <xdr:colOff>218520</xdr:colOff>
      <xdr:row>137</xdr:row>
      <xdr:rowOff>151560</xdr:rowOff>
    </xdr:to>
    <xdr:graphicFrame>
      <xdr:nvGraphicFramePr>
        <xdr:cNvPr id="1" name="Graphique 3"/>
        <xdr:cNvGraphicFramePr/>
      </xdr:nvGraphicFramePr>
      <xdr:xfrm>
        <a:off x="5641200" y="22751280"/>
        <a:ext cx="3044880" cy="174780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externalLinks/_rels/externalLink1.xml.rels><?xml version="1.0" encoding="UTF-8"?>
<Relationships xmlns="http://schemas.openxmlformats.org/package/2006/relationships"><Relationship Id="rId1" Type="http://schemas.openxmlformats.org/officeDocument/2006/relationships/externalLinkPath" Target="AppData/Local/Temp/PRODUCTION%202019.xlsx" TargetMode="External"/>
</Relationships>
</file>

<file path=xl/externalLinks/externalLink1.xml><?xml version="1.0" encoding="utf-8"?>
<externalLink xmlns="http://schemas.openxmlformats.org/spreadsheetml/2006/main">
  <externalBook xmlns:r="http://schemas.openxmlformats.org/officeDocument/2006/relationships" r:id="rId1">
    <sheetNames>
      <sheetName val="NOTICE"/>
      <sheetName val="JANVIER"/>
      <sheetName val="FEVRIER"/>
      <sheetName val="MARS"/>
      <sheetName val="AVRIL"/>
      <sheetName val="MAI"/>
      <sheetName val="JUIN"/>
      <sheetName val="JUILLET"/>
      <sheetName val="AOUT"/>
      <sheetName val="SEPTEMBRE"/>
      <sheetName val="OCTOBRE"/>
      <sheetName val="NOVEMBRE"/>
      <sheetName val="DECEMBRE"/>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pivotCache/_rels/pivotCacheDefinition1.xml.rels><?xml version="1.0" encoding="UTF-8"?>
<Relationships xmlns="http://schemas.openxmlformats.org/package/2006/relationships"><Relationship Id="rId1" Type="http://schemas.openxmlformats.org/officeDocument/2006/relationships/pivotCacheRecords" Target="pivotCacheRecords1.xml"/>
</Relationships>
</file>

<file path=xl/pivotCache/pivotCacheDefinition1.xml><?xml version="1.0" encoding="utf-8"?>
<pivotCacheDefinition xmlns="http://schemas.openxmlformats.org/spreadsheetml/2006/main" xmlns:r="http://schemas.openxmlformats.org/officeDocument/2006/relationships" r:id="rId1" recordCount="123" createdVersion="3">
  <cacheSource type="worksheet">
    <worksheetSource ref="A1:P124" sheet="DPCache_SEPTEMBRE"/>
  </cacheSource>
  <cacheFields count="16">
    <cacheField name="DATE" numFmtId="0">
      <sharedItems containsSemiMixedTypes="0" containsNonDate="0" containsDate="1" containsString="0" minDate="2019-07-31T00:00:00" maxDate="2019-10-03T00:00:00" count="27">
        <d v="2019-07-31T00:00:00"/>
        <d v="2019-08-30T00:00:00"/>
        <d v="2019-08-31T00:00:00"/>
        <d v="2019-09-02T00:00:00"/>
        <d v="2019-09-03T00:00:00"/>
        <d v="2019-09-04T00:00:00"/>
        <d v="2019-09-05T00:00:00"/>
        <d v="2019-09-06T00:00:00"/>
        <d v="2019-09-09T00:00:00"/>
        <d v="2019-09-10T00:00:00"/>
        <d v="2019-09-11T00:00:00"/>
        <d v="2019-09-12T00:00:00"/>
        <d v="2019-09-13T00:00:00"/>
        <d v="2019-09-14T00:00:00"/>
        <d v="2019-09-17T00:00:00"/>
        <d v="2019-09-18T00:00:00"/>
        <d v="2019-09-19T00:00:00"/>
        <d v="2019-09-20T00:00:00"/>
        <d v="2019-09-21T00:00:00"/>
        <d v="2019-09-23T00:00:00"/>
        <d v="2019-09-24T00:00:00"/>
        <d v="2019-09-25T00:00:00"/>
        <d v="2019-09-26T00:00:00"/>
        <d v="2019-09-27T00:00:00"/>
        <d v="2019-09-28T00:00:00"/>
        <d v="2019-09-30T00:00:00"/>
        <d v="2019-10-03T00:00:00"/>
      </sharedItems>
    </cacheField>
    <cacheField name="NOM" numFmtId="0">
      <sharedItems count="95">
        <s v="ALVES"/>
        <s v="ANSELMI"/>
        <s v="ANTOINE WAX"/>
        <s v="ARNOULD"/>
        <s v="AUBRIET"/>
        <s v="BALLAUD"/>
        <s v="BARONE"/>
        <s v="BECKRICH"/>
        <s v="BERTIN"/>
        <s v="BIGOT"/>
        <s v="BLAISE PETIT"/>
        <s v="BOLLET"/>
        <s v="BOOG"/>
        <s v="BOUR"/>
        <s v="BOUSRI"/>
        <s v="CADET"/>
        <s v="CHABBI"/>
        <s v="CHAIX"/>
        <s v="CHAMBAUT"/>
        <s v="CHTIOUI"/>
        <s v="CONTE"/>
        <s v="CORPLET"/>
        <s v="CRETER"/>
        <s v="DAL PRA"/>
        <s v="DELLA NAVE"/>
        <s v="DELMOTTE"/>
        <s v="DI FILIPPO"/>
        <s v="DOUSSINE"/>
        <s v="DURR"/>
        <s v="EFOUA MBOZO O"/>
        <s v="EUSTACHE"/>
        <s v="FALZONE"/>
        <s v="FECHER"/>
        <s v="FIGUELIA"/>
        <s v="GALLET"/>
        <s v="GARNIER"/>
        <s v="GEORGE"/>
        <s v="GIRAUD"/>
        <s v="GONZALEZ"/>
        <s v="GOUDEAU"/>
        <s v="HELWING"/>
        <s v="HOCQUAUX"/>
        <s v="HUGNET"/>
        <s v="IRANZO"/>
        <s v="JACQUES"/>
        <s v="JANTZEM"/>
        <s v="JUNG"/>
        <s v="KACHEMIR"/>
        <s v="KEISER"/>
        <s v="KEMPFER"/>
        <s v="KLEIN"/>
        <s v="LAMELYN"/>
        <s v="LAO RAMINEZ"/>
        <s v="LEFEBVRE"/>
        <s v="LHARDIT"/>
        <s v="LIBER"/>
        <s v="LINDBERG"/>
        <s v="LOMARTIRE"/>
        <s v="LUTHOLD"/>
        <s v="MAGARD"/>
        <s v="MALAJ"/>
        <s v="MANCINELLI"/>
        <s v="MARCHAL"/>
        <s v="MARTIN"/>
        <s v="MAUVET"/>
        <s v="MELAI"/>
        <s v="MULLER"/>
        <s v="NAZZARI"/>
        <s v="NEANT"/>
        <s v="NOEL"/>
        <s v="NOIROT"/>
        <s v="PARMENTIER"/>
        <s v="PHILIPPI"/>
        <s v="PORREYE"/>
        <s v="REYNAUD"/>
        <s v="REZER"/>
        <s v="RICHARD"/>
        <s v="SAIB"/>
        <s v="SCHISSLER"/>
        <s v="SCHMITT"/>
        <s v="SCHWALLER"/>
        <s v="STRZELCZYK"/>
        <s v="TARTER"/>
        <s v="TASSONE"/>
        <s v="TESTA"/>
        <s v="TEUCHERT"/>
        <s v="TINTINGER"/>
        <s v="TOMASICCHIO"/>
        <s v="TOURCHER"/>
        <s v="VALENTE"/>
        <s v="VITALI"/>
        <s v="WALCZAK"/>
        <s v="WIECZORECK"/>
        <s v="ZADRA"/>
        <s v="ZEIMET"/>
      </sharedItems>
    </cacheField>
    <cacheField name="PRENOM" numFmtId="0">
      <sharedItems count="92">
        <s v="%AXANCE"/>
        <s v="ABDELHAMID"/>
        <s v="ADRIANA"/>
        <s v="ALEXY"/>
        <s v="ALICIA"/>
        <s v="ANGELO"/>
        <s v="ANNA PENNINA"/>
        <s v="ANTHONY"/>
        <s v="ARNAUD"/>
        <s v="AUDE"/>
        <s v="AURELIE"/>
        <s v="AURORE"/>
        <s v="BAPTISTE"/>
        <s v="BASTIEN"/>
        <s v="CATHELINE"/>
        <s v="CATHY"/>
        <s v="CECILE"/>
        <s v="CELINE"/>
        <s v="CHLOE"/>
        <s v="CHRISTOPHE"/>
        <s v="CLAUDE "/>
        <s v="CYNTHIA"/>
        <s v="DALILA"/>
        <s v="DAMIEN"/>
        <s v="DAVID"/>
        <s v="ELODIE"/>
        <s v="EMELINE"/>
        <s v="EMILIE"/>
        <s v="EMMANUEL"/>
        <s v="ESCA"/>
        <s v="FABIEN"/>
        <s v="FAWAZ"/>
        <s v="FRANCOISE"/>
        <s v="FREDDY"/>
        <s v="FREDERIC"/>
        <s v="GREG"/>
        <s v="GREGOIRE"/>
        <s v="GREGORY"/>
        <s v="GUILLAUME"/>
        <s v="HUGO"/>
        <s v="ISMAIL"/>
        <s v="JEAN CHRISTOPHE"/>
        <s v="JEAN MARIE"/>
        <s v="JEREMY"/>
        <s v="JEROME"/>
        <s v="JESSY"/>
        <s v="JIMMY"/>
        <s v="JOELLE"/>
        <s v="JONATHAN"/>
        <s v="JORDANE"/>
        <s v="JORDANE "/>
        <s v="JULIE"/>
        <s v="JULIEN"/>
        <s v="KRISTIAN"/>
        <s v="LAURA"/>
        <s v="LAURENT"/>
        <s v="LISIANE"/>
        <s v="LORRAINE"/>
        <s v="LUISA"/>
        <s v="MAGALI"/>
        <s v="MARC"/>
        <s v="MARIA"/>
        <s v="MARINE"/>
        <s v="MAROIE"/>
        <s v="MARTINE"/>
        <s v="MATHIEU"/>
        <s v="MELANIE"/>
        <s v="MELISSA"/>
        <s v="MICHAEL"/>
        <s v="MICHEL"/>
        <s v="MOHAMED"/>
        <s v="MURIELLE"/>
        <s v="OLIVIER"/>
        <s v="PATRICK"/>
        <s v="PAULINE"/>
        <s v="PIERRE"/>
        <s v="RAFFAELE"/>
        <s v="RAPHAEL"/>
        <s v="REBECCA"/>
        <s v="REMY"/>
        <s v="RICHARD"/>
        <s v="SABRINA"/>
        <s v="SAMUEL"/>
        <s v="SINA"/>
        <s v="VALERIE"/>
        <s v="VICTOR"/>
        <s v="VICTORIEN"/>
        <s v="VINCENT"/>
        <s v="VIRGINIE"/>
        <s v="YANNICK"/>
        <s v="YASMINA"/>
        <s v="YVES"/>
      </sharedItems>
    </cacheField>
    <cacheField name="ADRESSE" numFmtId="0">
      <sharedItems count="84">
        <s v="1 RUE  JULES  CREVAUX METZ"/>
        <s v="1 RUE DE LORRAINE NEUFGRANGE"/>
        <s v="10 RUE DES ECOLES RURANGE"/>
        <s v="10 RUE DES ERABLES ENTRANGE"/>
        <s v="11 A PLACE DE L EGLISE FLATTEN"/>
        <s v="11 RUE DE BOURGOGNE THIONVILLE"/>
        <s v="12 RUE DE THIONVILLE LONGWY "/>
        <s v="120 AVENUE DE STRASBOURG METZ"/>
        <s v="13 RUE JEANNE D ARC REHON"/>
        <s v="13 RUE ST FRANCOIS TERVILLE"/>
        <s v="14 F ALLEE DE LA LIBERATION THIONVILLE"/>
        <s v="15 B RUE DE METZ LANTEFONTAINE"/>
        <s v="15 RUE DU CIMETIERE FARSCHVILLER"/>
        <s v="16 GRAND RUE SAULNES "/>
        <s v="16 RUE DU GENERAL DE GAULLE REDANGE"/>
        <s v="17 RUE DES COQUELICOTS AUGNY"/>
        <s v="18 RUE SAINT LOUIS THIONVILLE"/>
        <s v="19 RUE CARNOT LONGWY "/>
        <s v="19 RUE DU MUR BLANC SIERCK LES BAINS"/>
        <s v="19 RUE JEAN DAGNAUX MARLY"/>
        <s v="2 CHEMIN DES LABOUREURS HAYANGE"/>
        <s v="2 IMPASSE DES MEUNIERS GANDRANGE"/>
        <s v="2 IMPASSE RENE BARBICHE SARRALBE"/>
        <s v="2 PLACE FREDERIC RAU AMNEVILLE"/>
        <s v="2 RUE DE LA ROCHE BERTRANGE "/>
        <s v="2 RUE DU SANGLIER HAYANGE "/>
        <s v="2 RUE LES CHAVY POURNOY LA GRASSE "/>
        <s v="2 RUE SŒUR STANISLAS ROMBAS"/>
        <s v="21 RUE DU BAOETEN SCY CHAZELLE"/>
        <s v="21 RUE JEAN LAURAIN GUENANGE"/>
        <s v="22 ROUTE DE BOUSSANGE RICHEMONT "/>
        <s v="22 ROUTE DE LUX VILLE EN MONTOIS "/>
        <s v="22 RUE DES ALOUETTES DISTROFF"/>
        <s v="22 RUE DU MUR BLANC SIERCK LES BAINS "/>
        <s v="22 RUE LAZANE HOCHE THIONVILLE"/>
        <s v="26 RUE DE LA COMMANDERIE NANCY"/>
        <s v="26 RUE VICTOR HUGO RUSSANGE"/>
        <s v="27 RUE ANNE BOULLIE GUENANGE"/>
        <s v="3 IMPASSE DES MURIERS MOYEUVRE GRANDE"/>
        <s v="3 RUE DE CHARENTE YUTZ"/>
        <s v="3 RUE DES BLEUETS VOLSTROFF "/>
        <s v="3 RUE DES IRIS BRIEY"/>
        <s v="31 B RUE NATIONALE APACH"/>
        <s v="31 ROUTE DE REMICH MOUTFORT "/>
        <s v="33 RUE SETES LONGUYON "/>
        <s v="35 RUE DE LA CORVEE SERVIGNY "/>
        <s v="38 RUE DE LA PLATRERIE ROHRBACH"/>
        <s v="39 RUE CLAUDE MONET BOUSSE "/>
        <s v="39 RUE PASTEUR YUTZ"/>
        <s v="4 IMPASSE DES MARTINETS BERTRANGE "/>
        <s v="4 RUE CASTVILLER HILSPRICH"/>
        <s v="4 RUE DE LA CROIX DE PIERRE VIONVILLE"/>
        <s v="4 RUE DE LA DAUCHERIE THIONVILLE"/>
        <s v="4 RUE DES CHENES ZOUFFTGEN"/>
        <s v="4 RUE DES ROSEAUX ARGANCY"/>
        <s v="40 RUE DES CLAIRS CHENES LEXY"/>
        <s v="42 AV DE L EUROPE CREHANGE"/>
        <s v="42 RUE SŒUR EMANUELLE BRIEY"/>
        <s v="48 GRAND RUE BERTRANGE "/>
        <s v="5 OP DER HEED Luxembourg"/>
        <s v="5 RUE DE LA GARE NILVANGE"/>
        <s v="5 RUE DES CAPUCINES STRASSEN "/>
        <s v="5 RUE DES MIMOSAS AVRIL"/>
        <s v="56 RUE DE METZ WOIPPY"/>
        <s v="56 RUE DE VECKRING MONNERON"/>
        <s v="6 GRAND RUE TALANGE"/>
        <s v="6 PLACE DU Luxembourg THIONVILLE"/>
        <s v="6 RUE DE BRETAGNE TRIEUX"/>
        <s v="6 RUE DES ERABLES MONT ST MARTIN "/>
        <s v="6 RUE LUPIN MONT ST MARTIN "/>
        <s v="63 RUE DE VERDUN THIONVILLE"/>
        <s v="68 FAUBOURG ST CROIX FORBACH"/>
        <s v="7 CHEMIN DE LA MOSELLE SCY CHAZELLE"/>
        <s v="7 RUE ANDRE RICHARD BOISMONT "/>
        <s v="7 RUE DE LA REINE GRAS STE BARBE"/>
        <s v="7 RUE EUGENIE MILLERET METZ"/>
        <s v="7 RUE FRANCOIS FOUSSE TERVILLE"/>
        <s v="79 RUE DU STADE YUTZ"/>
        <s v="8 AV CHARLES DE GAULLE SEDAN"/>
        <s v="8 RUE DE LORRAINE LONGWY"/>
        <s v="89 BOUCLE DU MILAN VEYMERANGE "/>
        <s v="9 RUE DES VERDIERS METZ"/>
        <s v="9 RUE DU CASTEL KESKASTEL"/>
        <s v="9 RUE VICTOR HUGO ENNERY"/>
      </sharedItems>
    </cacheField>
    <cacheField name="COMPAGNIE" numFmtId="0">
      <sharedItems count="6">
        <s v="ESCA"/>
        <s v="FOYER"/>
        <s v="FWU VE"/>
        <s v="SWISS PP"/>
        <s v="SWISS PU"/>
        <s v="SWISS PU "/>
      </sharedItems>
    </cacheField>
    <cacheField name="REEL" numFmtId="0">
      <sharedItems containsString="0" containsBlank="1" containsNumber="1" minValue="25" maxValue="81000" count="33">
        <n v="25"/>
        <n v="30"/>
        <n v="35"/>
        <n v="37.5"/>
        <n v="40"/>
        <n v="50"/>
        <n v="58"/>
        <n v="60"/>
        <n v="65"/>
        <n v="75"/>
        <n v="80"/>
        <n v="100"/>
        <n v="125"/>
        <n v="130"/>
        <n v="150"/>
        <n v="200"/>
        <n v="208.33"/>
        <n v="250"/>
        <n v="266.5"/>
        <n v="266.66"/>
        <n v="400"/>
        <n v="500"/>
        <n v="800"/>
        <n v="1000"/>
        <n v="3000"/>
        <n v="5000"/>
        <n v="8000"/>
        <n v="15000"/>
        <n v="17000"/>
        <n v="25000"/>
        <n v="45000"/>
        <n v="81000"/>
        <m/>
      </sharedItems>
    </cacheField>
    <cacheField name="NB ANNEE" numFmtId="0">
      <sharedItems containsString="0" containsBlank="1" containsNumber="1" containsInteger="1" minValue="8" maxValue="32" count="17">
        <n v="8"/>
        <n v="10"/>
        <n v="11"/>
        <n v="15"/>
        <n v="18"/>
        <n v="19"/>
        <n v="20"/>
        <n v="21"/>
        <n v="23"/>
        <n v="24"/>
        <n v="25"/>
        <n v="27"/>
        <n v="29"/>
        <n v="30"/>
        <n v="31"/>
        <n v="32"/>
        <m/>
      </sharedItems>
    </cacheField>
    <cacheField name="CA" numFmtId="0">
      <sharedItems containsSemiMixedTypes="0" containsString="0" containsNumber="1" minValue="0" maxValue="2430" count="53">
        <n v="0"/>
        <n v="87"/>
        <n v="90"/>
        <n v="108"/>
        <n v="114"/>
        <n v="120"/>
        <n v="138"/>
        <n v="144"/>
        <n v="150"/>
        <n v="168"/>
        <n v="180"/>
        <n v="186"/>
        <n v="192"/>
        <n v="208.8"/>
        <n v="216"/>
        <n v="240"/>
        <n v="255.9936"/>
        <n v="270"/>
        <n v="279"/>
        <n v="288"/>
        <n v="312"/>
        <n v="324"/>
        <n v="348"/>
        <n v="351.9912"/>
        <n v="360"/>
        <n v="378"/>
        <n v="384"/>
        <n v="414"/>
        <n v="432"/>
        <n v="450"/>
        <n v="480"/>
        <n v="504"/>
        <n v="510"/>
        <n v="522"/>
        <n v="540"/>
        <n v="607.9848"/>
        <n v="624"/>
        <n v="639.984"/>
        <n v="720"/>
        <n v="735.9816"/>
        <n v="749.988"/>
        <n v="750"/>
        <n v="767.9808"/>
        <n v="863.46"/>
        <n v="863.9784"/>
        <n v="900"/>
        <n v="959.4"/>
        <n v="959.976"/>
        <n v="960"/>
        <n v="1350"/>
        <n v="1440"/>
        <n v="1800"/>
        <n v="2430"/>
      </sharedItems>
    </cacheField>
    <cacheField name="clas" numFmtId="0">
      <sharedItems containsSemiMixedTypes="0" containsString="0" containsNumber="1" minValue="0" maxValue="405" count="34">
        <n v="0"/>
        <n v="12.5"/>
        <n v="15"/>
        <n v="16.6666666666667"/>
        <n v="25"/>
        <n v="29"/>
        <n v="30"/>
        <n v="33.3333333333333"/>
        <n v="35"/>
        <n v="37.5"/>
        <n v="40"/>
        <n v="50"/>
        <n v="60"/>
        <n v="62.5"/>
        <n v="65"/>
        <n v="66.6666666666667"/>
        <n v="75"/>
        <n v="80"/>
        <n v="83.3333333333333"/>
        <n v="85"/>
        <n v="100"/>
        <n v="104.165"/>
        <n v="125"/>
        <n v="130"/>
        <n v="133.25"/>
        <n v="133.33"/>
        <n v="133.333333333333"/>
        <n v="150"/>
        <n v="166.666666666667"/>
        <n v="200"/>
        <n v="225"/>
        <n v="266.666666666667"/>
        <n v="333.333333333333"/>
        <n v="405"/>
      </sharedItems>
    </cacheField>
    <cacheField name="COM " numFmtId="0">
      <sharedItems count="20">
        <s v="CAYOTTE"/>
        <s v="COLACCINO"/>
        <s v="FOIS DAVID"/>
        <s v="GALTON"/>
        <s v="HARTERT"/>
        <s v="HUET"/>
        <s v="JULIO"/>
        <s v="KIM"/>
        <s v="LATZER"/>
        <s v="LUCIANI"/>
        <s v="MARRAS"/>
        <s v="MITHOUARD"/>
        <s v="POTAPENKO"/>
        <s v="SCHMITT MYRIAM"/>
        <s v="SCHNEIDER"/>
        <s v="SCHNEIDER "/>
        <s v="SECCHI JP"/>
        <s v="TED"/>
        <s v="TONIZZO"/>
        <s v="WURTH"/>
      </sharedItems>
    </cacheField>
    <cacheField name="DE" numFmtId="0">
      <sharedItems containsBlank="1" count="7">
        <s v="HARTERT"/>
        <s v="HUET"/>
        <s v="MARRAS"/>
        <s v="SCHNEIDER"/>
        <s v="SECCHI JP"/>
        <s v="TED"/>
        <m/>
      </sharedItems>
    </cacheField>
    <cacheField name="APP" numFmtId="0">
      <sharedItems containsBlank="1" count="5">
        <s v="COLACCINO"/>
        <s v="GUICHON"/>
        <s v="MARRAS"/>
        <s v="SECCHI JP"/>
        <m/>
      </sharedItems>
    </cacheField>
    <cacheField name="PRIME APP" numFmtId="0">
      <sharedItems containsString="0" containsBlank="1" containsNumber="1" minValue="30" maxValue="159.996" count="9">
        <n v="30"/>
        <n v="33.3333333333333"/>
        <n v="54"/>
        <n v="60"/>
        <n v="75"/>
        <n v="87"/>
        <n v="150"/>
        <n v="159.996"/>
        <m/>
      </sharedItems>
    </cacheField>
    <cacheField name="INFO" numFmtId="0">
      <sharedItems containsBlank="1" containsMixedTypes="1" containsNumber="1" minValue="0.0475" maxValue="0.0475" count="8">
        <n v="0.0475"/>
        <s v="100€ REMP D AFF"/>
        <s v="4,75% PAS DE BILAN"/>
        <s v="4,75% PAS DE RECUEIL"/>
        <s v="50€ REMP D AFF"/>
        <s v="75€ REMP D AFF?"/>
        <s v="BILAN ARRIVE + TARD"/>
        <m/>
      </sharedItems>
    </cacheField>
    <cacheField name="ENVOYE" numFmtId="0">
      <sharedItems containsNonDate="0" containsDate="1" containsString="0" containsBlank="1" minDate="2019-10-01T00:00:00" maxDate="2019-10-01T00:00:00" count="2">
        <d v="2019-10-01T00:00:00"/>
        <m/>
      </sharedItems>
    </cacheField>
    <cacheField name="SIGNE" numFmtId="0">
      <sharedItems containsString="0" containsBlank="1" count="1">
        <m/>
      </sharedItems>
    </cacheField>
  </cacheFields>
</pivotCacheDefinition>
</file>

<file path=xl/pivotCache/pivotCacheRecords1.xml><?xml version="1.0" encoding="utf-8"?>
<pivotCacheRecords xmlns="http://schemas.openxmlformats.org/spreadsheetml/2006/main" xmlns:r="http://schemas.openxmlformats.org/officeDocument/2006/relationships" count="123">
  <r>
    <x v="6"/>
    <x v="34"/>
    <x v="19"/>
    <x v="64"/>
    <x v="0"/>
    <x v="3"/>
    <x v="16"/>
    <x v="10"/>
    <x v="9"/>
    <x v="5"/>
    <x v="2"/>
    <x v="4"/>
    <x v="8"/>
    <x v="7"/>
    <x v="1"/>
    <x v="0"/>
  </r>
  <r>
    <x v="6"/>
    <x v="34"/>
    <x v="19"/>
    <x v="64"/>
    <x v="0"/>
    <x v="3"/>
    <x v="16"/>
    <x v="10"/>
    <x v="9"/>
    <x v="10"/>
    <x v="1"/>
    <x v="4"/>
    <x v="8"/>
    <x v="7"/>
    <x v="1"/>
    <x v="0"/>
  </r>
  <r>
    <x v="6"/>
    <x v="34"/>
    <x v="83"/>
    <x v="64"/>
    <x v="0"/>
    <x v="3"/>
    <x v="16"/>
    <x v="10"/>
    <x v="9"/>
    <x v="5"/>
    <x v="2"/>
    <x v="4"/>
    <x v="8"/>
    <x v="7"/>
    <x v="1"/>
    <x v="0"/>
  </r>
  <r>
    <x v="6"/>
    <x v="34"/>
    <x v="83"/>
    <x v="64"/>
    <x v="0"/>
    <x v="3"/>
    <x v="16"/>
    <x v="10"/>
    <x v="9"/>
    <x v="10"/>
    <x v="1"/>
    <x v="4"/>
    <x v="8"/>
    <x v="7"/>
    <x v="1"/>
    <x v="0"/>
  </r>
  <r>
    <x v="7"/>
    <x v="18"/>
    <x v="29"/>
    <x v="60"/>
    <x v="0"/>
    <x v="11"/>
    <x v="16"/>
    <x v="30"/>
    <x v="20"/>
    <x v="6"/>
    <x v="6"/>
    <x v="4"/>
    <x v="8"/>
    <x v="7"/>
    <x v="1"/>
    <x v="0"/>
  </r>
  <r>
    <x v="7"/>
    <x v="44"/>
    <x v="66"/>
    <x v="2"/>
    <x v="0"/>
    <x v="32"/>
    <x v="16"/>
    <x v="0"/>
    <x v="0"/>
    <x v="3"/>
    <x v="6"/>
    <x v="4"/>
    <x v="8"/>
    <x v="5"/>
    <x v="1"/>
    <x v="0"/>
  </r>
  <r>
    <x v="9"/>
    <x v="72"/>
    <x v="34"/>
    <x v="46"/>
    <x v="0"/>
    <x v="5"/>
    <x v="16"/>
    <x v="15"/>
    <x v="11"/>
    <x v="2"/>
    <x v="6"/>
    <x v="4"/>
    <x v="8"/>
    <x v="7"/>
    <x v="1"/>
    <x v="0"/>
  </r>
  <r>
    <x v="9"/>
    <x v="49"/>
    <x v="42"/>
    <x v="56"/>
    <x v="0"/>
    <x v="4"/>
    <x v="16"/>
    <x v="12"/>
    <x v="10"/>
    <x v="6"/>
    <x v="6"/>
    <x v="4"/>
    <x v="8"/>
    <x v="7"/>
    <x v="1"/>
    <x v="0"/>
  </r>
  <r>
    <x v="3"/>
    <x v="2"/>
    <x v="28"/>
    <x v="37"/>
    <x v="0"/>
    <x v="32"/>
    <x v="16"/>
    <x v="0"/>
    <x v="0"/>
    <x v="4"/>
    <x v="6"/>
    <x v="4"/>
    <x v="8"/>
    <x v="1"/>
    <x v="1"/>
    <x v="0"/>
  </r>
  <r>
    <x v="2"/>
    <x v="20"/>
    <x v="7"/>
    <x v="51"/>
    <x v="0"/>
    <x v="32"/>
    <x v="16"/>
    <x v="0"/>
    <x v="0"/>
    <x v="4"/>
    <x v="6"/>
    <x v="4"/>
    <x v="8"/>
    <x v="4"/>
    <x v="1"/>
    <x v="0"/>
  </r>
  <r>
    <x v="8"/>
    <x v="40"/>
    <x v="20"/>
    <x v="71"/>
    <x v="0"/>
    <x v="7"/>
    <x v="16"/>
    <x v="19"/>
    <x v="12"/>
    <x v="6"/>
    <x v="6"/>
    <x v="4"/>
    <x v="8"/>
    <x v="7"/>
    <x v="1"/>
    <x v="0"/>
  </r>
  <r>
    <x v="9"/>
    <x v="14"/>
    <x v="22"/>
    <x v="25"/>
    <x v="0"/>
    <x v="14"/>
    <x v="16"/>
    <x v="38"/>
    <x v="27"/>
    <x v="5"/>
    <x v="6"/>
    <x v="2"/>
    <x v="6"/>
    <x v="7"/>
    <x v="1"/>
    <x v="0"/>
  </r>
  <r>
    <x v="12"/>
    <x v="26"/>
    <x v="76"/>
    <x v="9"/>
    <x v="0"/>
    <x v="15"/>
    <x v="16"/>
    <x v="48"/>
    <x v="29"/>
    <x v="2"/>
    <x v="6"/>
    <x v="4"/>
    <x v="8"/>
    <x v="7"/>
    <x v="1"/>
    <x v="0"/>
  </r>
  <r>
    <x v="15"/>
    <x v="6"/>
    <x v="19"/>
    <x v="22"/>
    <x v="0"/>
    <x v="13"/>
    <x v="16"/>
    <x v="36"/>
    <x v="23"/>
    <x v="6"/>
    <x v="6"/>
    <x v="4"/>
    <x v="8"/>
    <x v="7"/>
    <x v="1"/>
    <x v="0"/>
  </r>
  <r>
    <x v="13"/>
    <x v="12"/>
    <x v="13"/>
    <x v="63"/>
    <x v="0"/>
    <x v="1"/>
    <x v="16"/>
    <x v="7"/>
    <x v="6"/>
    <x v="0"/>
    <x v="6"/>
    <x v="4"/>
    <x v="8"/>
    <x v="7"/>
    <x v="1"/>
    <x v="0"/>
  </r>
  <r>
    <x v="14"/>
    <x v="68"/>
    <x v="87"/>
    <x v="62"/>
    <x v="0"/>
    <x v="5"/>
    <x v="16"/>
    <x v="15"/>
    <x v="11"/>
    <x v="19"/>
    <x v="6"/>
    <x v="4"/>
    <x v="8"/>
    <x v="7"/>
    <x v="1"/>
    <x v="0"/>
  </r>
  <r>
    <x v="14"/>
    <x v="68"/>
    <x v="27"/>
    <x v="62"/>
    <x v="0"/>
    <x v="5"/>
    <x v="16"/>
    <x v="15"/>
    <x v="11"/>
    <x v="19"/>
    <x v="6"/>
    <x v="4"/>
    <x v="8"/>
    <x v="7"/>
    <x v="1"/>
    <x v="0"/>
  </r>
  <r>
    <x v="8"/>
    <x v="57"/>
    <x v="5"/>
    <x v="78"/>
    <x v="0"/>
    <x v="10"/>
    <x v="16"/>
    <x v="26"/>
    <x v="17"/>
    <x v="8"/>
    <x v="6"/>
    <x v="4"/>
    <x v="8"/>
    <x v="7"/>
    <x v="1"/>
    <x v="0"/>
  </r>
  <r>
    <x v="15"/>
    <x v="92"/>
    <x v="50"/>
    <x v="30"/>
    <x v="0"/>
    <x v="14"/>
    <x v="16"/>
    <x v="38"/>
    <x v="27"/>
    <x v="14"/>
    <x v="6"/>
    <x v="4"/>
    <x v="8"/>
    <x v="7"/>
    <x v="1"/>
    <x v="0"/>
  </r>
  <r>
    <x v="1"/>
    <x v="61"/>
    <x v="33"/>
    <x v="42"/>
    <x v="1"/>
    <x v="5"/>
    <x v="13"/>
    <x v="10"/>
    <x v="4"/>
    <x v="5"/>
    <x v="6"/>
    <x v="1"/>
    <x v="0"/>
    <x v="7"/>
    <x v="1"/>
    <x v="0"/>
  </r>
  <r>
    <x v="9"/>
    <x v="8"/>
    <x v="4"/>
    <x v="36"/>
    <x v="1"/>
    <x v="14"/>
    <x v="13"/>
    <x v="34"/>
    <x v="16"/>
    <x v="14"/>
    <x v="6"/>
    <x v="4"/>
    <x v="8"/>
    <x v="7"/>
    <x v="1"/>
    <x v="0"/>
  </r>
  <r>
    <x v="9"/>
    <x v="63"/>
    <x v="77"/>
    <x v="36"/>
    <x v="1"/>
    <x v="11"/>
    <x v="13"/>
    <x v="24"/>
    <x v="11"/>
    <x v="14"/>
    <x v="6"/>
    <x v="4"/>
    <x v="8"/>
    <x v="7"/>
    <x v="1"/>
    <x v="0"/>
  </r>
  <r>
    <x v="5"/>
    <x v="39"/>
    <x v="36"/>
    <x v="59"/>
    <x v="1"/>
    <x v="11"/>
    <x v="11"/>
    <x v="21"/>
    <x v="11"/>
    <x v="5"/>
    <x v="6"/>
    <x v="2"/>
    <x v="2"/>
    <x v="7"/>
    <x v="1"/>
    <x v="0"/>
  </r>
  <r>
    <x v="4"/>
    <x v="59"/>
    <x v="60"/>
    <x v="4"/>
    <x v="1"/>
    <x v="11"/>
    <x v="4"/>
    <x v="14"/>
    <x v="11"/>
    <x v="19"/>
    <x v="6"/>
    <x v="4"/>
    <x v="8"/>
    <x v="7"/>
    <x v="1"/>
    <x v="0"/>
  </r>
  <r>
    <x v="6"/>
    <x v="65"/>
    <x v="34"/>
    <x v="67"/>
    <x v="1"/>
    <x v="9"/>
    <x v="13"/>
    <x v="17"/>
    <x v="9"/>
    <x v="19"/>
    <x v="6"/>
    <x v="4"/>
    <x v="8"/>
    <x v="7"/>
    <x v="1"/>
    <x v="0"/>
  </r>
  <r>
    <x v="5"/>
    <x v="54"/>
    <x v="51"/>
    <x v="59"/>
    <x v="1"/>
    <x v="14"/>
    <x v="12"/>
    <x v="33"/>
    <x v="16"/>
    <x v="5"/>
    <x v="6"/>
    <x v="2"/>
    <x v="5"/>
    <x v="7"/>
    <x v="1"/>
    <x v="0"/>
  </r>
  <r>
    <x v="10"/>
    <x v="21"/>
    <x v="38"/>
    <x v="29"/>
    <x v="1"/>
    <x v="14"/>
    <x v="13"/>
    <x v="34"/>
    <x v="16"/>
    <x v="18"/>
    <x v="6"/>
    <x v="4"/>
    <x v="8"/>
    <x v="7"/>
    <x v="0"/>
    <x v="0"/>
  </r>
  <r>
    <x v="10"/>
    <x v="53"/>
    <x v="11"/>
    <x v="29"/>
    <x v="1"/>
    <x v="14"/>
    <x v="13"/>
    <x v="34"/>
    <x v="16"/>
    <x v="18"/>
    <x v="6"/>
    <x v="4"/>
    <x v="8"/>
    <x v="7"/>
    <x v="1"/>
    <x v="0"/>
  </r>
  <r>
    <x v="11"/>
    <x v="91"/>
    <x v="38"/>
    <x v="76"/>
    <x v="1"/>
    <x v="12"/>
    <x v="13"/>
    <x v="29"/>
    <x v="13"/>
    <x v="15"/>
    <x v="6"/>
    <x v="4"/>
    <x v="8"/>
    <x v="7"/>
    <x v="0"/>
    <x v="0"/>
  </r>
  <r>
    <x v="11"/>
    <x v="90"/>
    <x v="54"/>
    <x v="76"/>
    <x v="1"/>
    <x v="12"/>
    <x v="13"/>
    <x v="29"/>
    <x v="13"/>
    <x v="14"/>
    <x v="6"/>
    <x v="4"/>
    <x v="8"/>
    <x v="7"/>
    <x v="0"/>
    <x v="0"/>
  </r>
  <r>
    <x v="9"/>
    <x v="33"/>
    <x v="31"/>
    <x v="70"/>
    <x v="1"/>
    <x v="11"/>
    <x v="13"/>
    <x v="24"/>
    <x v="11"/>
    <x v="5"/>
    <x v="6"/>
    <x v="1"/>
    <x v="3"/>
    <x v="7"/>
    <x v="1"/>
    <x v="0"/>
  </r>
  <r>
    <x v="1"/>
    <x v="56"/>
    <x v="0"/>
    <x v="23"/>
    <x v="1"/>
    <x v="5"/>
    <x v="13"/>
    <x v="10"/>
    <x v="4"/>
    <x v="5"/>
    <x v="6"/>
    <x v="2"/>
    <x v="0"/>
    <x v="7"/>
    <x v="1"/>
    <x v="0"/>
  </r>
  <r>
    <x v="9"/>
    <x v="77"/>
    <x v="1"/>
    <x v="55"/>
    <x v="1"/>
    <x v="0"/>
    <x v="13"/>
    <x v="2"/>
    <x v="1"/>
    <x v="15"/>
    <x v="2"/>
    <x v="4"/>
    <x v="8"/>
    <x v="7"/>
    <x v="1"/>
    <x v="0"/>
  </r>
  <r>
    <x v="9"/>
    <x v="77"/>
    <x v="1"/>
    <x v="55"/>
    <x v="1"/>
    <x v="0"/>
    <x v="13"/>
    <x v="2"/>
    <x v="1"/>
    <x v="10"/>
    <x v="3"/>
    <x v="4"/>
    <x v="8"/>
    <x v="7"/>
    <x v="1"/>
    <x v="0"/>
  </r>
  <r>
    <x v="3"/>
    <x v="81"/>
    <x v="9"/>
    <x v="47"/>
    <x v="1"/>
    <x v="6"/>
    <x v="13"/>
    <x v="13"/>
    <x v="5"/>
    <x v="17"/>
    <x v="4"/>
    <x v="4"/>
    <x v="8"/>
    <x v="7"/>
    <x v="1"/>
    <x v="0"/>
  </r>
  <r>
    <x v="3"/>
    <x v="81"/>
    <x v="9"/>
    <x v="47"/>
    <x v="1"/>
    <x v="6"/>
    <x v="13"/>
    <x v="13"/>
    <x v="5"/>
    <x v="16"/>
    <x v="5"/>
    <x v="4"/>
    <x v="8"/>
    <x v="7"/>
    <x v="1"/>
    <x v="0"/>
  </r>
  <r>
    <x v="12"/>
    <x v="0"/>
    <x v="85"/>
    <x v="19"/>
    <x v="1"/>
    <x v="14"/>
    <x v="8"/>
    <x v="27"/>
    <x v="16"/>
    <x v="16"/>
    <x v="6"/>
    <x v="4"/>
    <x v="8"/>
    <x v="7"/>
    <x v="1"/>
    <x v="0"/>
  </r>
  <r>
    <x v="11"/>
    <x v="43"/>
    <x v="56"/>
    <x v="10"/>
    <x v="1"/>
    <x v="5"/>
    <x v="13"/>
    <x v="10"/>
    <x v="4"/>
    <x v="9"/>
    <x v="6"/>
    <x v="4"/>
    <x v="8"/>
    <x v="7"/>
    <x v="1"/>
    <x v="0"/>
  </r>
  <r>
    <x v="15"/>
    <x v="83"/>
    <x v="48"/>
    <x v="21"/>
    <x v="1"/>
    <x v="0"/>
    <x v="12"/>
    <x v="1"/>
    <x v="1"/>
    <x v="4"/>
    <x v="2"/>
    <x v="4"/>
    <x v="8"/>
    <x v="7"/>
    <x v="1"/>
    <x v="0"/>
  </r>
  <r>
    <x v="15"/>
    <x v="83"/>
    <x v="48"/>
    <x v="21"/>
    <x v="1"/>
    <x v="0"/>
    <x v="12"/>
    <x v="1"/>
    <x v="1"/>
    <x v="10"/>
    <x v="0"/>
    <x v="4"/>
    <x v="8"/>
    <x v="7"/>
    <x v="1"/>
    <x v="0"/>
  </r>
  <r>
    <x v="15"/>
    <x v="3"/>
    <x v="81"/>
    <x v="21"/>
    <x v="1"/>
    <x v="0"/>
    <x v="13"/>
    <x v="2"/>
    <x v="1"/>
    <x v="4"/>
    <x v="2"/>
    <x v="4"/>
    <x v="8"/>
    <x v="7"/>
    <x v="1"/>
    <x v="0"/>
  </r>
  <r>
    <x v="15"/>
    <x v="3"/>
    <x v="81"/>
    <x v="21"/>
    <x v="1"/>
    <x v="0"/>
    <x v="13"/>
    <x v="2"/>
    <x v="1"/>
    <x v="10"/>
    <x v="0"/>
    <x v="4"/>
    <x v="8"/>
    <x v="7"/>
    <x v="1"/>
    <x v="0"/>
  </r>
  <r>
    <x v="7"/>
    <x v="48"/>
    <x v="78"/>
    <x v="81"/>
    <x v="1"/>
    <x v="11"/>
    <x v="1"/>
    <x v="5"/>
    <x v="11"/>
    <x v="0"/>
    <x v="6"/>
    <x v="4"/>
    <x v="8"/>
    <x v="7"/>
    <x v="1"/>
    <x v="0"/>
  </r>
  <r>
    <x v="18"/>
    <x v="79"/>
    <x v="71"/>
    <x v="52"/>
    <x v="1"/>
    <x v="11"/>
    <x v="1"/>
    <x v="5"/>
    <x v="11"/>
    <x v="7"/>
    <x v="6"/>
    <x v="4"/>
    <x v="8"/>
    <x v="7"/>
    <x v="1"/>
    <x v="0"/>
  </r>
  <r>
    <x v="12"/>
    <x v="0"/>
    <x v="58"/>
    <x v="19"/>
    <x v="1"/>
    <x v="14"/>
    <x v="10"/>
    <x v="29"/>
    <x v="16"/>
    <x v="16"/>
    <x v="6"/>
    <x v="4"/>
    <x v="8"/>
    <x v="7"/>
    <x v="1"/>
    <x v="0"/>
  </r>
  <r>
    <x v="12"/>
    <x v="84"/>
    <x v="30"/>
    <x v="68"/>
    <x v="1"/>
    <x v="5"/>
    <x v="8"/>
    <x v="6"/>
    <x v="4"/>
    <x v="19"/>
    <x v="6"/>
    <x v="4"/>
    <x v="8"/>
    <x v="7"/>
    <x v="1"/>
    <x v="0"/>
  </r>
  <r>
    <x v="16"/>
    <x v="86"/>
    <x v="68"/>
    <x v="11"/>
    <x v="1"/>
    <x v="11"/>
    <x v="13"/>
    <x v="24"/>
    <x v="11"/>
    <x v="19"/>
    <x v="6"/>
    <x v="4"/>
    <x v="8"/>
    <x v="7"/>
    <x v="1"/>
    <x v="0"/>
  </r>
  <r>
    <x v="18"/>
    <x v="35"/>
    <x v="86"/>
    <x v="53"/>
    <x v="1"/>
    <x v="19"/>
    <x v="13"/>
    <x v="47"/>
    <x v="25"/>
    <x v="5"/>
    <x v="6"/>
    <x v="1"/>
    <x v="7"/>
    <x v="7"/>
    <x v="1"/>
    <x v="0"/>
  </r>
  <r>
    <x v="16"/>
    <x v="62"/>
    <x v="37"/>
    <x v="18"/>
    <x v="1"/>
    <x v="5"/>
    <x v="13"/>
    <x v="10"/>
    <x v="4"/>
    <x v="8"/>
    <x v="6"/>
    <x v="4"/>
    <x v="8"/>
    <x v="7"/>
    <x v="1"/>
    <x v="0"/>
  </r>
  <r>
    <x v="18"/>
    <x v="16"/>
    <x v="63"/>
    <x v="53"/>
    <x v="1"/>
    <x v="19"/>
    <x v="13"/>
    <x v="47"/>
    <x v="25"/>
    <x v="5"/>
    <x v="6"/>
    <x v="1"/>
    <x v="7"/>
    <x v="7"/>
    <x v="1"/>
    <x v="0"/>
  </r>
  <r>
    <x v="16"/>
    <x v="32"/>
    <x v="59"/>
    <x v="18"/>
    <x v="1"/>
    <x v="5"/>
    <x v="13"/>
    <x v="10"/>
    <x v="4"/>
    <x v="8"/>
    <x v="6"/>
    <x v="4"/>
    <x v="8"/>
    <x v="7"/>
    <x v="1"/>
    <x v="0"/>
  </r>
  <r>
    <x v="11"/>
    <x v="41"/>
    <x v="61"/>
    <x v="54"/>
    <x v="1"/>
    <x v="19"/>
    <x v="2"/>
    <x v="23"/>
    <x v="25"/>
    <x v="8"/>
    <x v="6"/>
    <x v="4"/>
    <x v="8"/>
    <x v="7"/>
    <x v="1"/>
    <x v="0"/>
  </r>
  <r>
    <x v="13"/>
    <x v="87"/>
    <x v="35"/>
    <x v="33"/>
    <x v="1"/>
    <x v="19"/>
    <x v="13"/>
    <x v="47"/>
    <x v="25"/>
    <x v="8"/>
    <x v="6"/>
    <x v="4"/>
    <x v="8"/>
    <x v="7"/>
    <x v="1"/>
    <x v="0"/>
  </r>
  <r>
    <x v="9"/>
    <x v="89"/>
    <x v="26"/>
    <x v="13"/>
    <x v="1"/>
    <x v="11"/>
    <x v="13"/>
    <x v="24"/>
    <x v="11"/>
    <x v="8"/>
    <x v="6"/>
    <x v="4"/>
    <x v="8"/>
    <x v="7"/>
    <x v="1"/>
    <x v="0"/>
  </r>
  <r>
    <x v="19"/>
    <x v="74"/>
    <x v="3"/>
    <x v="57"/>
    <x v="1"/>
    <x v="14"/>
    <x v="13"/>
    <x v="34"/>
    <x v="16"/>
    <x v="8"/>
    <x v="6"/>
    <x v="4"/>
    <x v="8"/>
    <x v="7"/>
    <x v="1"/>
    <x v="0"/>
  </r>
  <r>
    <x v="18"/>
    <x v="76"/>
    <x v="66"/>
    <x v="27"/>
    <x v="1"/>
    <x v="19"/>
    <x v="6"/>
    <x v="37"/>
    <x v="25"/>
    <x v="8"/>
    <x v="6"/>
    <x v="4"/>
    <x v="8"/>
    <x v="7"/>
    <x v="1"/>
    <x v="0"/>
  </r>
  <r>
    <x v="18"/>
    <x v="38"/>
    <x v="24"/>
    <x v="27"/>
    <x v="1"/>
    <x v="19"/>
    <x v="5"/>
    <x v="35"/>
    <x v="25"/>
    <x v="8"/>
    <x v="6"/>
    <x v="4"/>
    <x v="8"/>
    <x v="7"/>
    <x v="1"/>
    <x v="0"/>
  </r>
  <r>
    <x v="18"/>
    <x v="1"/>
    <x v="17"/>
    <x v="83"/>
    <x v="1"/>
    <x v="19"/>
    <x v="8"/>
    <x v="39"/>
    <x v="25"/>
    <x v="8"/>
    <x v="6"/>
    <x v="4"/>
    <x v="8"/>
    <x v="7"/>
    <x v="1"/>
    <x v="0"/>
  </r>
  <r>
    <x v="18"/>
    <x v="1"/>
    <x v="34"/>
    <x v="83"/>
    <x v="1"/>
    <x v="19"/>
    <x v="5"/>
    <x v="35"/>
    <x v="25"/>
    <x v="8"/>
    <x v="6"/>
    <x v="4"/>
    <x v="8"/>
    <x v="7"/>
    <x v="1"/>
    <x v="0"/>
  </r>
  <r>
    <x v="16"/>
    <x v="73"/>
    <x v="80"/>
    <x v="44"/>
    <x v="1"/>
    <x v="18"/>
    <x v="11"/>
    <x v="43"/>
    <x v="24"/>
    <x v="9"/>
    <x v="6"/>
    <x v="4"/>
    <x v="8"/>
    <x v="7"/>
    <x v="1"/>
    <x v="0"/>
  </r>
  <r>
    <x v="16"/>
    <x v="58"/>
    <x v="79"/>
    <x v="38"/>
    <x v="1"/>
    <x v="19"/>
    <x v="0"/>
    <x v="16"/>
    <x v="25"/>
    <x v="1"/>
    <x v="6"/>
    <x v="4"/>
    <x v="8"/>
    <x v="7"/>
    <x v="1"/>
    <x v="0"/>
  </r>
  <r>
    <x v="19"/>
    <x v="24"/>
    <x v="54"/>
    <x v="34"/>
    <x v="1"/>
    <x v="19"/>
    <x v="13"/>
    <x v="47"/>
    <x v="25"/>
    <x v="5"/>
    <x v="6"/>
    <x v="4"/>
    <x v="8"/>
    <x v="7"/>
    <x v="1"/>
    <x v="0"/>
  </r>
  <r>
    <x v="12"/>
    <x v="60"/>
    <x v="53"/>
    <x v="69"/>
    <x v="1"/>
    <x v="5"/>
    <x v="13"/>
    <x v="10"/>
    <x v="4"/>
    <x v="19"/>
    <x v="6"/>
    <x v="4"/>
    <x v="8"/>
    <x v="7"/>
    <x v="1"/>
    <x v="0"/>
  </r>
  <r>
    <x v="19"/>
    <x v="36"/>
    <x v="46"/>
    <x v="79"/>
    <x v="1"/>
    <x v="5"/>
    <x v="13"/>
    <x v="10"/>
    <x v="4"/>
    <x v="4"/>
    <x v="6"/>
    <x v="4"/>
    <x v="8"/>
    <x v="7"/>
    <x v="1"/>
    <x v="0"/>
  </r>
  <r>
    <x v="19"/>
    <x v="27"/>
    <x v="16"/>
    <x v="14"/>
    <x v="1"/>
    <x v="14"/>
    <x v="3"/>
    <x v="17"/>
    <x v="16"/>
    <x v="12"/>
    <x v="6"/>
    <x v="4"/>
    <x v="8"/>
    <x v="7"/>
    <x v="1"/>
    <x v="0"/>
  </r>
  <r>
    <x v="19"/>
    <x v="28"/>
    <x v="32"/>
    <x v="14"/>
    <x v="1"/>
    <x v="14"/>
    <x v="7"/>
    <x v="25"/>
    <x v="16"/>
    <x v="12"/>
    <x v="6"/>
    <x v="4"/>
    <x v="8"/>
    <x v="7"/>
    <x v="1"/>
    <x v="0"/>
  </r>
  <r>
    <x v="22"/>
    <x v="67"/>
    <x v="82"/>
    <x v="41"/>
    <x v="1"/>
    <x v="11"/>
    <x v="13"/>
    <x v="24"/>
    <x v="11"/>
    <x v="14"/>
    <x v="6"/>
    <x v="4"/>
    <x v="8"/>
    <x v="7"/>
    <x v="1"/>
    <x v="0"/>
  </r>
  <r>
    <x v="20"/>
    <x v="71"/>
    <x v="72"/>
    <x v="15"/>
    <x v="1"/>
    <x v="14"/>
    <x v="8"/>
    <x v="27"/>
    <x v="16"/>
    <x v="11"/>
    <x v="6"/>
    <x v="4"/>
    <x v="8"/>
    <x v="7"/>
    <x v="1"/>
    <x v="0"/>
  </r>
  <r>
    <x v="20"/>
    <x v="71"/>
    <x v="21"/>
    <x v="15"/>
    <x v="1"/>
    <x v="14"/>
    <x v="9"/>
    <x v="28"/>
    <x v="16"/>
    <x v="11"/>
    <x v="6"/>
    <x v="4"/>
    <x v="8"/>
    <x v="7"/>
    <x v="1"/>
    <x v="0"/>
  </r>
  <r>
    <x v="20"/>
    <x v="9"/>
    <x v="37"/>
    <x v="31"/>
    <x v="1"/>
    <x v="11"/>
    <x v="12"/>
    <x v="22"/>
    <x v="11"/>
    <x v="19"/>
    <x v="6"/>
    <x v="4"/>
    <x v="8"/>
    <x v="7"/>
    <x v="1"/>
    <x v="0"/>
  </r>
  <r>
    <x v="10"/>
    <x v="70"/>
    <x v="27"/>
    <x v="58"/>
    <x v="1"/>
    <x v="19"/>
    <x v="8"/>
    <x v="39"/>
    <x v="25"/>
    <x v="9"/>
    <x v="6"/>
    <x v="4"/>
    <x v="8"/>
    <x v="7"/>
    <x v="1"/>
    <x v="0"/>
  </r>
  <r>
    <x v="22"/>
    <x v="47"/>
    <x v="70"/>
    <x v="17"/>
    <x v="1"/>
    <x v="18"/>
    <x v="13"/>
    <x v="46"/>
    <x v="24"/>
    <x v="9"/>
    <x v="6"/>
    <x v="4"/>
    <x v="8"/>
    <x v="6"/>
    <x v="1"/>
    <x v="0"/>
  </r>
  <r>
    <x v="22"/>
    <x v="55"/>
    <x v="62"/>
    <x v="80"/>
    <x v="1"/>
    <x v="18"/>
    <x v="13"/>
    <x v="46"/>
    <x v="24"/>
    <x v="9"/>
    <x v="6"/>
    <x v="4"/>
    <x v="8"/>
    <x v="7"/>
    <x v="1"/>
    <x v="0"/>
  </r>
  <r>
    <x v="23"/>
    <x v="94"/>
    <x v="90"/>
    <x v="0"/>
    <x v="1"/>
    <x v="19"/>
    <x v="11"/>
    <x v="44"/>
    <x v="25"/>
    <x v="5"/>
    <x v="6"/>
    <x v="4"/>
    <x v="8"/>
    <x v="7"/>
    <x v="1"/>
    <x v="0"/>
  </r>
  <r>
    <x v="23"/>
    <x v="94"/>
    <x v="24"/>
    <x v="0"/>
    <x v="1"/>
    <x v="19"/>
    <x v="9"/>
    <x v="42"/>
    <x v="25"/>
    <x v="5"/>
    <x v="6"/>
    <x v="4"/>
    <x v="8"/>
    <x v="7"/>
    <x v="1"/>
    <x v="0"/>
  </r>
  <r>
    <x v="22"/>
    <x v="64"/>
    <x v="15"/>
    <x v="49"/>
    <x v="1"/>
    <x v="5"/>
    <x v="5"/>
    <x v="4"/>
    <x v="4"/>
    <x v="5"/>
    <x v="6"/>
    <x v="4"/>
    <x v="8"/>
    <x v="7"/>
    <x v="1"/>
    <x v="0"/>
  </r>
  <r>
    <x v="22"/>
    <x v="64"/>
    <x v="24"/>
    <x v="49"/>
    <x v="1"/>
    <x v="5"/>
    <x v="4"/>
    <x v="3"/>
    <x v="4"/>
    <x v="5"/>
    <x v="6"/>
    <x v="4"/>
    <x v="8"/>
    <x v="7"/>
    <x v="1"/>
    <x v="0"/>
  </r>
  <r>
    <x v="3"/>
    <x v="5"/>
    <x v="18"/>
    <x v="28"/>
    <x v="1"/>
    <x v="19"/>
    <x v="13"/>
    <x v="47"/>
    <x v="25"/>
    <x v="5"/>
    <x v="6"/>
    <x v="4"/>
    <x v="8"/>
    <x v="7"/>
    <x v="1"/>
    <x v="0"/>
  </r>
  <r>
    <x v="21"/>
    <x v="66"/>
    <x v="88"/>
    <x v="5"/>
    <x v="1"/>
    <x v="19"/>
    <x v="9"/>
    <x v="42"/>
    <x v="25"/>
    <x v="8"/>
    <x v="6"/>
    <x v="4"/>
    <x v="8"/>
    <x v="7"/>
    <x v="1"/>
    <x v="0"/>
  </r>
  <r>
    <x v="24"/>
    <x v="10"/>
    <x v="65"/>
    <x v="39"/>
    <x v="1"/>
    <x v="16"/>
    <x v="13"/>
    <x v="40"/>
    <x v="21"/>
    <x v="18"/>
    <x v="6"/>
    <x v="4"/>
    <x v="8"/>
    <x v="7"/>
    <x v="1"/>
    <x v="0"/>
  </r>
  <r>
    <x v="24"/>
    <x v="37"/>
    <x v="64"/>
    <x v="6"/>
    <x v="1"/>
    <x v="11"/>
    <x v="3"/>
    <x v="10"/>
    <x v="11"/>
    <x v="5"/>
    <x v="2"/>
    <x v="4"/>
    <x v="8"/>
    <x v="7"/>
    <x v="1"/>
    <x v="0"/>
  </r>
  <r>
    <x v="24"/>
    <x v="37"/>
    <x v="64"/>
    <x v="6"/>
    <x v="1"/>
    <x v="11"/>
    <x v="3"/>
    <x v="10"/>
    <x v="11"/>
    <x v="10"/>
    <x v="1"/>
    <x v="4"/>
    <x v="8"/>
    <x v="7"/>
    <x v="1"/>
    <x v="0"/>
  </r>
  <r>
    <x v="20"/>
    <x v="93"/>
    <x v="52"/>
    <x v="26"/>
    <x v="1"/>
    <x v="15"/>
    <x v="7"/>
    <x v="31"/>
    <x v="20"/>
    <x v="8"/>
    <x v="6"/>
    <x v="4"/>
    <x v="8"/>
    <x v="7"/>
    <x v="1"/>
    <x v="0"/>
  </r>
  <r>
    <x v="24"/>
    <x v="17"/>
    <x v="89"/>
    <x v="43"/>
    <x v="1"/>
    <x v="5"/>
    <x v="13"/>
    <x v="10"/>
    <x v="4"/>
    <x v="8"/>
    <x v="6"/>
    <x v="4"/>
    <x v="8"/>
    <x v="7"/>
    <x v="1"/>
    <x v="0"/>
  </r>
  <r>
    <x v="24"/>
    <x v="52"/>
    <x v="2"/>
    <x v="43"/>
    <x v="1"/>
    <x v="5"/>
    <x v="13"/>
    <x v="10"/>
    <x v="4"/>
    <x v="8"/>
    <x v="6"/>
    <x v="4"/>
    <x v="8"/>
    <x v="7"/>
    <x v="1"/>
    <x v="0"/>
  </r>
  <r>
    <x v="24"/>
    <x v="29"/>
    <x v="6"/>
    <x v="66"/>
    <x v="1"/>
    <x v="18"/>
    <x v="13"/>
    <x v="46"/>
    <x v="24"/>
    <x v="9"/>
    <x v="6"/>
    <x v="4"/>
    <x v="8"/>
    <x v="7"/>
    <x v="1"/>
    <x v="0"/>
  </r>
  <r>
    <x v="15"/>
    <x v="88"/>
    <x v="39"/>
    <x v="45"/>
    <x v="1"/>
    <x v="11"/>
    <x v="13"/>
    <x v="24"/>
    <x v="11"/>
    <x v="9"/>
    <x v="6"/>
    <x v="4"/>
    <x v="8"/>
    <x v="7"/>
    <x v="1"/>
    <x v="0"/>
  </r>
  <r>
    <x v="25"/>
    <x v="51"/>
    <x v="43"/>
    <x v="24"/>
    <x v="1"/>
    <x v="5"/>
    <x v="13"/>
    <x v="10"/>
    <x v="4"/>
    <x v="10"/>
    <x v="6"/>
    <x v="4"/>
    <x v="8"/>
    <x v="7"/>
    <x v="1"/>
    <x v="0"/>
  </r>
  <r>
    <x v="22"/>
    <x v="4"/>
    <x v="45"/>
    <x v="73"/>
    <x v="1"/>
    <x v="11"/>
    <x v="13"/>
    <x v="24"/>
    <x v="11"/>
    <x v="16"/>
    <x v="6"/>
    <x v="4"/>
    <x v="8"/>
    <x v="7"/>
    <x v="1"/>
    <x v="0"/>
  </r>
  <r>
    <x v="21"/>
    <x v="63"/>
    <x v="44"/>
    <x v="65"/>
    <x v="1"/>
    <x v="19"/>
    <x v="6"/>
    <x v="37"/>
    <x v="25"/>
    <x v="5"/>
    <x v="6"/>
    <x v="4"/>
    <x v="8"/>
    <x v="7"/>
    <x v="1"/>
    <x v="0"/>
  </r>
  <r>
    <x v="21"/>
    <x v="22"/>
    <x v="17"/>
    <x v="30"/>
    <x v="1"/>
    <x v="11"/>
    <x v="15"/>
    <x v="26"/>
    <x v="11"/>
    <x v="10"/>
    <x v="6"/>
    <x v="4"/>
    <x v="8"/>
    <x v="7"/>
    <x v="1"/>
    <x v="0"/>
  </r>
  <r>
    <x v="21"/>
    <x v="42"/>
    <x v="57"/>
    <x v="74"/>
    <x v="1"/>
    <x v="9"/>
    <x v="14"/>
    <x v="18"/>
    <x v="9"/>
    <x v="10"/>
    <x v="6"/>
    <x v="4"/>
    <x v="8"/>
    <x v="7"/>
    <x v="1"/>
    <x v="0"/>
  </r>
  <r>
    <x v="21"/>
    <x v="42"/>
    <x v="57"/>
    <x v="74"/>
    <x v="1"/>
    <x v="9"/>
    <x v="14"/>
    <x v="18"/>
    <x v="9"/>
    <x v="14"/>
    <x v="6"/>
    <x v="4"/>
    <x v="8"/>
    <x v="7"/>
    <x v="1"/>
    <x v="0"/>
  </r>
  <r>
    <x v="24"/>
    <x v="82"/>
    <x v="67"/>
    <x v="7"/>
    <x v="1"/>
    <x v="5"/>
    <x v="14"/>
    <x v="11"/>
    <x v="4"/>
    <x v="5"/>
    <x v="6"/>
    <x v="4"/>
    <x v="8"/>
    <x v="7"/>
    <x v="1"/>
    <x v="0"/>
  </r>
  <r>
    <x v="21"/>
    <x v="19"/>
    <x v="40"/>
    <x v="3"/>
    <x v="1"/>
    <x v="11"/>
    <x v="12"/>
    <x v="22"/>
    <x v="11"/>
    <x v="14"/>
    <x v="6"/>
    <x v="4"/>
    <x v="8"/>
    <x v="7"/>
    <x v="1"/>
    <x v="0"/>
  </r>
  <r>
    <x v="24"/>
    <x v="82"/>
    <x v="67"/>
    <x v="7"/>
    <x v="1"/>
    <x v="5"/>
    <x v="14"/>
    <x v="11"/>
    <x v="4"/>
    <x v="10"/>
    <x v="6"/>
    <x v="4"/>
    <x v="8"/>
    <x v="7"/>
    <x v="1"/>
    <x v="0"/>
  </r>
  <r>
    <x v="25"/>
    <x v="88"/>
    <x v="39"/>
    <x v="45"/>
    <x v="2"/>
    <x v="8"/>
    <x v="6"/>
    <x v="20"/>
    <x v="14"/>
    <x v="9"/>
    <x v="6"/>
    <x v="4"/>
    <x v="8"/>
    <x v="7"/>
    <x v="1"/>
    <x v="0"/>
  </r>
  <r>
    <x v="25"/>
    <x v="75"/>
    <x v="74"/>
    <x v="45"/>
    <x v="2"/>
    <x v="2"/>
    <x v="6"/>
    <x v="9"/>
    <x v="8"/>
    <x v="9"/>
    <x v="6"/>
    <x v="4"/>
    <x v="8"/>
    <x v="7"/>
    <x v="1"/>
    <x v="0"/>
  </r>
  <r>
    <x v="3"/>
    <x v="81"/>
    <x v="8"/>
    <x v="47"/>
    <x v="3"/>
    <x v="5"/>
    <x v="16"/>
    <x v="2"/>
    <x v="3"/>
    <x v="17"/>
    <x v="4"/>
    <x v="4"/>
    <x v="8"/>
    <x v="7"/>
    <x v="1"/>
    <x v="0"/>
  </r>
  <r>
    <x v="3"/>
    <x v="81"/>
    <x v="8"/>
    <x v="47"/>
    <x v="3"/>
    <x v="5"/>
    <x v="16"/>
    <x v="2"/>
    <x v="3"/>
    <x v="16"/>
    <x v="5"/>
    <x v="4"/>
    <x v="8"/>
    <x v="7"/>
    <x v="1"/>
    <x v="0"/>
  </r>
  <r>
    <x v="5"/>
    <x v="45"/>
    <x v="19"/>
    <x v="50"/>
    <x v="3"/>
    <x v="17"/>
    <x v="16"/>
    <x v="29"/>
    <x v="18"/>
    <x v="6"/>
    <x v="6"/>
    <x v="4"/>
    <x v="8"/>
    <x v="7"/>
    <x v="1"/>
    <x v="0"/>
  </r>
  <r>
    <x v="6"/>
    <x v="85"/>
    <x v="10"/>
    <x v="48"/>
    <x v="3"/>
    <x v="11"/>
    <x v="16"/>
    <x v="10"/>
    <x v="7"/>
    <x v="13"/>
    <x v="6"/>
    <x v="4"/>
    <x v="8"/>
    <x v="7"/>
    <x v="1"/>
    <x v="0"/>
  </r>
  <r>
    <x v="15"/>
    <x v="69"/>
    <x v="23"/>
    <x v="75"/>
    <x v="3"/>
    <x v="23"/>
    <x v="16"/>
    <x v="51"/>
    <x v="32"/>
    <x v="12"/>
    <x v="6"/>
    <x v="4"/>
    <x v="8"/>
    <x v="7"/>
    <x v="1"/>
    <x v="0"/>
  </r>
  <r>
    <x v="16"/>
    <x v="73"/>
    <x v="80"/>
    <x v="44"/>
    <x v="3"/>
    <x v="20"/>
    <x v="16"/>
    <x v="38"/>
    <x v="26"/>
    <x v="9"/>
    <x v="6"/>
    <x v="4"/>
    <x v="8"/>
    <x v="7"/>
    <x v="1"/>
    <x v="0"/>
  </r>
  <r>
    <x v="21"/>
    <x v="11"/>
    <x v="91"/>
    <x v="16"/>
    <x v="3"/>
    <x v="14"/>
    <x v="16"/>
    <x v="17"/>
    <x v="11"/>
    <x v="17"/>
    <x v="6"/>
    <x v="4"/>
    <x v="8"/>
    <x v="7"/>
    <x v="1"/>
    <x v="0"/>
  </r>
  <r>
    <x v="15"/>
    <x v="25"/>
    <x v="12"/>
    <x v="61"/>
    <x v="3"/>
    <x v="22"/>
    <x v="16"/>
    <x v="50"/>
    <x v="31"/>
    <x v="9"/>
    <x v="6"/>
    <x v="4"/>
    <x v="8"/>
    <x v="7"/>
    <x v="1"/>
    <x v="0"/>
  </r>
  <r>
    <x v="22"/>
    <x v="55"/>
    <x v="62"/>
    <x v="80"/>
    <x v="3"/>
    <x v="22"/>
    <x v="16"/>
    <x v="50"/>
    <x v="31"/>
    <x v="9"/>
    <x v="6"/>
    <x v="4"/>
    <x v="8"/>
    <x v="7"/>
    <x v="1"/>
    <x v="0"/>
  </r>
  <r>
    <x v="7"/>
    <x v="31"/>
    <x v="14"/>
    <x v="72"/>
    <x v="3"/>
    <x v="15"/>
    <x v="16"/>
    <x v="24"/>
    <x v="15"/>
    <x v="5"/>
    <x v="6"/>
    <x v="4"/>
    <x v="8"/>
    <x v="7"/>
    <x v="1"/>
    <x v="0"/>
  </r>
  <r>
    <x v="17"/>
    <x v="80"/>
    <x v="12"/>
    <x v="35"/>
    <x v="3"/>
    <x v="23"/>
    <x v="16"/>
    <x v="51"/>
    <x v="32"/>
    <x v="5"/>
    <x v="6"/>
    <x v="4"/>
    <x v="8"/>
    <x v="7"/>
    <x v="1"/>
    <x v="0"/>
  </r>
  <r>
    <x v="20"/>
    <x v="78"/>
    <x v="55"/>
    <x v="12"/>
    <x v="3"/>
    <x v="21"/>
    <x v="16"/>
    <x v="45"/>
    <x v="28"/>
    <x v="6"/>
    <x v="6"/>
    <x v="4"/>
    <x v="8"/>
    <x v="7"/>
    <x v="1"/>
    <x v="0"/>
  </r>
  <r>
    <x v="26"/>
    <x v="30"/>
    <x v="69"/>
    <x v="40"/>
    <x v="3"/>
    <x v="20"/>
    <x v="16"/>
    <x v="38"/>
    <x v="26"/>
    <x v="9"/>
    <x v="6"/>
    <x v="4"/>
    <x v="8"/>
    <x v="7"/>
    <x v="1"/>
    <x v="0"/>
  </r>
  <r>
    <x v="0"/>
    <x v="46"/>
    <x v="75"/>
    <x v="8"/>
    <x v="3"/>
    <x v="11"/>
    <x v="16"/>
    <x v="10"/>
    <x v="7"/>
    <x v="17"/>
    <x v="6"/>
    <x v="0"/>
    <x v="1"/>
    <x v="7"/>
    <x v="1"/>
    <x v="0"/>
  </r>
  <r>
    <x v="12"/>
    <x v="50"/>
    <x v="49"/>
    <x v="77"/>
    <x v="4"/>
    <x v="27"/>
    <x v="16"/>
    <x v="29"/>
    <x v="16"/>
    <x v="17"/>
    <x v="6"/>
    <x v="3"/>
    <x v="4"/>
    <x v="3"/>
    <x v="1"/>
    <x v="0"/>
  </r>
  <r>
    <x v="9"/>
    <x v="50"/>
    <x v="47"/>
    <x v="77"/>
    <x v="4"/>
    <x v="27"/>
    <x v="16"/>
    <x v="29"/>
    <x v="16"/>
    <x v="17"/>
    <x v="6"/>
    <x v="3"/>
    <x v="4"/>
    <x v="0"/>
    <x v="1"/>
    <x v="0"/>
  </r>
  <r>
    <x v="16"/>
    <x v="13"/>
    <x v="25"/>
    <x v="32"/>
    <x v="4"/>
    <x v="27"/>
    <x v="16"/>
    <x v="29"/>
    <x v="16"/>
    <x v="11"/>
    <x v="6"/>
    <x v="4"/>
    <x v="8"/>
    <x v="7"/>
    <x v="1"/>
    <x v="0"/>
  </r>
  <r>
    <x v="14"/>
    <x v="70"/>
    <x v="27"/>
    <x v="58"/>
    <x v="4"/>
    <x v="28"/>
    <x v="16"/>
    <x v="32"/>
    <x v="19"/>
    <x v="9"/>
    <x v="6"/>
    <x v="4"/>
    <x v="8"/>
    <x v="0"/>
    <x v="1"/>
    <x v="0"/>
  </r>
  <r>
    <x v="14"/>
    <x v="15"/>
    <x v="84"/>
    <x v="20"/>
    <x v="4"/>
    <x v="24"/>
    <x v="16"/>
    <x v="2"/>
    <x v="2"/>
    <x v="9"/>
    <x v="6"/>
    <x v="4"/>
    <x v="8"/>
    <x v="0"/>
    <x v="1"/>
    <x v="0"/>
  </r>
  <r>
    <x v="14"/>
    <x v="15"/>
    <x v="84"/>
    <x v="20"/>
    <x v="4"/>
    <x v="31"/>
    <x v="16"/>
    <x v="52"/>
    <x v="33"/>
    <x v="9"/>
    <x v="6"/>
    <x v="4"/>
    <x v="8"/>
    <x v="0"/>
    <x v="1"/>
    <x v="0"/>
  </r>
  <r>
    <x v="14"/>
    <x v="15"/>
    <x v="84"/>
    <x v="20"/>
    <x v="4"/>
    <x v="24"/>
    <x v="16"/>
    <x v="2"/>
    <x v="2"/>
    <x v="9"/>
    <x v="6"/>
    <x v="4"/>
    <x v="8"/>
    <x v="0"/>
    <x v="1"/>
    <x v="0"/>
  </r>
  <r>
    <x v="15"/>
    <x v="25"/>
    <x v="12"/>
    <x v="61"/>
    <x v="4"/>
    <x v="26"/>
    <x v="16"/>
    <x v="15"/>
    <x v="10"/>
    <x v="9"/>
    <x v="6"/>
    <x v="4"/>
    <x v="8"/>
    <x v="0"/>
    <x v="1"/>
    <x v="0"/>
  </r>
  <r>
    <x v="22"/>
    <x v="23"/>
    <x v="41"/>
    <x v="1"/>
    <x v="4"/>
    <x v="30"/>
    <x v="16"/>
    <x v="49"/>
    <x v="30"/>
    <x v="6"/>
    <x v="6"/>
    <x v="4"/>
    <x v="8"/>
    <x v="0"/>
    <x v="1"/>
    <x v="0"/>
  </r>
  <r>
    <x v="20"/>
    <x v="7"/>
    <x v="73"/>
    <x v="82"/>
    <x v="4"/>
    <x v="25"/>
    <x v="16"/>
    <x v="8"/>
    <x v="4"/>
    <x v="6"/>
    <x v="6"/>
    <x v="4"/>
    <x v="8"/>
    <x v="2"/>
    <x v="1"/>
    <x v="0"/>
  </r>
  <r>
    <x v="22"/>
    <x v="55"/>
    <x v="62"/>
    <x v="80"/>
    <x v="5"/>
    <x v="29"/>
    <x v="16"/>
    <x v="41"/>
    <x v="22"/>
    <x v="9"/>
    <x v="6"/>
    <x v="4"/>
    <x v="8"/>
    <x v="0"/>
    <x v="1"/>
    <x v="0"/>
  </r>
</pivotCacheRecords>
</file>

<file path=xl/pivotTables/_rels/pivotTable1.xml.rels><?xml version="1.0" encoding="UTF-8"?>
<Relationships xmlns="http://schemas.openxmlformats.org/package/2006/relationships"><Relationship Id="rId1" Type="http://schemas.openxmlformats.org/officeDocument/2006/relationships/pivotCacheDefinition" Target="../pivotCache/pivotCacheDefinition1.xml"/>
</Relationships>
</file>

<file path=xl/pivotTables/pivotTable1.xml><?xml version="1.0" encoding="utf-8"?>
<pivotTableDefinition xmlns="http://schemas.openxmlformats.org/spreadsheetml/2006/main" name="Tableau croisé dynamique1" cacheId="1" applyNumberFormats="0" applyBorderFormats="0" applyFontFormats="0" applyPatternFormats="0" applyAlignmentFormats="0" applyWidthHeightFormats="0" dataCaption="Values" useAutoFormatting="0" itemPrintTitles="1" indent="0" outline="1" outlineData="1" compact="0" compactData="0">
  <location ref="A142:B163" firstHeaderRow="1" firstDataRow="1" firstDataCol="1" rowPageCount="1" colPageCount="1"/>
  <pivotFields count="16">
    <pivotField showAll="0" compact="0"/>
    <pivotField showAll="0" compact="0"/>
    <pivotField showAll="0" compact="0"/>
    <pivotField showAll="0" compact="0"/>
    <pivotField axis="axisPage" showAll="0" compact="0">
      <items count="7">
        <item x="0"/>
        <item x="1"/>
        <item x="2"/>
        <item x="3"/>
        <item x="4"/>
        <item x="5"/>
        <item t="default"/>
      </items>
    </pivotField>
    <pivotField showAll="0" compact="0"/>
    <pivotField showAll="0" compact="0"/>
    <pivotField showAll="0" compact="0"/>
    <pivotField dataField="1" showAll="0" compact="0"/>
    <pivotField axis="axisRow" showAll="0" compact="0">
      <items count="21">
        <item x="0"/>
        <item x="1"/>
        <item x="2"/>
        <item x="3"/>
        <item x="4"/>
        <item x="5"/>
        <item x="6"/>
        <item x="7"/>
        <item x="8"/>
        <item x="9"/>
        <item x="10"/>
        <item x="11"/>
        <item x="12"/>
        <item x="13"/>
        <item x="14"/>
        <item x="15"/>
        <item x="16"/>
        <item x="17"/>
        <item x="18"/>
        <item x="19"/>
        <item t="default"/>
      </items>
    </pivotField>
    <pivotField showAll="0" compact="0"/>
    <pivotField showAll="0" compact="0"/>
    <pivotField showAll="0" compact="0"/>
    <pivotField showAll="0" compact="0"/>
    <pivotField showAll="0" compact="0"/>
    <pivotField showAll="0" compact="0"/>
  </pivotFields>
  <rowFields count="1">
    <field x="9"/>
  </rowFields>
  <pageFields count="1">
    <pageField fld="4" hier="-1"/>
  </pageFields>
  <dataFields count="1">
    <dataField fld="8" subtotal="sum"/>
  </dataFields>
</pivotTableDefinition>
</file>

<file path=xl/worksheets/_rels/sheet1.xml.rels><?xml version="1.0" encoding="UTF-8"?>
<Relationships xmlns="http://schemas.openxmlformats.org/package/2006/relationships"><Relationship Id="rId1" Type="http://schemas.openxmlformats.org/officeDocument/2006/relationships/drawing" Target="../drawings/drawing1.xml"/><Relationship Id="rId2" Type="http://schemas.openxmlformats.org/officeDocument/2006/relationships/pivotTable" Target="../pivotTables/pivotTable1.xm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X163"/>
  <sheetViews>
    <sheetView showFormulas="false" showGridLines="true" showRowColHeaders="true" showZeros="true" rightToLeft="false" tabSelected="true" showOutlineSymbols="true" defaultGridColor="true" view="normal" topLeftCell="M1" colorId="64" zoomScale="100" zoomScaleNormal="100" zoomScalePageLayoutView="100" workbookViewId="0">
      <selection pane="topLeft" activeCell="U3" activeCellId="0" sqref="U3"/>
    </sheetView>
  </sheetViews>
  <sheetFormatPr defaultRowHeight="13.8" zeroHeight="false" outlineLevelRow="0" outlineLevelCol="0"/>
  <cols>
    <col collapsed="false" customWidth="true" hidden="false" outlineLevel="0" max="1" min="1" style="0" width="19.76"/>
    <col collapsed="false" customWidth="true" hidden="false" outlineLevel="0" max="2" min="2" style="0" width="16.11"/>
    <col collapsed="false" customWidth="true" hidden="false" outlineLevel="0" max="3" min="3" style="0" width="12.63"/>
    <col collapsed="false" customWidth="true" hidden="false" outlineLevel="0" max="4" min="4" style="0" width="29.43"/>
    <col collapsed="false" customWidth="true" hidden="false" outlineLevel="0" max="5" min="5" style="1" width="10.62"/>
    <col collapsed="false" customWidth="true" hidden="false" outlineLevel="0" max="6" min="6" style="1" width="9.01"/>
    <col collapsed="false" customWidth="true" hidden="false" outlineLevel="0" max="7" min="7" style="1" width="9.41"/>
    <col collapsed="false" customWidth="true" hidden="false" outlineLevel="0" max="8" min="8" style="2" width="11.83"/>
    <col collapsed="false" customWidth="true" hidden="false" outlineLevel="0" max="9" min="9" style="2" width="7.79"/>
    <col collapsed="false" customWidth="true" hidden="false" outlineLevel="0" max="10" min="10" style="1" width="13.17"/>
    <col collapsed="false" customWidth="true" hidden="false" outlineLevel="0" max="11" min="11" style="0" width="8.88"/>
    <col collapsed="false" customWidth="true" hidden="false" outlineLevel="0" max="12" min="12" style="0" width="8.59"/>
    <col collapsed="false" customWidth="true" hidden="false" outlineLevel="0" max="13" min="13" style="0" width="9.26"/>
    <col collapsed="false" customWidth="true" hidden="false" outlineLevel="0" max="14" min="14" style="1" width="14.91"/>
    <col collapsed="false" customWidth="true" hidden="false" outlineLevel="0" max="15" min="15" style="0" width="11.95"/>
    <col collapsed="false" customWidth="true" hidden="false" outlineLevel="0" max="16" min="16" style="0" width="7.26"/>
    <col collapsed="false" customWidth="true" hidden="false" outlineLevel="0" max="19" min="17" style="0" width="10.05"/>
    <col collapsed="false" customWidth="false" hidden="false" outlineLevel="0" max="20" min="20" style="0" width="11.48"/>
    <col collapsed="false" customWidth="true" hidden="false" outlineLevel="0" max="21" min="21" style="0" width="13.16"/>
    <col collapsed="false" customWidth="true" hidden="false" outlineLevel="0" max="1025" min="22" style="0" width="10.05"/>
  </cols>
  <sheetData>
    <row r="1" s="8" customFormat="true" ht="28.5" hidden="false" customHeight="true" outlineLevel="0" collapsed="false">
      <c r="A1" s="3" t="s">
        <v>0</v>
      </c>
      <c r="B1" s="3" t="s">
        <v>1</v>
      </c>
      <c r="C1" s="3" t="s">
        <v>2</v>
      </c>
      <c r="D1" s="3" t="s">
        <v>3</v>
      </c>
      <c r="E1" s="3" t="s">
        <v>4</v>
      </c>
      <c r="F1" s="3" t="s">
        <v>5</v>
      </c>
      <c r="G1" s="3" t="s">
        <v>6</v>
      </c>
      <c r="H1" s="4" t="s">
        <v>7</v>
      </c>
      <c r="I1" s="4" t="s">
        <v>8</v>
      </c>
      <c r="J1" s="3" t="s">
        <v>9</v>
      </c>
      <c r="K1" s="3" t="s">
        <v>10</v>
      </c>
      <c r="L1" s="5" t="s">
        <v>11</v>
      </c>
      <c r="M1" s="5" t="s">
        <v>12</v>
      </c>
      <c r="N1" s="5" t="s">
        <v>13</v>
      </c>
      <c r="O1" s="6" t="s">
        <v>14</v>
      </c>
      <c r="P1" s="7" t="s">
        <v>15</v>
      </c>
      <c r="T1" s="3" t="s">
        <v>4</v>
      </c>
      <c r="U1" s="3" t="s">
        <v>5</v>
      </c>
      <c r="V1" s="3" t="s">
        <v>16</v>
      </c>
      <c r="W1" s="3" t="s">
        <v>17</v>
      </c>
    </row>
    <row r="2" customFormat="false" ht="13.8" hidden="false" customHeight="false" outlineLevel="0" collapsed="false">
      <c r="A2" s="9" t="n">
        <v>43713</v>
      </c>
      <c r="B2" s="10"/>
      <c r="C2" s="10"/>
      <c r="D2" s="10"/>
      <c r="E2" s="11" t="s">
        <v>18</v>
      </c>
      <c r="F2" s="10" t="n">
        <v>37.5</v>
      </c>
      <c r="G2" s="12"/>
      <c r="H2" s="13" t="n">
        <f aca="false">SUM(F2*4.8)</f>
        <v>180</v>
      </c>
      <c r="I2" s="13" t="n">
        <f aca="false">SUM(F2)</f>
        <v>37.5</v>
      </c>
      <c r="J2" s="10" t="s">
        <v>19</v>
      </c>
      <c r="K2" s="14" t="s">
        <v>20</v>
      </c>
      <c r="L2" s="10"/>
      <c r="M2" s="10" t="str">
        <f aca="false">IF(ISBLANK(L2),"",F2)</f>
        <v/>
      </c>
      <c r="N2" s="15"/>
      <c r="O2" s="10"/>
      <c r="P2" s="16"/>
      <c r="T2" s="11" t="s">
        <v>18</v>
      </c>
      <c r="U2" s="17" t="n">
        <f aca="false">SUMIFS(F$2:F$124,E$2:E$124,T2,A$2:A$124,"&gt;="&amp;$V$2,A$2:A$124,"&lt;"&amp;$W$2)</f>
        <v>1240</v>
      </c>
      <c r="V2" s="18" t="n">
        <v>43647</v>
      </c>
      <c r="W2" s="18" t="n">
        <v>43800</v>
      </c>
      <c r="X2" s="18"/>
    </row>
    <row r="3" customFormat="false" ht="13.8" hidden="false" customHeight="true" outlineLevel="0" collapsed="false">
      <c r="A3" s="9" t="n">
        <v>43713</v>
      </c>
      <c r="B3" s="19" t="s">
        <v>21</v>
      </c>
      <c r="C3" s="19"/>
      <c r="D3" s="19"/>
      <c r="E3" s="11" t="s">
        <v>18</v>
      </c>
      <c r="F3" s="10" t="n">
        <v>37.5</v>
      </c>
      <c r="G3" s="12"/>
      <c r="H3" s="13" t="n">
        <f aca="false">SUM(F3*4.8)</f>
        <v>180</v>
      </c>
      <c r="I3" s="13" t="n">
        <f aca="false">SUM(F3)</f>
        <v>37.5</v>
      </c>
      <c r="J3" s="10" t="s">
        <v>22</v>
      </c>
      <c r="K3" s="10" t="s">
        <v>23</v>
      </c>
      <c r="L3" s="20"/>
      <c r="M3" s="20" t="str">
        <f aca="false">IF(ISBLANK(L3),"",F3)</f>
        <v/>
      </c>
      <c r="N3" s="20"/>
      <c r="O3" s="20"/>
      <c r="P3" s="10"/>
      <c r="X3" s="18"/>
    </row>
    <row r="4" customFormat="false" ht="13.8" hidden="false" customHeight="false" outlineLevel="0" collapsed="false">
      <c r="A4" s="9" t="n">
        <v>43713</v>
      </c>
      <c r="B4" s="19"/>
      <c r="C4" s="19"/>
      <c r="D4" s="19"/>
      <c r="E4" s="11" t="s">
        <v>18</v>
      </c>
      <c r="F4" s="10" t="n">
        <v>37.5</v>
      </c>
      <c r="G4" s="12"/>
      <c r="H4" s="13" t="n">
        <f aca="false">SUM(F4*4.8)</f>
        <v>180</v>
      </c>
      <c r="I4" s="13" t="n">
        <f aca="false">SUM(F4)</f>
        <v>37.5</v>
      </c>
      <c r="J4" s="10" t="s">
        <v>19</v>
      </c>
      <c r="K4" s="14" t="s">
        <v>20</v>
      </c>
      <c r="L4" s="10"/>
      <c r="M4" s="10" t="str">
        <f aca="false">IF(ISBLANK(L4),"",F4)</f>
        <v/>
      </c>
      <c r="N4" s="10"/>
      <c r="O4" s="10"/>
      <c r="P4" s="16"/>
      <c r="X4" s="18"/>
    </row>
    <row r="5" customFormat="false" ht="13.8" hidden="false" customHeight="false" outlineLevel="0" collapsed="false">
      <c r="A5" s="9" t="n">
        <v>43713</v>
      </c>
      <c r="B5" s="19"/>
      <c r="C5" s="19"/>
      <c r="D5" s="19"/>
      <c r="E5" s="11" t="s">
        <v>18</v>
      </c>
      <c r="F5" s="10" t="n">
        <v>37.5</v>
      </c>
      <c r="G5" s="12"/>
      <c r="H5" s="13" t="n">
        <f aca="false">SUM(F5*4.8)</f>
        <v>180</v>
      </c>
      <c r="I5" s="13" t="n">
        <f aca="false">SUM(F5)</f>
        <v>37.5</v>
      </c>
      <c r="J5" s="10" t="s">
        <v>22</v>
      </c>
      <c r="K5" s="10" t="s">
        <v>23</v>
      </c>
      <c r="L5" s="21"/>
      <c r="M5" s="21" t="str">
        <f aca="false">IF(ISBLANK(L5),"",F5)</f>
        <v/>
      </c>
      <c r="N5" s="21"/>
      <c r="O5" s="21"/>
      <c r="P5" s="10"/>
      <c r="X5" s="18"/>
    </row>
    <row r="6" customFormat="false" ht="13.8" hidden="false" customHeight="false" outlineLevel="0" collapsed="false">
      <c r="A6" s="9" t="n">
        <v>43714</v>
      </c>
      <c r="B6" s="19"/>
      <c r="C6" s="19"/>
      <c r="D6" s="19"/>
      <c r="E6" s="11" t="s">
        <v>18</v>
      </c>
      <c r="F6" s="10" t="n">
        <v>100</v>
      </c>
      <c r="G6" s="12"/>
      <c r="H6" s="13" t="n">
        <f aca="false">SUM(F6*4.8)</f>
        <v>480</v>
      </c>
      <c r="I6" s="13" t="n">
        <f aca="false">SUM(F6)</f>
        <v>100</v>
      </c>
      <c r="J6" s="10" t="s">
        <v>24</v>
      </c>
      <c r="K6" s="10"/>
      <c r="L6" s="10"/>
      <c r="M6" s="10" t="str">
        <f aca="false">IF(ISBLANK(L6),"",F6)</f>
        <v/>
      </c>
      <c r="N6" s="10"/>
      <c r="O6" s="10"/>
      <c r="P6" s="10"/>
      <c r="X6" s="18"/>
    </row>
    <row r="7" customFormat="false" ht="13.8" hidden="false" customHeight="false" outlineLevel="0" collapsed="false">
      <c r="A7" s="9" t="n">
        <v>43714</v>
      </c>
      <c r="B7" s="19"/>
      <c r="C7" s="19"/>
      <c r="D7" s="19"/>
      <c r="E7" s="11" t="s">
        <v>18</v>
      </c>
      <c r="F7" s="10"/>
      <c r="G7" s="12"/>
      <c r="H7" s="13" t="n">
        <f aca="false">SUM(F7*4.8)</f>
        <v>0</v>
      </c>
      <c r="I7" s="13" t="n">
        <f aca="false">SUM(F7)</f>
        <v>0</v>
      </c>
      <c r="J7" s="10" t="s">
        <v>25</v>
      </c>
      <c r="K7" s="10"/>
      <c r="L7" s="10"/>
      <c r="M7" s="10" t="str">
        <f aca="false">IF(ISBLANK(L7),"",F7)</f>
        <v/>
      </c>
      <c r="N7" s="10" t="s">
        <v>26</v>
      </c>
      <c r="O7" s="10"/>
      <c r="P7" s="10"/>
      <c r="X7" s="18"/>
    </row>
    <row r="8" customFormat="false" ht="13.8" hidden="false" customHeight="false" outlineLevel="0" collapsed="false">
      <c r="A8" s="9" t="n">
        <v>43718</v>
      </c>
      <c r="B8" s="19"/>
      <c r="C8" s="19"/>
      <c r="D8" s="19"/>
      <c r="E8" s="11" t="s">
        <v>18</v>
      </c>
      <c r="F8" s="10" t="n">
        <v>50</v>
      </c>
      <c r="G8" s="12"/>
      <c r="H8" s="13" t="n">
        <f aca="false">SUM(F8*4.8)</f>
        <v>240</v>
      </c>
      <c r="I8" s="13" t="n">
        <f aca="false">SUM(F8)</f>
        <v>50</v>
      </c>
      <c r="J8" s="10" t="s">
        <v>27</v>
      </c>
      <c r="K8" s="10"/>
      <c r="L8" s="10"/>
      <c r="M8" s="10" t="str">
        <f aca="false">IF(ISBLANK(L8),"",F8)</f>
        <v/>
      </c>
      <c r="N8" s="10"/>
      <c r="O8" s="10"/>
      <c r="P8" s="10"/>
      <c r="X8" s="18"/>
    </row>
    <row r="9" customFormat="false" ht="13.8" hidden="false" customHeight="false" outlineLevel="0" collapsed="false">
      <c r="A9" s="9" t="n">
        <v>43718</v>
      </c>
      <c r="B9" s="19"/>
      <c r="C9" s="19"/>
      <c r="D9" s="19"/>
      <c r="E9" s="11" t="s">
        <v>18</v>
      </c>
      <c r="F9" s="10" t="n">
        <v>40</v>
      </c>
      <c r="G9" s="12"/>
      <c r="H9" s="13" t="n">
        <f aca="false">SUM(F9*4.8)</f>
        <v>192</v>
      </c>
      <c r="I9" s="13" t="n">
        <f aca="false">SUM(F9)</f>
        <v>40</v>
      </c>
      <c r="J9" s="10" t="s">
        <v>24</v>
      </c>
      <c r="K9" s="10"/>
      <c r="L9" s="10"/>
      <c r="M9" s="10" t="str">
        <f aca="false">IF(ISBLANK(L9),"",F9)</f>
        <v/>
      </c>
      <c r="N9" s="10"/>
      <c r="O9" s="10"/>
      <c r="P9" s="22" t="s">
        <v>28</v>
      </c>
      <c r="X9" s="18"/>
    </row>
    <row r="10" customFormat="false" ht="13.8" hidden="false" customHeight="false" outlineLevel="0" collapsed="false">
      <c r="A10" s="9" t="n">
        <v>43710</v>
      </c>
      <c r="B10" s="19"/>
      <c r="C10" s="19"/>
      <c r="D10" s="19"/>
      <c r="E10" s="11" t="s">
        <v>18</v>
      </c>
      <c r="F10" s="10"/>
      <c r="G10" s="12"/>
      <c r="H10" s="13" t="n">
        <f aca="false">SUM(F10*4.8)</f>
        <v>0</v>
      </c>
      <c r="I10" s="13" t="n">
        <f aca="false">SUM(F10)</f>
        <v>0</v>
      </c>
      <c r="J10" s="10" t="s">
        <v>29</v>
      </c>
      <c r="K10" s="10"/>
      <c r="L10" s="10"/>
      <c r="M10" s="10" t="str">
        <f aca="false">IF(ISBLANK(L10),"",F10)</f>
        <v/>
      </c>
      <c r="N10" s="10" t="s">
        <v>30</v>
      </c>
      <c r="O10" s="10"/>
      <c r="P10" s="10"/>
      <c r="X10" s="18"/>
    </row>
    <row r="11" customFormat="false" ht="13.8" hidden="false" customHeight="false" outlineLevel="0" collapsed="false">
      <c r="A11" s="9" t="n">
        <v>43708</v>
      </c>
      <c r="B11" s="19"/>
      <c r="C11" s="19"/>
      <c r="D11" s="19"/>
      <c r="E11" s="11" t="s">
        <v>18</v>
      </c>
      <c r="F11" s="10"/>
      <c r="G11" s="12"/>
      <c r="H11" s="13" t="n">
        <f aca="false">SUM(F11*4.8)</f>
        <v>0</v>
      </c>
      <c r="I11" s="13" t="n">
        <f aca="false">SUM(F11)</f>
        <v>0</v>
      </c>
      <c r="J11" s="10" t="s">
        <v>29</v>
      </c>
      <c r="K11" s="10"/>
      <c r="L11" s="10"/>
      <c r="M11" s="10" t="str">
        <f aca="false">IF(ISBLANK(L11),"",F11)</f>
        <v/>
      </c>
      <c r="N11" s="10" t="s">
        <v>31</v>
      </c>
      <c r="O11" s="10"/>
      <c r="P11" s="10"/>
      <c r="X11" s="18"/>
    </row>
    <row r="12" customFormat="false" ht="13.8" hidden="false" customHeight="false" outlineLevel="0" collapsed="false">
      <c r="A12" s="9" t="n">
        <v>43717</v>
      </c>
      <c r="B12" s="19"/>
      <c r="C12" s="19"/>
      <c r="D12" s="19"/>
      <c r="E12" s="11" t="s">
        <v>18</v>
      </c>
      <c r="F12" s="10" t="n">
        <v>60</v>
      </c>
      <c r="G12" s="12"/>
      <c r="H12" s="13" t="n">
        <f aca="false">SUM(F12*4.8)</f>
        <v>288</v>
      </c>
      <c r="I12" s="13" t="n">
        <f aca="false">SUM(F12)</f>
        <v>60</v>
      </c>
      <c r="J12" s="10" t="s">
        <v>24</v>
      </c>
      <c r="K12" s="10"/>
      <c r="L12" s="10"/>
      <c r="M12" s="10" t="str">
        <f aca="false">IF(ISBLANK(L12),"",F12)</f>
        <v/>
      </c>
      <c r="N12" s="10"/>
      <c r="O12" s="10"/>
      <c r="P12" s="10"/>
      <c r="X12" s="18"/>
    </row>
    <row r="13" customFormat="false" ht="13.8" hidden="false" customHeight="false" outlineLevel="0" collapsed="false">
      <c r="A13" s="9" t="n">
        <v>43718</v>
      </c>
      <c r="B13" s="19"/>
      <c r="C13" s="19"/>
      <c r="D13" s="19"/>
      <c r="E13" s="11" t="s">
        <v>18</v>
      </c>
      <c r="F13" s="10" t="n">
        <v>150</v>
      </c>
      <c r="G13" s="12"/>
      <c r="H13" s="13" t="n">
        <f aca="false">SUM(F13*4.8)</f>
        <v>720</v>
      </c>
      <c r="I13" s="13" t="n">
        <f aca="false">SUM(F13)</f>
        <v>150</v>
      </c>
      <c r="J13" s="10" t="s">
        <v>19</v>
      </c>
      <c r="K13" s="10"/>
      <c r="L13" s="10" t="s">
        <v>20</v>
      </c>
      <c r="M13" s="10" t="n">
        <f aca="false">IF(ISBLANK(L13),"",F13)</f>
        <v>150</v>
      </c>
      <c r="N13" s="10"/>
      <c r="O13" s="10"/>
      <c r="P13" s="10"/>
      <c r="X13" s="18"/>
    </row>
    <row r="14" customFormat="false" ht="13.8" hidden="false" customHeight="false" outlineLevel="0" collapsed="false">
      <c r="A14" s="9" t="n">
        <v>43721</v>
      </c>
      <c r="B14" s="19"/>
      <c r="C14" s="19"/>
      <c r="D14" s="19"/>
      <c r="E14" s="11" t="s">
        <v>18</v>
      </c>
      <c r="F14" s="10" t="n">
        <v>200</v>
      </c>
      <c r="G14" s="12"/>
      <c r="H14" s="13" t="n">
        <f aca="false">SUM(F14*4.8)</f>
        <v>960</v>
      </c>
      <c r="I14" s="13" t="n">
        <f aca="false">SUM(F14)</f>
        <v>200</v>
      </c>
      <c r="J14" s="10" t="s">
        <v>27</v>
      </c>
      <c r="K14" s="10"/>
      <c r="L14" s="10"/>
      <c r="M14" s="10" t="str">
        <f aca="false">IF(ISBLANK(L14),"",F14)</f>
        <v/>
      </c>
      <c r="N14" s="10"/>
      <c r="O14" s="10"/>
      <c r="P14" s="10"/>
    </row>
    <row r="15" customFormat="false" ht="13.8" hidden="false" customHeight="false" outlineLevel="0" collapsed="false">
      <c r="A15" s="23" t="n">
        <v>43726</v>
      </c>
      <c r="B15" s="19"/>
      <c r="C15" s="19"/>
      <c r="D15" s="19"/>
      <c r="E15" s="11" t="s">
        <v>18</v>
      </c>
      <c r="F15" s="24" t="n">
        <v>130</v>
      </c>
      <c r="G15" s="25"/>
      <c r="H15" s="13" t="n">
        <f aca="false">SUM(F15*4.8)</f>
        <v>624</v>
      </c>
      <c r="I15" s="13" t="n">
        <f aca="false">SUM(F15)</f>
        <v>130</v>
      </c>
      <c r="J15" s="10" t="s">
        <v>24</v>
      </c>
      <c r="K15" s="24"/>
      <c r="L15" s="24"/>
      <c r="M15" s="10" t="str">
        <f aca="false">IF(ISBLANK(L15),"",F15)</f>
        <v/>
      </c>
      <c r="N15" s="24"/>
      <c r="O15" s="26" t="n">
        <v>43756</v>
      </c>
      <c r="P15" s="24"/>
    </row>
    <row r="16" customFormat="false" ht="13.8" hidden="false" customHeight="false" outlineLevel="0" collapsed="false">
      <c r="A16" s="23" t="n">
        <v>43722</v>
      </c>
      <c r="B16" s="19"/>
      <c r="C16" s="19"/>
      <c r="D16" s="19"/>
      <c r="E16" s="11" t="s">
        <v>18</v>
      </c>
      <c r="F16" s="24" t="n">
        <v>30</v>
      </c>
      <c r="G16" s="25"/>
      <c r="H16" s="13" t="n">
        <f aca="false">SUM(F16*4.8)</f>
        <v>144</v>
      </c>
      <c r="I16" s="13" t="n">
        <f aca="false">SUM(F16)</f>
        <v>30</v>
      </c>
      <c r="J16" s="24" t="s">
        <v>32</v>
      </c>
      <c r="K16" s="24"/>
      <c r="L16" s="24"/>
      <c r="M16" s="10" t="str">
        <f aca="false">IF(ISBLANK(L16),"",F16)</f>
        <v/>
      </c>
      <c r="N16" s="24"/>
      <c r="O16" s="27" t="n">
        <v>43756</v>
      </c>
      <c r="P16" s="24"/>
    </row>
    <row r="17" customFormat="false" ht="13.8" hidden="false" customHeight="false" outlineLevel="0" collapsed="false">
      <c r="A17" s="23" t="n">
        <v>43725</v>
      </c>
      <c r="B17" s="19"/>
      <c r="C17" s="19"/>
      <c r="D17" s="19"/>
      <c r="E17" s="11" t="s">
        <v>18</v>
      </c>
      <c r="F17" s="24" t="n">
        <v>50</v>
      </c>
      <c r="G17" s="25"/>
      <c r="H17" s="13" t="n">
        <f aca="false">SUM(F17*4.8)</f>
        <v>240</v>
      </c>
      <c r="I17" s="13" t="n">
        <f aca="false">SUM(F17)</f>
        <v>50</v>
      </c>
      <c r="J17" s="24" t="s">
        <v>33</v>
      </c>
      <c r="K17" s="24"/>
      <c r="L17" s="24"/>
      <c r="M17" s="10" t="str">
        <f aca="false">IF(ISBLANK(L17),"",F17)</f>
        <v/>
      </c>
      <c r="N17" s="24"/>
      <c r="O17" s="27" t="n">
        <v>43756</v>
      </c>
      <c r="P17" s="24"/>
    </row>
    <row r="18" customFormat="false" ht="13.8" hidden="false" customHeight="false" outlineLevel="0" collapsed="false">
      <c r="A18" s="23" t="n">
        <v>43725</v>
      </c>
      <c r="B18" s="19"/>
      <c r="C18" s="19"/>
      <c r="D18" s="19"/>
      <c r="E18" s="11" t="s">
        <v>18</v>
      </c>
      <c r="F18" s="24" t="n">
        <v>50</v>
      </c>
      <c r="G18" s="25"/>
      <c r="H18" s="13" t="n">
        <f aca="false">SUM(F18*4.8)</f>
        <v>240</v>
      </c>
      <c r="I18" s="13" t="n">
        <f aca="false">SUM(F18)</f>
        <v>50</v>
      </c>
      <c r="J18" s="24" t="s">
        <v>33</v>
      </c>
      <c r="K18" s="24"/>
      <c r="L18" s="24"/>
      <c r="M18" s="10" t="str">
        <f aca="false">IF(ISBLANK(L18),"",F18)</f>
        <v/>
      </c>
      <c r="N18" s="24"/>
      <c r="O18" s="24"/>
      <c r="P18" s="24"/>
    </row>
    <row r="19" customFormat="false" ht="13.8" hidden="false" customHeight="false" outlineLevel="0" collapsed="false">
      <c r="A19" s="23" t="n">
        <v>43717</v>
      </c>
      <c r="B19" s="19"/>
      <c r="C19" s="19"/>
      <c r="D19" s="19"/>
      <c r="E19" s="11" t="s">
        <v>18</v>
      </c>
      <c r="F19" s="24" t="n">
        <v>80</v>
      </c>
      <c r="G19" s="25"/>
      <c r="H19" s="13" t="n">
        <f aca="false">SUM(F19*4.8)</f>
        <v>384</v>
      </c>
      <c r="I19" s="13" t="n">
        <f aca="false">SUM(F19)</f>
        <v>80</v>
      </c>
      <c r="J19" s="24" t="s">
        <v>34</v>
      </c>
      <c r="K19" s="24"/>
      <c r="L19" s="24"/>
      <c r="M19" s="10" t="str">
        <f aca="false">IF(ISBLANK(L19),"",F19)</f>
        <v/>
      </c>
      <c r="N19" s="24"/>
      <c r="O19" s="24"/>
      <c r="P19" s="24"/>
    </row>
    <row r="20" customFormat="false" ht="13.8" hidden="false" customHeight="false" outlineLevel="0" collapsed="false">
      <c r="A20" s="23" t="n">
        <v>43726</v>
      </c>
      <c r="B20" s="24"/>
      <c r="C20" s="24"/>
      <c r="D20" s="24"/>
      <c r="E20" s="11" t="s">
        <v>18</v>
      </c>
      <c r="F20" s="24" t="n">
        <v>150</v>
      </c>
      <c r="G20" s="25"/>
      <c r="H20" s="13" t="n">
        <f aca="false">SUM(F20*4.8)</f>
        <v>720</v>
      </c>
      <c r="I20" s="13" t="n">
        <f aca="false">SUM(F20)</f>
        <v>150</v>
      </c>
      <c r="J20" s="24" t="s">
        <v>35</v>
      </c>
      <c r="K20" s="24"/>
      <c r="L20" s="24"/>
      <c r="M20" s="10" t="str">
        <f aca="false">IF(ISBLANK(L20),"",F20)</f>
        <v/>
      </c>
      <c r="N20" s="24"/>
      <c r="O20" s="27" t="n">
        <v>43756</v>
      </c>
      <c r="P20" s="24"/>
    </row>
    <row r="21" customFormat="false" ht="13.8" hidden="false" customHeight="false" outlineLevel="0" collapsed="false">
      <c r="A21" s="9" t="n">
        <v>43707</v>
      </c>
      <c r="B21" s="10"/>
      <c r="C21" s="10"/>
      <c r="D21" s="10"/>
      <c r="E21" s="28" t="s">
        <v>36</v>
      </c>
      <c r="F21" s="10" t="n">
        <v>50</v>
      </c>
      <c r="G21" s="10" t="n">
        <v>30</v>
      </c>
      <c r="H21" s="13" t="n">
        <f aca="false">SUM(F21*12)*(G21/100)</f>
        <v>180</v>
      </c>
      <c r="I21" s="13" t="n">
        <f aca="false">SUM(F21/2)</f>
        <v>25</v>
      </c>
      <c r="J21" s="10" t="s">
        <v>19</v>
      </c>
      <c r="K21" s="10"/>
      <c r="L21" s="10" t="s">
        <v>37</v>
      </c>
      <c r="M21" s="10" t="n">
        <f aca="false">IF(ISBLANK(L21),"",H21/6)</f>
        <v>30</v>
      </c>
      <c r="N21" s="10"/>
      <c r="O21" s="29" t="n">
        <v>43768</v>
      </c>
      <c r="P21" s="10"/>
    </row>
    <row r="22" customFormat="false" ht="13.8" hidden="false" customHeight="false" outlineLevel="0" collapsed="false">
      <c r="A22" s="9" t="n">
        <v>43718</v>
      </c>
      <c r="B22" s="10"/>
      <c r="C22" s="10"/>
      <c r="D22" s="10"/>
      <c r="E22" s="28" t="s">
        <v>36</v>
      </c>
      <c r="F22" s="10" t="n">
        <v>150</v>
      </c>
      <c r="G22" s="10" t="n">
        <v>30</v>
      </c>
      <c r="H22" s="13" t="n">
        <f aca="false">SUM(F22*12)*(G22/100)</f>
        <v>540</v>
      </c>
      <c r="I22" s="13" t="n">
        <f aca="false">SUM(F22/2)</f>
        <v>75</v>
      </c>
      <c r="J22" s="24" t="s">
        <v>35</v>
      </c>
      <c r="K22" s="10"/>
      <c r="L22" s="10"/>
      <c r="M22" s="10" t="str">
        <f aca="false">IF(ISBLANK(L22),"",H22/6)</f>
        <v/>
      </c>
      <c r="N22" s="10"/>
      <c r="O22" s="10"/>
      <c r="P22" s="10"/>
    </row>
    <row r="23" customFormat="false" ht="13.8" hidden="false" customHeight="false" outlineLevel="0" collapsed="false">
      <c r="A23" s="9" t="n">
        <v>43718</v>
      </c>
      <c r="B23" s="10"/>
      <c r="C23" s="10"/>
      <c r="D23" s="10"/>
      <c r="E23" s="28" t="s">
        <v>36</v>
      </c>
      <c r="F23" s="10" t="n">
        <v>100</v>
      </c>
      <c r="G23" s="10" t="n">
        <v>30</v>
      </c>
      <c r="H23" s="13" t="n">
        <f aca="false">SUM(F23*12)*(G23/100)</f>
        <v>360</v>
      </c>
      <c r="I23" s="13" t="n">
        <f aca="false">SUM(F23/2)</f>
        <v>50</v>
      </c>
      <c r="J23" s="24" t="s">
        <v>35</v>
      </c>
      <c r="K23" s="10"/>
      <c r="L23" s="10"/>
      <c r="M23" s="10" t="str">
        <f aca="false">IF(ISBLANK(L23),"",H23/6)</f>
        <v/>
      </c>
      <c r="N23" s="10"/>
      <c r="O23" s="10"/>
      <c r="P23" s="10"/>
    </row>
    <row r="24" customFormat="false" ht="13.8" hidden="false" customHeight="false" outlineLevel="0" collapsed="false">
      <c r="A24" s="9" t="n">
        <v>43712</v>
      </c>
      <c r="B24" s="10"/>
      <c r="C24" s="10"/>
      <c r="D24" s="10"/>
      <c r="E24" s="28" t="s">
        <v>36</v>
      </c>
      <c r="F24" s="10" t="n">
        <v>100</v>
      </c>
      <c r="G24" s="10" t="n">
        <v>27</v>
      </c>
      <c r="H24" s="13" t="n">
        <f aca="false">SUM(F24*12)*(G24/100)</f>
        <v>324</v>
      </c>
      <c r="I24" s="13" t="n">
        <f aca="false">SUM(F24/2)</f>
        <v>50</v>
      </c>
      <c r="J24" s="10" t="s">
        <v>19</v>
      </c>
      <c r="K24" s="10"/>
      <c r="L24" s="10" t="s">
        <v>20</v>
      </c>
      <c r="M24" s="10" t="n">
        <f aca="false">IF(ISBLANK(L24),"",H24/6)</f>
        <v>54</v>
      </c>
      <c r="N24" s="10"/>
      <c r="O24" s="10"/>
      <c r="P24" s="10"/>
    </row>
    <row r="25" customFormat="false" ht="13.8" hidden="false" customHeight="false" outlineLevel="0" collapsed="false">
      <c r="A25" s="9" t="n">
        <v>43711</v>
      </c>
      <c r="B25" s="10"/>
      <c r="C25" s="10"/>
      <c r="D25" s="10"/>
      <c r="E25" s="28" t="s">
        <v>36</v>
      </c>
      <c r="F25" s="10" t="n">
        <v>100</v>
      </c>
      <c r="G25" s="10" t="n">
        <v>18</v>
      </c>
      <c r="H25" s="13" t="n">
        <f aca="false">SUM(F25*12)*(G25/100)</f>
        <v>216</v>
      </c>
      <c r="I25" s="13" t="n">
        <f aca="false">SUM(F25/2)</f>
        <v>50</v>
      </c>
      <c r="J25" s="24" t="s">
        <v>33</v>
      </c>
      <c r="K25" s="10"/>
      <c r="L25" s="10"/>
      <c r="M25" s="10" t="str">
        <f aca="false">IF(ISBLANK(L25),"",H25/6)</f>
        <v/>
      </c>
      <c r="N25" s="10"/>
      <c r="O25" s="10"/>
      <c r="P25" s="10"/>
    </row>
    <row r="26" customFormat="false" ht="13.8" hidden="false" customHeight="false" outlineLevel="0" collapsed="false">
      <c r="A26" s="9" t="n">
        <v>43713</v>
      </c>
      <c r="B26" s="10"/>
      <c r="C26" s="10"/>
      <c r="D26" s="10"/>
      <c r="E26" s="28" t="s">
        <v>36</v>
      </c>
      <c r="F26" s="10" t="n">
        <v>75</v>
      </c>
      <c r="G26" s="10" t="n">
        <v>30</v>
      </c>
      <c r="H26" s="13" t="n">
        <f aca="false">SUM(F26*12)*(G26/100)</f>
        <v>270</v>
      </c>
      <c r="I26" s="13" t="n">
        <f aca="false">SUM(F26/2)</f>
        <v>37.5</v>
      </c>
      <c r="J26" s="24" t="s">
        <v>33</v>
      </c>
      <c r="K26" s="10"/>
      <c r="L26" s="10"/>
      <c r="M26" s="10" t="str">
        <f aca="false">IF(ISBLANK(L26),"",H26/6)</f>
        <v/>
      </c>
      <c r="N26" s="10"/>
      <c r="O26" s="10"/>
      <c r="P26" s="10"/>
    </row>
    <row r="27" customFormat="false" ht="13.8" hidden="false" customHeight="false" outlineLevel="0" collapsed="false">
      <c r="A27" s="9" t="n">
        <v>43712</v>
      </c>
      <c r="B27" s="10"/>
      <c r="C27" s="10"/>
      <c r="D27" s="10"/>
      <c r="E27" s="28" t="s">
        <v>36</v>
      </c>
      <c r="F27" s="10" t="n">
        <v>150</v>
      </c>
      <c r="G27" s="10" t="n">
        <v>29</v>
      </c>
      <c r="H27" s="13" t="n">
        <f aca="false">SUM(F27*12)*(G27/100)</f>
        <v>522</v>
      </c>
      <c r="I27" s="13" t="n">
        <f aca="false">SUM(F27/2)</f>
        <v>75</v>
      </c>
      <c r="J27" s="10" t="s">
        <v>19</v>
      </c>
      <c r="K27" s="10"/>
      <c r="L27" s="10" t="s">
        <v>20</v>
      </c>
      <c r="M27" s="10" t="n">
        <f aca="false">IF(ISBLANK(L27),"",H27/6)</f>
        <v>87</v>
      </c>
      <c r="N27" s="10"/>
      <c r="O27" s="10"/>
      <c r="P27" s="10"/>
    </row>
    <row r="28" customFormat="false" ht="13.8" hidden="false" customHeight="false" outlineLevel="0" collapsed="false">
      <c r="A28" s="9" t="n">
        <v>43719</v>
      </c>
      <c r="B28" s="10"/>
      <c r="C28" s="10"/>
      <c r="D28" s="10"/>
      <c r="E28" s="28" t="s">
        <v>36</v>
      </c>
      <c r="F28" s="10" t="n">
        <v>150</v>
      </c>
      <c r="G28" s="10" t="n">
        <v>30</v>
      </c>
      <c r="H28" s="13" t="n">
        <f aca="false">SUM(F28*12)*(G28/100)</f>
        <v>540</v>
      </c>
      <c r="I28" s="13" t="n">
        <f aca="false">SUM(F28/2)</f>
        <v>75</v>
      </c>
      <c r="J28" s="10" t="s">
        <v>38</v>
      </c>
      <c r="K28" s="10"/>
      <c r="L28" s="10"/>
      <c r="M28" s="10" t="str">
        <f aca="false">IF(ISBLANK(L28),"",H28/6)</f>
        <v/>
      </c>
      <c r="N28" s="10"/>
      <c r="O28" s="30" t="n">
        <v>43739</v>
      </c>
      <c r="P28" s="10"/>
    </row>
    <row r="29" customFormat="false" ht="13.8" hidden="false" customHeight="false" outlineLevel="0" collapsed="false">
      <c r="A29" s="9" t="n">
        <v>43719</v>
      </c>
      <c r="B29" s="10"/>
      <c r="C29" s="10"/>
      <c r="D29" s="10"/>
      <c r="E29" s="28" t="s">
        <v>36</v>
      </c>
      <c r="F29" s="10" t="n">
        <v>150</v>
      </c>
      <c r="G29" s="10" t="n">
        <v>30</v>
      </c>
      <c r="H29" s="13" t="n">
        <f aca="false">SUM(F29*12)*(G29/100)</f>
        <v>540</v>
      </c>
      <c r="I29" s="13" t="n">
        <f aca="false">SUM(F29/2)</f>
        <v>75</v>
      </c>
      <c r="J29" s="10" t="s">
        <v>38</v>
      </c>
      <c r="K29" s="10"/>
      <c r="L29" s="10"/>
      <c r="M29" s="10" t="str">
        <f aca="false">IF(ISBLANK(L29),"",H29/6)</f>
        <v/>
      </c>
      <c r="N29" s="10"/>
      <c r="O29" s="10"/>
      <c r="P29" s="10"/>
    </row>
    <row r="30" customFormat="false" ht="13.8" hidden="false" customHeight="false" outlineLevel="0" collapsed="false">
      <c r="A30" s="9" t="n">
        <v>43720</v>
      </c>
      <c r="B30" s="10"/>
      <c r="C30" s="10"/>
      <c r="D30" s="10"/>
      <c r="E30" s="28" t="s">
        <v>36</v>
      </c>
      <c r="F30" s="10" t="n">
        <v>125</v>
      </c>
      <c r="G30" s="10" t="n">
        <v>30</v>
      </c>
      <c r="H30" s="13" t="n">
        <f aca="false">SUM(F30*12)*(G30/100)</f>
        <v>450</v>
      </c>
      <c r="I30" s="13" t="n">
        <f aca="false">SUM(F30/2)</f>
        <v>62.5</v>
      </c>
      <c r="J30" s="24" t="s">
        <v>35</v>
      </c>
      <c r="K30" s="10"/>
      <c r="L30" s="10"/>
      <c r="M30" s="10" t="str">
        <f aca="false">IF(ISBLANK(L30),"",H30/6)</f>
        <v/>
      </c>
      <c r="N30" s="10"/>
      <c r="O30" s="30" t="n">
        <v>43739</v>
      </c>
      <c r="P30" s="10"/>
    </row>
    <row r="31" customFormat="false" ht="13.8" hidden="false" customHeight="false" outlineLevel="0" collapsed="false">
      <c r="A31" s="9" t="n">
        <v>43720</v>
      </c>
      <c r="B31" s="10"/>
      <c r="C31" s="10"/>
      <c r="D31" s="10"/>
      <c r="E31" s="28" t="s">
        <v>36</v>
      </c>
      <c r="F31" s="10" t="n">
        <v>125</v>
      </c>
      <c r="G31" s="10" t="n">
        <v>30</v>
      </c>
      <c r="H31" s="13" t="n">
        <f aca="false">SUM(F31*12)*(G31/100)</f>
        <v>450</v>
      </c>
      <c r="I31" s="13" t="n">
        <f aca="false">SUM(F31/2)</f>
        <v>62.5</v>
      </c>
      <c r="J31" s="24" t="s">
        <v>35</v>
      </c>
      <c r="K31" s="10"/>
      <c r="L31" s="10"/>
      <c r="M31" s="10" t="str">
        <f aca="false">IF(ISBLANK(L31),"",H31/6)</f>
        <v/>
      </c>
      <c r="N31" s="10"/>
      <c r="O31" s="30" t="n">
        <v>43739</v>
      </c>
      <c r="P31" s="10"/>
    </row>
    <row r="32" customFormat="false" ht="13.8" hidden="false" customHeight="false" outlineLevel="0" collapsed="false">
      <c r="A32" s="9" t="n">
        <v>43718</v>
      </c>
      <c r="B32" s="10"/>
      <c r="C32" s="10"/>
      <c r="D32" s="10"/>
      <c r="E32" s="28" t="s">
        <v>36</v>
      </c>
      <c r="F32" s="10" t="n">
        <v>100</v>
      </c>
      <c r="G32" s="10" t="n">
        <v>30</v>
      </c>
      <c r="H32" s="13" t="n">
        <f aca="false">SUM(F32*12)*(G32/100)</f>
        <v>360</v>
      </c>
      <c r="I32" s="13" t="n">
        <f aca="false">SUM(F32/2)</f>
        <v>50</v>
      </c>
      <c r="J32" s="10" t="s">
        <v>19</v>
      </c>
      <c r="K32" s="10"/>
      <c r="L32" s="10" t="s">
        <v>37</v>
      </c>
      <c r="M32" s="10" t="n">
        <f aca="false">IF(ISBLANK(L32),"",H32/6)</f>
        <v>60</v>
      </c>
      <c r="N32" s="10"/>
      <c r="O32" s="10"/>
      <c r="P32" s="10"/>
    </row>
    <row r="33" customFormat="false" ht="13.8" hidden="false" customHeight="false" outlineLevel="0" collapsed="false">
      <c r="A33" s="9" t="n">
        <v>43707</v>
      </c>
      <c r="B33" s="10"/>
      <c r="C33" s="10"/>
      <c r="D33" s="10"/>
      <c r="E33" s="28" t="s">
        <v>36</v>
      </c>
      <c r="F33" s="10" t="n">
        <v>50</v>
      </c>
      <c r="G33" s="10" t="n">
        <v>30</v>
      </c>
      <c r="H33" s="13" t="n">
        <f aca="false">SUM(F33*12)*(G33/100)</f>
        <v>180</v>
      </c>
      <c r="I33" s="13" t="n">
        <f aca="false">SUM(F33/2)</f>
        <v>25</v>
      </c>
      <c r="J33" s="10" t="s">
        <v>19</v>
      </c>
      <c r="K33" s="10"/>
      <c r="L33" s="10" t="s">
        <v>20</v>
      </c>
      <c r="M33" s="10" t="n">
        <f aca="false">IF(ISBLANK(L33),"",H33/6)</f>
        <v>30</v>
      </c>
      <c r="N33" s="10"/>
      <c r="O33" s="10"/>
      <c r="P33" s="10"/>
    </row>
    <row r="34" customFormat="false" ht="13.8" hidden="false" customHeight="false" outlineLevel="0" collapsed="false">
      <c r="A34" s="9" t="n">
        <v>43718</v>
      </c>
      <c r="B34" s="10"/>
      <c r="C34" s="10"/>
      <c r="D34" s="10"/>
      <c r="E34" s="28" t="s">
        <v>36</v>
      </c>
      <c r="F34" s="10" t="n">
        <v>25</v>
      </c>
      <c r="G34" s="10" t="n">
        <v>30</v>
      </c>
      <c r="H34" s="13" t="n">
        <f aca="false">SUM(F34*12)*(G34/100)</f>
        <v>90</v>
      </c>
      <c r="I34" s="13" t="n">
        <f aca="false">SUM(F34/2)</f>
        <v>12.5</v>
      </c>
      <c r="J34" s="24" t="s">
        <v>35</v>
      </c>
      <c r="K34" s="10" t="s">
        <v>20</v>
      </c>
      <c r="L34" s="10"/>
      <c r="M34" s="10" t="str">
        <f aca="false">IF(ISBLANK(L34),"",H34/6)</f>
        <v/>
      </c>
      <c r="N34" s="10"/>
      <c r="O34" s="29" t="n">
        <v>43753</v>
      </c>
      <c r="P34" s="10"/>
    </row>
    <row r="35" customFormat="false" ht="13.8" hidden="false" customHeight="false" outlineLevel="0" collapsed="false">
      <c r="A35" s="31" t="n">
        <v>43718</v>
      </c>
      <c r="B35" s="32"/>
      <c r="C35" s="32"/>
      <c r="D35" s="32"/>
      <c r="E35" s="28" t="s">
        <v>36</v>
      </c>
      <c r="F35" s="32" t="n">
        <v>25</v>
      </c>
      <c r="G35" s="32" t="n">
        <v>30</v>
      </c>
      <c r="H35" s="33" t="n">
        <f aca="false">SUM(F35*12)*(G35/100)</f>
        <v>90</v>
      </c>
      <c r="I35" s="13" t="n">
        <f aca="false">SUM(F35/2)</f>
        <v>12.5</v>
      </c>
      <c r="J35" s="10" t="s">
        <v>22</v>
      </c>
      <c r="K35" s="32" t="s">
        <v>39</v>
      </c>
      <c r="L35" s="32"/>
      <c r="M35" s="10" t="str">
        <f aca="false">IF(ISBLANK(L35),"",H35/6)</f>
        <v/>
      </c>
      <c r="N35" s="32"/>
      <c r="O35" s="34" t="n">
        <v>43753</v>
      </c>
      <c r="P35" s="32"/>
    </row>
    <row r="36" customFormat="false" ht="13.8" hidden="false" customHeight="false" outlineLevel="0" collapsed="false">
      <c r="A36" s="23" t="n">
        <v>43710</v>
      </c>
      <c r="B36" s="24"/>
      <c r="C36" s="24"/>
      <c r="D36" s="24"/>
      <c r="E36" s="28" t="s">
        <v>36</v>
      </c>
      <c r="F36" s="24" t="n">
        <v>58</v>
      </c>
      <c r="G36" s="24" t="n">
        <v>30</v>
      </c>
      <c r="H36" s="13" t="n">
        <f aca="false">SUM(F36*12)*(G36/100)</f>
        <v>208.8</v>
      </c>
      <c r="I36" s="13" t="n">
        <f aca="false">SUM(F36/2)</f>
        <v>29</v>
      </c>
      <c r="J36" s="24" t="s">
        <v>40</v>
      </c>
      <c r="K36" s="24" t="s">
        <v>41</v>
      </c>
      <c r="L36" s="24"/>
      <c r="M36" s="10" t="str">
        <f aca="false">IF(ISBLANK(L36),"",H36/6)</f>
        <v/>
      </c>
      <c r="N36" s="24"/>
      <c r="O36" s="24"/>
      <c r="P36" s="24" t="s">
        <v>28</v>
      </c>
    </row>
    <row r="37" customFormat="false" ht="13.8" hidden="false" customHeight="false" outlineLevel="0" collapsed="false">
      <c r="A37" s="23" t="n">
        <v>43710</v>
      </c>
      <c r="B37" s="24"/>
      <c r="C37" s="24"/>
      <c r="D37" s="24"/>
      <c r="E37" s="28" t="s">
        <v>36</v>
      </c>
      <c r="F37" s="24" t="n">
        <v>58</v>
      </c>
      <c r="G37" s="24" t="n">
        <v>30</v>
      </c>
      <c r="H37" s="13" t="n">
        <f aca="false">SUM(F37*12)*(G37/100)</f>
        <v>208.8</v>
      </c>
      <c r="I37" s="13" t="n">
        <f aca="false">SUM(F37/2)</f>
        <v>29</v>
      </c>
      <c r="J37" s="24" t="s">
        <v>42</v>
      </c>
      <c r="K37" s="24" t="s">
        <v>40</v>
      </c>
      <c r="L37" s="24"/>
      <c r="M37" s="10" t="str">
        <f aca="false">IF(ISBLANK(L37),"",H37/6)</f>
        <v/>
      </c>
      <c r="N37" s="24"/>
      <c r="O37" s="24"/>
      <c r="P37" s="24"/>
    </row>
    <row r="38" customFormat="false" ht="13.8" hidden="false" customHeight="false" outlineLevel="0" collapsed="false">
      <c r="A38" s="23" t="n">
        <v>43721</v>
      </c>
      <c r="B38" s="24"/>
      <c r="C38" s="24"/>
      <c r="D38" s="24"/>
      <c r="E38" s="28" t="s">
        <v>36</v>
      </c>
      <c r="F38" s="24" t="n">
        <v>150</v>
      </c>
      <c r="G38" s="24" t="n">
        <v>23</v>
      </c>
      <c r="H38" s="13" t="n">
        <f aca="false">SUM(F38*12)*(G38/100)</f>
        <v>414</v>
      </c>
      <c r="I38" s="13" t="n">
        <f aca="false">SUM(F38/2)</f>
        <v>75</v>
      </c>
      <c r="J38" s="24" t="s">
        <v>42</v>
      </c>
      <c r="K38" s="24"/>
      <c r="L38" s="24"/>
      <c r="M38" s="10" t="str">
        <f aca="false">IF(ISBLANK(L38),"",H38/6)</f>
        <v/>
      </c>
      <c r="N38" s="24"/>
      <c r="O38" s="27" t="n">
        <v>43756</v>
      </c>
      <c r="P38" s="24"/>
    </row>
    <row r="39" customFormat="false" ht="13.8" hidden="false" customHeight="false" outlineLevel="0" collapsed="false">
      <c r="A39" s="23" t="n">
        <v>43720</v>
      </c>
      <c r="B39" s="24"/>
      <c r="C39" s="24"/>
      <c r="D39" s="24"/>
      <c r="E39" s="28" t="s">
        <v>36</v>
      </c>
      <c r="F39" s="24" t="n">
        <v>50</v>
      </c>
      <c r="G39" s="24" t="n">
        <v>30</v>
      </c>
      <c r="H39" s="13" t="n">
        <f aca="false">SUM(F39*12)*(G39/100)</f>
        <v>180</v>
      </c>
      <c r="I39" s="13" t="n">
        <f aca="false">SUM(F39/2)</f>
        <v>25</v>
      </c>
      <c r="J39" s="24" t="s">
        <v>43</v>
      </c>
      <c r="K39" s="24"/>
      <c r="L39" s="24"/>
      <c r="M39" s="10" t="str">
        <f aca="false">IF(ISBLANK(L39),"",H39/6)</f>
        <v/>
      </c>
      <c r="N39" s="24"/>
      <c r="O39" s="27" t="n">
        <v>43756</v>
      </c>
      <c r="P39" s="24"/>
      <c r="Q39" s="1"/>
    </row>
    <row r="40" customFormat="false" ht="13.8" hidden="false" customHeight="false" outlineLevel="0" collapsed="false">
      <c r="A40" s="23" t="n">
        <v>43726</v>
      </c>
      <c r="B40" s="24"/>
      <c r="C40" s="24"/>
      <c r="D40" s="24"/>
      <c r="E40" s="28" t="s">
        <v>36</v>
      </c>
      <c r="F40" s="24" t="n">
        <v>25</v>
      </c>
      <c r="G40" s="24" t="n">
        <v>29</v>
      </c>
      <c r="H40" s="13" t="n">
        <f aca="false">SUM(F40*12)*(G40/100)</f>
        <v>87</v>
      </c>
      <c r="I40" s="13" t="n">
        <f aca="false">SUM(F40/2)</f>
        <v>12.5</v>
      </c>
      <c r="J40" s="10" t="s">
        <v>29</v>
      </c>
      <c r="K40" s="24" t="s">
        <v>20</v>
      </c>
      <c r="L40" s="24"/>
      <c r="M40" s="10" t="str">
        <f aca="false">IF(ISBLANK(L40),"",H40/6)</f>
        <v/>
      </c>
      <c r="N40" s="24"/>
      <c r="O40" s="27" t="n">
        <v>43756</v>
      </c>
      <c r="P40" s="24"/>
      <c r="Q40" s="1"/>
    </row>
    <row r="41" customFormat="false" ht="13.8" hidden="false" customHeight="false" outlineLevel="0" collapsed="false">
      <c r="A41" s="23" t="n">
        <v>43726</v>
      </c>
      <c r="B41" s="24"/>
      <c r="C41" s="24"/>
      <c r="D41" s="24"/>
      <c r="E41" s="28" t="s">
        <v>36</v>
      </c>
      <c r="F41" s="24" t="n">
        <v>25</v>
      </c>
      <c r="G41" s="24" t="n">
        <v>29</v>
      </c>
      <c r="H41" s="13" t="n">
        <f aca="false">SUM(F41*12)*(G41/100)</f>
        <v>87</v>
      </c>
      <c r="I41" s="13" t="n">
        <f aca="false">SUM(F41/2)</f>
        <v>12.5</v>
      </c>
      <c r="J41" s="10" t="s">
        <v>22</v>
      </c>
      <c r="K41" s="24" t="s">
        <v>44</v>
      </c>
      <c r="L41" s="24"/>
      <c r="M41" s="10" t="str">
        <f aca="false">IF(ISBLANK(L41),"",H41/6)</f>
        <v/>
      </c>
      <c r="N41" s="24"/>
      <c r="O41" s="27" t="n">
        <v>43756</v>
      </c>
      <c r="P41" s="24"/>
      <c r="Q41" s="1"/>
    </row>
    <row r="42" customFormat="false" ht="13.8" hidden="false" customHeight="false" outlineLevel="0" collapsed="false">
      <c r="A42" s="23" t="n">
        <v>43726</v>
      </c>
      <c r="B42" s="24"/>
      <c r="C42" s="24"/>
      <c r="D42" s="24"/>
      <c r="E42" s="28" t="s">
        <v>36</v>
      </c>
      <c r="F42" s="24" t="n">
        <v>25</v>
      </c>
      <c r="G42" s="24" t="n">
        <v>30</v>
      </c>
      <c r="H42" s="13" t="n">
        <f aca="false">SUM(F42*12)*(G42/100)</f>
        <v>90</v>
      </c>
      <c r="I42" s="13" t="n">
        <f aca="false">SUM(F42/2)</f>
        <v>12.5</v>
      </c>
      <c r="J42" s="10" t="s">
        <v>29</v>
      </c>
      <c r="K42" s="24" t="s">
        <v>20</v>
      </c>
      <c r="L42" s="24"/>
      <c r="M42" s="10" t="str">
        <f aca="false">IF(ISBLANK(L42),"",H42/6)</f>
        <v/>
      </c>
      <c r="N42" s="24"/>
      <c r="O42" s="35" t="n">
        <v>43753</v>
      </c>
      <c r="P42" s="24"/>
      <c r="Q42" s="36"/>
      <c r="R42" s="37"/>
    </row>
    <row r="43" customFormat="false" ht="13.8" hidden="false" customHeight="false" outlineLevel="0" collapsed="false">
      <c r="A43" s="23" t="n">
        <v>43726</v>
      </c>
      <c r="B43" s="24"/>
      <c r="C43" s="24"/>
      <c r="D43" s="24"/>
      <c r="E43" s="28" t="s">
        <v>36</v>
      </c>
      <c r="F43" s="24" t="n">
        <v>25</v>
      </c>
      <c r="G43" s="24" t="n">
        <v>30</v>
      </c>
      <c r="H43" s="13" t="n">
        <f aca="false">SUM(F43*12)*(G43/100)</f>
        <v>90</v>
      </c>
      <c r="I43" s="13" t="n">
        <f aca="false">SUM(F43/2)</f>
        <v>12.5</v>
      </c>
      <c r="J43" s="10" t="s">
        <v>22</v>
      </c>
      <c r="K43" s="24" t="s">
        <v>44</v>
      </c>
      <c r="L43" s="24"/>
      <c r="M43" s="10" t="str">
        <f aca="false">IF(ISBLANK(L43),"",H43/6)</f>
        <v/>
      </c>
      <c r="N43" s="24"/>
      <c r="O43" s="24"/>
      <c r="P43" s="24"/>
      <c r="Q43" s="36"/>
      <c r="R43" s="37"/>
    </row>
    <row r="44" customFormat="false" ht="13.8" hidden="false" customHeight="false" outlineLevel="0" collapsed="false">
      <c r="A44" s="23" t="n">
        <v>43714</v>
      </c>
      <c r="B44" s="24"/>
      <c r="C44" s="24"/>
      <c r="D44" s="24"/>
      <c r="E44" s="28" t="s">
        <v>36</v>
      </c>
      <c r="F44" s="24" t="n">
        <v>100</v>
      </c>
      <c r="G44" s="24" t="n">
        <v>10</v>
      </c>
      <c r="H44" s="13" t="n">
        <f aca="false">SUM(F44*12)*(G44/100)</f>
        <v>120</v>
      </c>
      <c r="I44" s="13" t="n">
        <f aca="false">SUM(F44/2)</f>
        <v>50</v>
      </c>
      <c r="J44" s="24" t="s">
        <v>32</v>
      </c>
      <c r="K44" s="24"/>
      <c r="L44" s="24"/>
      <c r="M44" s="10" t="str">
        <f aca="false">IF(ISBLANK(L44),"",H44/6)</f>
        <v/>
      </c>
      <c r="N44" s="24"/>
      <c r="O44" s="24"/>
      <c r="P44" s="24"/>
      <c r="Q44" s="36"/>
      <c r="R44" s="37"/>
    </row>
    <row r="45" customFormat="false" ht="13.8" hidden="false" customHeight="false" outlineLevel="0" collapsed="false">
      <c r="A45" s="23" t="n">
        <v>43729</v>
      </c>
      <c r="B45" s="24"/>
      <c r="C45" s="24"/>
      <c r="D45" s="24"/>
      <c r="E45" s="28" t="s">
        <v>36</v>
      </c>
      <c r="F45" s="24" t="n">
        <v>100</v>
      </c>
      <c r="G45" s="24" t="n">
        <v>10</v>
      </c>
      <c r="H45" s="13" t="n">
        <f aca="false">SUM(F45*12)*(G45/100)</f>
        <v>120</v>
      </c>
      <c r="I45" s="13" t="n">
        <f aca="false">SUM(F45/2)</f>
        <v>50</v>
      </c>
      <c r="J45" s="24" t="s">
        <v>45</v>
      </c>
      <c r="K45" s="24"/>
      <c r="L45" s="24"/>
      <c r="M45" s="10" t="str">
        <f aca="false">IF(ISBLANK(L45),"",H45/6)</f>
        <v/>
      </c>
      <c r="N45" s="24"/>
      <c r="O45" s="35" t="n">
        <v>43753</v>
      </c>
      <c r="P45" s="24"/>
      <c r="Q45" s="36"/>
      <c r="R45" s="37"/>
    </row>
    <row r="46" customFormat="false" ht="13.8" hidden="false" customHeight="false" outlineLevel="0" collapsed="false">
      <c r="A46" s="23" t="n">
        <v>43721</v>
      </c>
      <c r="B46" s="24"/>
      <c r="C46" s="24"/>
      <c r="D46" s="24"/>
      <c r="E46" s="28" t="s">
        <v>36</v>
      </c>
      <c r="F46" s="24" t="n">
        <v>150</v>
      </c>
      <c r="G46" s="24" t="n">
        <v>25</v>
      </c>
      <c r="H46" s="13" t="n">
        <f aca="false">SUM(F46*12)*(G46/100)</f>
        <v>450</v>
      </c>
      <c r="I46" s="13" t="n">
        <f aca="false">SUM(F46/2)</f>
        <v>75</v>
      </c>
      <c r="J46" s="24" t="s">
        <v>42</v>
      </c>
      <c r="K46" s="24"/>
      <c r="L46" s="24"/>
      <c r="M46" s="10" t="str">
        <f aca="false">IF(ISBLANK(L46),"",H46/6)</f>
        <v/>
      </c>
      <c r="N46" s="24"/>
      <c r="O46" s="35" t="n">
        <v>43753</v>
      </c>
      <c r="P46" s="24"/>
      <c r="Q46" s="36"/>
      <c r="R46" s="37"/>
    </row>
    <row r="47" customFormat="false" ht="13.8" hidden="false" customHeight="false" outlineLevel="0" collapsed="false">
      <c r="A47" s="23" t="n">
        <v>43721</v>
      </c>
      <c r="B47" s="24"/>
      <c r="C47" s="24"/>
      <c r="D47" s="24"/>
      <c r="E47" s="28" t="s">
        <v>36</v>
      </c>
      <c r="F47" s="24" t="n">
        <v>50</v>
      </c>
      <c r="G47" s="24" t="n">
        <v>23</v>
      </c>
      <c r="H47" s="13" t="n">
        <f aca="false">SUM(F47*12)*(G47/100)</f>
        <v>138</v>
      </c>
      <c r="I47" s="13" t="n">
        <f aca="false">SUM(F47/2)</f>
        <v>25</v>
      </c>
      <c r="J47" s="24" t="s">
        <v>33</v>
      </c>
      <c r="K47" s="24"/>
      <c r="L47" s="24"/>
      <c r="M47" s="10" t="str">
        <f aca="false">IF(ISBLANK(L47),"",H47/6)</f>
        <v/>
      </c>
      <c r="N47" s="24"/>
      <c r="O47" s="35" t="n">
        <v>43753</v>
      </c>
      <c r="P47" s="24"/>
      <c r="Q47" s="36"/>
      <c r="R47" s="37"/>
    </row>
    <row r="48" customFormat="false" ht="13.8" hidden="false" customHeight="false" outlineLevel="0" collapsed="false">
      <c r="A48" s="23" t="n">
        <v>43727</v>
      </c>
      <c r="B48" s="24"/>
      <c r="C48" s="24"/>
      <c r="D48" s="24"/>
      <c r="E48" s="28" t="s">
        <v>36</v>
      </c>
      <c r="F48" s="24" t="n">
        <v>100</v>
      </c>
      <c r="G48" s="24" t="n">
        <v>30</v>
      </c>
      <c r="H48" s="13" t="n">
        <f aca="false">SUM(F48*12)*(G48/100)</f>
        <v>360</v>
      </c>
      <c r="I48" s="13" t="n">
        <f aca="false">SUM(F48/2)</f>
        <v>50</v>
      </c>
      <c r="J48" s="24" t="s">
        <v>33</v>
      </c>
      <c r="K48" s="24"/>
      <c r="L48" s="24"/>
      <c r="M48" s="10" t="str">
        <f aca="false">IF(ISBLANK(L48),"",H48/6)</f>
        <v/>
      </c>
      <c r="N48" s="24"/>
      <c r="O48" s="27" t="n">
        <v>43753</v>
      </c>
      <c r="P48" s="24"/>
      <c r="Q48" s="36"/>
      <c r="R48" s="37"/>
    </row>
    <row r="49" customFormat="false" ht="13.8" hidden="false" customHeight="false" outlineLevel="0" collapsed="false">
      <c r="A49" s="23" t="n">
        <v>43729</v>
      </c>
      <c r="B49" s="24"/>
      <c r="C49" s="24"/>
      <c r="D49" s="24"/>
      <c r="E49" s="28" t="s">
        <v>36</v>
      </c>
      <c r="F49" s="24" t="n">
        <v>266.66</v>
      </c>
      <c r="G49" s="24" t="n">
        <v>30</v>
      </c>
      <c r="H49" s="13" t="n">
        <f aca="false">SUM(F49*12)*(G49/100)</f>
        <v>959.976</v>
      </c>
      <c r="I49" s="13" t="n">
        <f aca="false">SUM(F49/2)</f>
        <v>133.33</v>
      </c>
      <c r="J49" s="10" t="s">
        <v>19</v>
      </c>
      <c r="K49" s="24"/>
      <c r="L49" s="24" t="s">
        <v>37</v>
      </c>
      <c r="M49" s="10" t="n">
        <f aca="false">IF(ISBLANK(L49),"",H49/6)</f>
        <v>159.996</v>
      </c>
      <c r="N49" s="24"/>
      <c r="O49" s="35" t="n">
        <v>43753</v>
      </c>
      <c r="P49" s="24"/>
      <c r="Q49" s="36"/>
      <c r="R49" s="37"/>
    </row>
    <row r="50" customFormat="false" ht="13.8" hidden="false" customHeight="false" outlineLevel="0" collapsed="false">
      <c r="A50" s="23" t="n">
        <v>43727</v>
      </c>
      <c r="B50" s="24"/>
      <c r="C50" s="24"/>
      <c r="D50" s="24"/>
      <c r="E50" s="28" t="s">
        <v>36</v>
      </c>
      <c r="F50" s="24" t="n">
        <v>50</v>
      </c>
      <c r="G50" s="24" t="n">
        <v>30</v>
      </c>
      <c r="H50" s="13" t="n">
        <f aca="false">SUM(F50*12)*(G50/100)</f>
        <v>180</v>
      </c>
      <c r="I50" s="13" t="n">
        <f aca="false">SUM(F50/2)</f>
        <v>25</v>
      </c>
      <c r="J50" s="24" t="s">
        <v>34</v>
      </c>
      <c r="K50" s="24"/>
      <c r="L50" s="24"/>
      <c r="M50" s="10" t="str">
        <f aca="false">IF(ISBLANK(L50),"",H50/6)</f>
        <v/>
      </c>
      <c r="N50" s="24"/>
      <c r="O50" s="35" t="n">
        <v>43753</v>
      </c>
      <c r="P50" s="24"/>
      <c r="Q50" s="36"/>
      <c r="R50" s="37"/>
    </row>
    <row r="51" customFormat="false" ht="13.8" hidden="false" customHeight="false" outlineLevel="0" collapsed="false">
      <c r="A51" s="23" t="n">
        <v>43729</v>
      </c>
      <c r="B51" s="24"/>
      <c r="C51" s="24"/>
      <c r="D51" s="24"/>
      <c r="E51" s="28" t="s">
        <v>36</v>
      </c>
      <c r="F51" s="24" t="n">
        <v>266.66</v>
      </c>
      <c r="G51" s="24" t="n">
        <v>30</v>
      </c>
      <c r="H51" s="13" t="n">
        <f aca="false">SUM(F51*12)*(G51/100)</f>
        <v>959.976</v>
      </c>
      <c r="I51" s="13" t="n">
        <f aca="false">SUM(F51/2)</f>
        <v>133.33</v>
      </c>
      <c r="J51" s="10" t="s">
        <v>19</v>
      </c>
      <c r="K51" s="24"/>
      <c r="L51" s="24" t="s">
        <v>37</v>
      </c>
      <c r="M51" s="10" t="n">
        <f aca="false">IF(ISBLANK(L51),"",H51/6)</f>
        <v>159.996</v>
      </c>
      <c r="N51" s="24"/>
      <c r="O51" s="35" t="n">
        <v>43753</v>
      </c>
      <c r="P51" s="24"/>
      <c r="Q51" s="36"/>
      <c r="R51" s="37"/>
    </row>
    <row r="52" customFormat="false" ht="13.8" hidden="false" customHeight="false" outlineLevel="0" collapsed="false">
      <c r="A52" s="23" t="n">
        <v>43727</v>
      </c>
      <c r="B52" s="24"/>
      <c r="C52" s="24"/>
      <c r="D52" s="24"/>
      <c r="E52" s="28" t="s">
        <v>36</v>
      </c>
      <c r="F52" s="24" t="n">
        <v>50</v>
      </c>
      <c r="G52" s="24" t="n">
        <v>30</v>
      </c>
      <c r="H52" s="13" t="n">
        <f aca="false">SUM(F52*12)*(G52/100)</f>
        <v>180</v>
      </c>
      <c r="I52" s="13" t="n">
        <f aca="false">SUM(F52/2)</f>
        <v>25</v>
      </c>
      <c r="J52" s="24" t="s">
        <v>34</v>
      </c>
      <c r="K52" s="24"/>
      <c r="L52" s="24"/>
      <c r="M52" s="10" t="str">
        <f aca="false">IF(ISBLANK(L52),"",H52/6)</f>
        <v/>
      </c>
      <c r="N52" s="24"/>
      <c r="O52" s="35" t="n">
        <v>43753</v>
      </c>
      <c r="P52" s="24"/>
      <c r="Q52" s="36"/>
      <c r="R52" s="37"/>
    </row>
    <row r="53" customFormat="false" ht="13.8" hidden="false" customHeight="false" outlineLevel="0" collapsed="false">
      <c r="A53" s="23" t="n">
        <v>43720</v>
      </c>
      <c r="B53" s="24"/>
      <c r="C53" s="24"/>
      <c r="D53" s="24"/>
      <c r="E53" s="28" t="s">
        <v>36</v>
      </c>
      <c r="F53" s="24" t="n">
        <v>266.66</v>
      </c>
      <c r="G53" s="24" t="n">
        <v>11</v>
      </c>
      <c r="H53" s="13" t="n">
        <f aca="false">SUM(F53*12)*(G53/100)</f>
        <v>351.9912</v>
      </c>
      <c r="I53" s="13" t="n">
        <f aca="false">SUM(F53/2)</f>
        <v>133.33</v>
      </c>
      <c r="J53" s="24" t="s">
        <v>34</v>
      </c>
      <c r="K53" s="24"/>
      <c r="L53" s="24"/>
      <c r="M53" s="10" t="str">
        <f aca="false">IF(ISBLANK(L53),"",H53/6)</f>
        <v/>
      </c>
      <c r="N53" s="24"/>
      <c r="O53" s="35" t="s">
        <v>46</v>
      </c>
      <c r="P53" s="24"/>
      <c r="Q53" s="36"/>
      <c r="R53" s="37"/>
    </row>
    <row r="54" customFormat="false" ht="13.8" hidden="false" customHeight="false" outlineLevel="0" collapsed="false">
      <c r="A54" s="23" t="n">
        <v>43722</v>
      </c>
      <c r="B54" s="24"/>
      <c r="C54" s="24"/>
      <c r="D54" s="24"/>
      <c r="E54" s="28" t="s">
        <v>36</v>
      </c>
      <c r="F54" s="24" t="n">
        <v>266.66</v>
      </c>
      <c r="G54" s="24" t="n">
        <v>30</v>
      </c>
      <c r="H54" s="13" t="n">
        <f aca="false">SUM(F54*12)*(G54/100)</f>
        <v>959.976</v>
      </c>
      <c r="I54" s="13" t="n">
        <f aca="false">SUM(F54/2)</f>
        <v>133.33</v>
      </c>
      <c r="J54" s="24" t="s">
        <v>34</v>
      </c>
      <c r="K54" s="24"/>
      <c r="L54" s="24"/>
      <c r="M54" s="10" t="str">
        <f aca="false">IF(ISBLANK(L54),"",H54/6)</f>
        <v/>
      </c>
      <c r="N54" s="24"/>
      <c r="O54" s="27" t="n">
        <v>43753</v>
      </c>
      <c r="P54" s="24"/>
      <c r="Q54" s="36"/>
      <c r="R54" s="37"/>
    </row>
    <row r="55" customFormat="false" ht="13.8" hidden="false" customHeight="false" outlineLevel="0" collapsed="false">
      <c r="A55" s="23" t="n">
        <v>43718</v>
      </c>
      <c r="B55" s="24"/>
      <c r="C55" s="24"/>
      <c r="D55" s="24"/>
      <c r="E55" s="28" t="s">
        <v>36</v>
      </c>
      <c r="F55" s="24" t="n">
        <v>100</v>
      </c>
      <c r="G55" s="24" t="n">
        <v>30</v>
      </c>
      <c r="H55" s="13" t="n">
        <f aca="false">SUM(F55*12)*(G55/100)</f>
        <v>360</v>
      </c>
      <c r="I55" s="13" t="n">
        <f aca="false">SUM(F55/2)</f>
        <v>50</v>
      </c>
      <c r="J55" s="24" t="s">
        <v>34</v>
      </c>
      <c r="K55" s="24"/>
      <c r="L55" s="24"/>
      <c r="M55" s="10" t="str">
        <f aca="false">IF(ISBLANK(L55),"",H55/6)</f>
        <v/>
      </c>
      <c r="N55" s="24"/>
      <c r="O55" s="35" t="n">
        <v>43753</v>
      </c>
      <c r="P55" s="24"/>
      <c r="Q55" s="36"/>
      <c r="R55" s="37"/>
    </row>
    <row r="56" customFormat="false" ht="13.8" hidden="false" customHeight="false" outlineLevel="0" collapsed="false">
      <c r="A56" s="23" t="n">
        <v>43731</v>
      </c>
      <c r="B56" s="24"/>
      <c r="C56" s="24"/>
      <c r="D56" s="24"/>
      <c r="E56" s="28" t="s">
        <v>36</v>
      </c>
      <c r="F56" s="24" t="n">
        <v>150</v>
      </c>
      <c r="G56" s="24" t="n">
        <v>30</v>
      </c>
      <c r="H56" s="13" t="n">
        <f aca="false">SUM(F56*12)*(G56/100)</f>
        <v>540</v>
      </c>
      <c r="I56" s="13" t="n">
        <f aca="false">SUM(F56/2)</f>
        <v>75</v>
      </c>
      <c r="J56" s="24" t="s">
        <v>34</v>
      </c>
      <c r="K56" s="24"/>
      <c r="L56" s="24"/>
      <c r="M56" s="10" t="str">
        <f aca="false">IF(ISBLANK(L56),"",H56/6)</f>
        <v/>
      </c>
      <c r="N56" s="24"/>
      <c r="O56" s="35" t="n">
        <v>43753</v>
      </c>
      <c r="P56" s="24"/>
      <c r="Q56" s="36"/>
      <c r="R56" s="37"/>
    </row>
    <row r="57" customFormat="false" ht="13.8" hidden="false" customHeight="false" outlineLevel="0" collapsed="false">
      <c r="A57" s="23" t="n">
        <v>43729</v>
      </c>
      <c r="B57" s="24"/>
      <c r="C57" s="24"/>
      <c r="D57" s="24"/>
      <c r="E57" s="28" t="s">
        <v>36</v>
      </c>
      <c r="F57" s="24" t="n">
        <v>266.66</v>
      </c>
      <c r="G57" s="24" t="n">
        <v>20</v>
      </c>
      <c r="H57" s="13" t="n">
        <f aca="false">SUM(F57*12)*(G57/100)</f>
        <v>639.984</v>
      </c>
      <c r="I57" s="13" t="n">
        <f aca="false">SUM(F57/2)</f>
        <v>133.33</v>
      </c>
      <c r="J57" s="24" t="s">
        <v>34</v>
      </c>
      <c r="K57" s="24"/>
      <c r="L57" s="24"/>
      <c r="M57" s="10" t="str">
        <f aca="false">IF(ISBLANK(L57),"",H57/6)</f>
        <v/>
      </c>
      <c r="N57" s="24"/>
      <c r="O57" s="27" t="n">
        <v>43753</v>
      </c>
      <c r="P57" s="24"/>
      <c r="Q57" s="36"/>
      <c r="R57" s="37"/>
    </row>
    <row r="58" customFormat="false" ht="13.8" hidden="false" customHeight="false" outlineLevel="0" collapsed="false">
      <c r="A58" s="23" t="n">
        <v>43729</v>
      </c>
      <c r="B58" s="24"/>
      <c r="C58" s="24"/>
      <c r="D58" s="24"/>
      <c r="E58" s="28" t="s">
        <v>36</v>
      </c>
      <c r="F58" s="24" t="n">
        <v>266.66</v>
      </c>
      <c r="G58" s="24" t="n">
        <v>19</v>
      </c>
      <c r="H58" s="13" t="n">
        <f aca="false">SUM(F58*12)*(G58/100)</f>
        <v>607.9848</v>
      </c>
      <c r="I58" s="13" t="n">
        <f aca="false">SUM(F58/2)</f>
        <v>133.33</v>
      </c>
      <c r="J58" s="24" t="s">
        <v>34</v>
      </c>
      <c r="K58" s="24"/>
      <c r="L58" s="24"/>
      <c r="M58" s="10" t="str">
        <f aca="false">IF(ISBLANK(L58),"",H58/6)</f>
        <v/>
      </c>
      <c r="N58" s="24"/>
      <c r="O58" s="27" t="n">
        <v>43753</v>
      </c>
      <c r="P58" s="24"/>
      <c r="Q58" s="36"/>
      <c r="R58" s="37"/>
    </row>
    <row r="59" customFormat="false" ht="13.8" hidden="false" customHeight="false" outlineLevel="0" collapsed="false">
      <c r="A59" s="23" t="n">
        <v>43729</v>
      </c>
      <c r="B59" s="24"/>
      <c r="C59" s="24"/>
      <c r="D59" s="24"/>
      <c r="E59" s="28" t="s">
        <v>36</v>
      </c>
      <c r="F59" s="24" t="n">
        <v>266.66</v>
      </c>
      <c r="G59" s="24" t="n">
        <v>23</v>
      </c>
      <c r="H59" s="13" t="n">
        <f aca="false">SUM(F59*12)*(G59/100)</f>
        <v>735.9816</v>
      </c>
      <c r="I59" s="13" t="n">
        <f aca="false">SUM(F59/2)</f>
        <v>133.33</v>
      </c>
      <c r="J59" s="24" t="s">
        <v>34</v>
      </c>
      <c r="K59" s="24"/>
      <c r="L59" s="24"/>
      <c r="M59" s="10" t="str">
        <f aca="false">IF(ISBLANK(L59),"",H59/6)</f>
        <v/>
      </c>
      <c r="N59" s="24"/>
      <c r="O59" s="35" t="n">
        <v>43753</v>
      </c>
      <c r="P59" s="24"/>
      <c r="Q59" s="36"/>
      <c r="R59" s="37"/>
    </row>
    <row r="60" customFormat="false" ht="13.8" hidden="false" customHeight="false" outlineLevel="0" collapsed="false">
      <c r="A60" s="23" t="n">
        <v>43729</v>
      </c>
      <c r="B60" s="24"/>
      <c r="C60" s="24"/>
      <c r="D60" s="24"/>
      <c r="E60" s="28" t="s">
        <v>36</v>
      </c>
      <c r="F60" s="24" t="n">
        <v>266.66</v>
      </c>
      <c r="G60" s="24" t="n">
        <v>19</v>
      </c>
      <c r="H60" s="13" t="n">
        <f aca="false">SUM(F60*12)*(G60/100)</f>
        <v>607.9848</v>
      </c>
      <c r="I60" s="13" t="n">
        <f aca="false">SUM(F60/2)</f>
        <v>133.33</v>
      </c>
      <c r="J60" s="24" t="s">
        <v>34</v>
      </c>
      <c r="K60" s="24"/>
      <c r="L60" s="24"/>
      <c r="M60" s="10" t="str">
        <f aca="false">IF(ISBLANK(L60),"",H60/6)</f>
        <v/>
      </c>
      <c r="N60" s="24"/>
      <c r="O60" s="35" t="n">
        <v>43753</v>
      </c>
      <c r="P60" s="24"/>
      <c r="Q60" s="36"/>
      <c r="R60" s="37"/>
    </row>
    <row r="61" customFormat="false" ht="13.8" hidden="false" customHeight="false" outlineLevel="0" collapsed="false">
      <c r="A61" s="23" t="n">
        <v>43727</v>
      </c>
      <c r="B61" s="24"/>
      <c r="C61" s="24"/>
      <c r="D61" s="24"/>
      <c r="E61" s="28" t="s">
        <v>36</v>
      </c>
      <c r="F61" s="24" t="n">
        <v>266.5</v>
      </c>
      <c r="G61" s="24" t="n">
        <v>27</v>
      </c>
      <c r="H61" s="13" t="n">
        <f aca="false">SUM(F61*12)*(G61/100)</f>
        <v>863.46</v>
      </c>
      <c r="I61" s="13" t="n">
        <f aca="false">SUM(F61/2)</f>
        <v>133.25</v>
      </c>
      <c r="J61" s="24" t="s">
        <v>43</v>
      </c>
      <c r="K61" s="24"/>
      <c r="L61" s="24"/>
      <c r="M61" s="10" t="str">
        <f aca="false">IF(ISBLANK(L61),"",H61/6)</f>
        <v/>
      </c>
      <c r="N61" s="24"/>
      <c r="O61" s="27" t="n">
        <v>43753</v>
      </c>
      <c r="P61" s="24"/>
      <c r="Q61" s="36"/>
      <c r="R61" s="37"/>
    </row>
    <row r="62" customFormat="false" ht="13.8" hidden="false" customHeight="false" outlineLevel="0" collapsed="false">
      <c r="A62" s="23" t="n">
        <v>43727</v>
      </c>
      <c r="B62" s="24"/>
      <c r="C62" s="24"/>
      <c r="D62" s="24"/>
      <c r="E62" s="28" t="s">
        <v>36</v>
      </c>
      <c r="F62" s="24" t="n">
        <v>266.66</v>
      </c>
      <c r="G62" s="24" t="n">
        <v>8</v>
      </c>
      <c r="H62" s="13" t="n">
        <f aca="false">SUM(F62*12)*(G62/100)</f>
        <v>255.9936</v>
      </c>
      <c r="I62" s="13" t="n">
        <f aca="false">SUM(F62/2)</f>
        <v>133.33</v>
      </c>
      <c r="J62" s="24" t="s">
        <v>47</v>
      </c>
      <c r="K62" s="24"/>
      <c r="L62" s="24"/>
      <c r="M62" s="10" t="str">
        <f aca="false">IF(ISBLANK(L62),"",H62/6)</f>
        <v/>
      </c>
      <c r="N62" s="24"/>
      <c r="O62" s="35" t="n">
        <v>43753</v>
      </c>
      <c r="P62" s="24"/>
      <c r="Q62" s="36"/>
      <c r="R62" s="37"/>
    </row>
    <row r="63" customFormat="false" ht="13.8" hidden="false" customHeight="false" outlineLevel="0" collapsed="false">
      <c r="A63" s="23" t="n">
        <v>43731</v>
      </c>
      <c r="B63" s="24"/>
      <c r="C63" s="24"/>
      <c r="D63" s="24"/>
      <c r="E63" s="28" t="s">
        <v>36</v>
      </c>
      <c r="F63" s="24" t="n">
        <v>266.66</v>
      </c>
      <c r="G63" s="24" t="n">
        <v>30</v>
      </c>
      <c r="H63" s="13" t="n">
        <f aca="false">SUM(F63*12)*(G63/100)</f>
        <v>959.976</v>
      </c>
      <c r="I63" s="13" t="n">
        <f aca="false">SUM(F63/2)</f>
        <v>133.33</v>
      </c>
      <c r="J63" s="10" t="s">
        <v>19</v>
      </c>
      <c r="K63" s="24"/>
      <c r="L63" s="24"/>
      <c r="M63" s="10" t="str">
        <f aca="false">IF(ISBLANK(L63),"",H63/6)</f>
        <v/>
      </c>
      <c r="N63" s="24"/>
      <c r="O63" s="35" t="n">
        <v>43753</v>
      </c>
      <c r="P63" s="24"/>
      <c r="Q63" s="36"/>
      <c r="R63" s="37"/>
    </row>
    <row r="64" customFormat="false" ht="13.8" hidden="false" customHeight="false" outlineLevel="0" collapsed="false">
      <c r="A64" s="23" t="n">
        <v>43721</v>
      </c>
      <c r="B64" s="24"/>
      <c r="C64" s="24"/>
      <c r="D64" s="24"/>
      <c r="E64" s="28" t="s">
        <v>36</v>
      </c>
      <c r="F64" s="24" t="n">
        <v>50</v>
      </c>
      <c r="G64" s="24" t="n">
        <v>30</v>
      </c>
      <c r="H64" s="13" t="n">
        <f aca="false">SUM(F64*12)*(G64/100)</f>
        <v>180</v>
      </c>
      <c r="I64" s="13" t="n">
        <f aca="false">SUM(F64/2)</f>
        <v>25</v>
      </c>
      <c r="J64" s="24" t="s">
        <v>33</v>
      </c>
      <c r="K64" s="24"/>
      <c r="L64" s="24"/>
      <c r="M64" s="10" t="str">
        <f aca="false">IF(ISBLANK(L64),"",H64/6)</f>
        <v/>
      </c>
      <c r="N64" s="24"/>
      <c r="O64" s="27" t="n">
        <v>43753</v>
      </c>
      <c r="P64" s="24"/>
      <c r="Q64" s="36"/>
      <c r="R64" s="37"/>
    </row>
    <row r="65" customFormat="false" ht="13.8" hidden="false" customHeight="false" outlineLevel="0" collapsed="false">
      <c r="A65" s="23" t="n">
        <v>43731</v>
      </c>
      <c r="B65" s="24"/>
      <c r="C65" s="24"/>
      <c r="D65" s="24"/>
      <c r="E65" s="28" t="s">
        <v>36</v>
      </c>
      <c r="F65" s="24" t="n">
        <v>50</v>
      </c>
      <c r="G65" s="24" t="n">
        <v>30</v>
      </c>
      <c r="H65" s="13" t="n">
        <f aca="false">SUM(F65*12)*(G65/100)</f>
        <v>180</v>
      </c>
      <c r="I65" s="13" t="n">
        <f aca="false">SUM(F65/2)</f>
        <v>25</v>
      </c>
      <c r="J65" s="10" t="s">
        <v>29</v>
      </c>
      <c r="K65" s="24"/>
      <c r="L65" s="24"/>
      <c r="M65" s="10" t="str">
        <f aca="false">IF(ISBLANK(L65),"",H65/6)</f>
        <v/>
      </c>
      <c r="N65" s="24"/>
      <c r="O65" s="27" t="n">
        <v>43753</v>
      </c>
      <c r="P65" s="24"/>
    </row>
    <row r="66" customFormat="false" ht="13.8" hidden="false" customHeight="false" outlineLevel="0" collapsed="false">
      <c r="A66" s="23" t="n">
        <v>43731</v>
      </c>
      <c r="B66" s="24"/>
      <c r="C66" s="24"/>
      <c r="D66" s="24"/>
      <c r="E66" s="28" t="s">
        <v>36</v>
      </c>
      <c r="F66" s="24" t="n">
        <v>150</v>
      </c>
      <c r="G66" s="24" t="n">
        <v>15</v>
      </c>
      <c r="H66" s="13" t="n">
        <f aca="false">SUM(F66*12)*(G66/100)</f>
        <v>270</v>
      </c>
      <c r="I66" s="13" t="n">
        <f aca="false">SUM(F66/2)</f>
        <v>75</v>
      </c>
      <c r="J66" s="24" t="s">
        <v>48</v>
      </c>
      <c r="K66" s="24"/>
      <c r="L66" s="24"/>
      <c r="M66" s="10" t="str">
        <f aca="false">IF(ISBLANK(L66),"",H66/6)</f>
        <v/>
      </c>
      <c r="N66" s="24"/>
      <c r="O66" s="35" t="n">
        <v>43753</v>
      </c>
      <c r="P66" s="24"/>
    </row>
    <row r="67" customFormat="false" ht="13.8" hidden="false" customHeight="false" outlineLevel="0" collapsed="false">
      <c r="A67" s="23" t="n">
        <v>43731</v>
      </c>
      <c r="B67" s="24"/>
      <c r="C67" s="24"/>
      <c r="D67" s="24"/>
      <c r="E67" s="28" t="s">
        <v>36</v>
      </c>
      <c r="F67" s="24" t="n">
        <v>150</v>
      </c>
      <c r="G67" s="24" t="n">
        <v>21</v>
      </c>
      <c r="H67" s="13" t="n">
        <f aca="false">SUM(F67*12)*(G67/100)</f>
        <v>378</v>
      </c>
      <c r="I67" s="13" t="n">
        <f aca="false">SUM(F67/2)</f>
        <v>75</v>
      </c>
      <c r="J67" s="24" t="s">
        <v>48</v>
      </c>
      <c r="K67" s="24"/>
      <c r="L67" s="24"/>
      <c r="M67" s="10" t="str">
        <f aca="false">IF(ISBLANK(L67),"",H67/6)</f>
        <v/>
      </c>
      <c r="N67" s="24"/>
      <c r="O67" s="27" t="n">
        <v>43753</v>
      </c>
      <c r="P67" s="24"/>
    </row>
    <row r="68" customFormat="false" ht="13.8" hidden="false" customHeight="false" outlineLevel="0" collapsed="false">
      <c r="A68" s="23" t="n">
        <v>43734</v>
      </c>
      <c r="B68" s="24"/>
      <c r="C68" s="24"/>
      <c r="D68" s="24"/>
      <c r="E68" s="28" t="s">
        <v>36</v>
      </c>
      <c r="F68" s="24" t="n">
        <v>100</v>
      </c>
      <c r="G68" s="24" t="n">
        <v>30</v>
      </c>
      <c r="H68" s="13" t="n">
        <f aca="false">SUM(F68*12)*(G68/100)</f>
        <v>360</v>
      </c>
      <c r="I68" s="13" t="n">
        <f aca="false">SUM(F68/2)</f>
        <v>50</v>
      </c>
      <c r="J68" s="24" t="s">
        <v>35</v>
      </c>
      <c r="K68" s="24"/>
      <c r="L68" s="24"/>
      <c r="M68" s="10" t="str">
        <f aca="false">IF(ISBLANK(L68),"",H68/6)</f>
        <v/>
      </c>
      <c r="N68" s="24"/>
      <c r="O68" s="27" t="n">
        <v>43756</v>
      </c>
      <c r="P68" s="24"/>
    </row>
    <row r="69" customFormat="false" ht="13.8" hidden="false" customHeight="false" outlineLevel="0" collapsed="false">
      <c r="A69" s="23" t="n">
        <v>43732</v>
      </c>
      <c r="B69" s="24"/>
      <c r="C69" s="24"/>
      <c r="D69" s="24"/>
      <c r="E69" s="28" t="s">
        <v>36</v>
      </c>
      <c r="F69" s="24" t="n">
        <v>150</v>
      </c>
      <c r="G69" s="24" t="n">
        <v>23</v>
      </c>
      <c r="H69" s="13" t="n">
        <f aca="false">SUM(F69*12)*(G69/100)</f>
        <v>414</v>
      </c>
      <c r="I69" s="13" t="n">
        <f aca="false">SUM(F69/2)</f>
        <v>75</v>
      </c>
      <c r="J69" s="24" t="s">
        <v>49</v>
      </c>
      <c r="K69" s="24"/>
      <c r="L69" s="24"/>
      <c r="M69" s="10" t="str">
        <f aca="false">IF(ISBLANK(L69),"",H69/6)</f>
        <v/>
      </c>
      <c r="N69" s="24"/>
      <c r="O69" s="35" t="n">
        <v>43753</v>
      </c>
      <c r="P69" s="24"/>
    </row>
    <row r="70" customFormat="false" ht="13.8" hidden="false" customHeight="false" outlineLevel="0" collapsed="false">
      <c r="A70" s="23" t="n">
        <v>43732</v>
      </c>
      <c r="B70" s="24"/>
      <c r="C70" s="24"/>
      <c r="D70" s="24"/>
      <c r="E70" s="28" t="s">
        <v>36</v>
      </c>
      <c r="F70" s="24" t="n">
        <v>150</v>
      </c>
      <c r="G70" s="24" t="n">
        <v>24</v>
      </c>
      <c r="H70" s="13" t="n">
        <f aca="false">SUM(F70*12)*(G70/100)</f>
        <v>432</v>
      </c>
      <c r="I70" s="13" t="n">
        <f aca="false">SUM(F70/2)</f>
        <v>75</v>
      </c>
      <c r="J70" s="24" t="s">
        <v>49</v>
      </c>
      <c r="K70" s="24"/>
      <c r="L70" s="24"/>
      <c r="M70" s="10" t="str">
        <f aca="false">IF(ISBLANK(L70),"",H70/6)</f>
        <v/>
      </c>
      <c r="N70" s="24"/>
      <c r="O70" s="35" t="n">
        <v>43753</v>
      </c>
      <c r="P70" s="24"/>
    </row>
    <row r="71" customFormat="false" ht="13.8" hidden="false" customHeight="false" outlineLevel="0" collapsed="false">
      <c r="A71" s="23" t="n">
        <v>43732</v>
      </c>
      <c r="B71" s="24"/>
      <c r="C71" s="24"/>
      <c r="D71" s="24"/>
      <c r="E71" s="28" t="s">
        <v>36</v>
      </c>
      <c r="F71" s="24" t="n">
        <v>100</v>
      </c>
      <c r="G71" s="24" t="n">
        <v>29</v>
      </c>
      <c r="H71" s="13" t="n">
        <f aca="false">SUM(F71*12)*(G71/100)</f>
        <v>348</v>
      </c>
      <c r="I71" s="13" t="n">
        <f aca="false">SUM(F71/2)</f>
        <v>50</v>
      </c>
      <c r="J71" s="24" t="s">
        <v>33</v>
      </c>
      <c r="K71" s="24"/>
      <c r="L71" s="24"/>
      <c r="M71" s="10" t="str">
        <f aca="false">IF(ISBLANK(L71),"",H71/6)</f>
        <v/>
      </c>
      <c r="N71" s="24"/>
      <c r="O71" s="27" t="n">
        <v>43753</v>
      </c>
      <c r="P71" s="24"/>
    </row>
    <row r="72" customFormat="false" ht="13.8" hidden="false" customHeight="false" outlineLevel="0" collapsed="false">
      <c r="A72" s="23" t="n">
        <v>43719</v>
      </c>
      <c r="B72" s="24"/>
      <c r="C72" s="24"/>
      <c r="D72" s="24"/>
      <c r="E72" s="28" t="s">
        <v>36</v>
      </c>
      <c r="F72" s="24" t="n">
        <v>266.66</v>
      </c>
      <c r="G72" s="24" t="n">
        <v>23</v>
      </c>
      <c r="H72" s="13" t="n">
        <f aca="false">SUM(F72*12)*(G72/100)</f>
        <v>735.9816</v>
      </c>
      <c r="I72" s="13" t="n">
        <f aca="false">SUM(F72/2)</f>
        <v>133.33</v>
      </c>
      <c r="J72" s="24" t="s">
        <v>43</v>
      </c>
      <c r="K72" s="24"/>
      <c r="L72" s="24"/>
      <c r="M72" s="10" t="str">
        <f aca="false">IF(ISBLANK(L72),"",H72/6)</f>
        <v/>
      </c>
      <c r="N72" s="24"/>
      <c r="O72" s="27" t="n">
        <v>43753</v>
      </c>
      <c r="P72" s="24"/>
    </row>
    <row r="73" customFormat="false" ht="13.8" hidden="false" customHeight="false" outlineLevel="0" collapsed="false">
      <c r="A73" s="23" t="n">
        <v>43734</v>
      </c>
      <c r="B73" s="24"/>
      <c r="C73" s="24"/>
      <c r="D73" s="24"/>
      <c r="E73" s="28" t="s">
        <v>36</v>
      </c>
      <c r="F73" s="24" t="n">
        <v>266.5</v>
      </c>
      <c r="G73" s="24" t="n">
        <v>30</v>
      </c>
      <c r="H73" s="13" t="n">
        <f aca="false">SUM(F73*12)*(G73/100)</f>
        <v>959.4</v>
      </c>
      <c r="I73" s="13" t="n">
        <f aca="false">SUM(F73/2)</f>
        <v>133.25</v>
      </c>
      <c r="J73" s="24" t="s">
        <v>43</v>
      </c>
      <c r="K73" s="24"/>
      <c r="L73" s="24"/>
      <c r="M73" s="10" t="str">
        <f aca="false">IF(ISBLANK(L73),"",H73/6)</f>
        <v/>
      </c>
      <c r="N73" s="24" t="s">
        <v>50</v>
      </c>
      <c r="O73" s="27" t="n">
        <v>43753</v>
      </c>
      <c r="P73" s="24"/>
    </row>
    <row r="74" customFormat="false" ht="13.8" hidden="false" customHeight="false" outlineLevel="0" collapsed="false">
      <c r="A74" s="23" t="n">
        <v>43734</v>
      </c>
      <c r="B74" s="24"/>
      <c r="C74" s="24"/>
      <c r="D74" s="24"/>
      <c r="E74" s="28" t="s">
        <v>36</v>
      </c>
      <c r="F74" s="24" t="n">
        <v>266.5</v>
      </c>
      <c r="G74" s="24" t="n">
        <v>30</v>
      </c>
      <c r="H74" s="13" t="n">
        <f aca="false">SUM(F74*12)*(G74/100)</f>
        <v>959.4</v>
      </c>
      <c r="I74" s="13" t="n">
        <f aca="false">SUM(F74/2)</f>
        <v>133.25</v>
      </c>
      <c r="J74" s="24" t="s">
        <v>43</v>
      </c>
      <c r="K74" s="24"/>
      <c r="L74" s="24"/>
      <c r="M74" s="10" t="str">
        <f aca="false">IF(ISBLANK(L74),"",H74/6)</f>
        <v/>
      </c>
      <c r="N74" s="24"/>
      <c r="O74" s="35" t="n">
        <v>43753</v>
      </c>
      <c r="P74" s="24"/>
    </row>
    <row r="75" customFormat="false" ht="13.8" hidden="false" customHeight="false" outlineLevel="0" collapsed="false">
      <c r="A75" s="23" t="n">
        <v>43735</v>
      </c>
      <c r="B75" s="24"/>
      <c r="C75" s="24"/>
      <c r="D75" s="24"/>
      <c r="E75" s="28" t="s">
        <v>36</v>
      </c>
      <c r="F75" s="24" t="n">
        <v>266.66</v>
      </c>
      <c r="G75" s="24" t="n">
        <v>27</v>
      </c>
      <c r="H75" s="13" t="n">
        <f aca="false">SUM(F75*12)*(G75/100)</f>
        <v>863.9784</v>
      </c>
      <c r="I75" s="13" t="n">
        <f aca="false">SUM(F75/2)</f>
        <v>133.33</v>
      </c>
      <c r="J75" s="10" t="s">
        <v>19</v>
      </c>
      <c r="K75" s="24"/>
      <c r="L75" s="24"/>
      <c r="M75" s="10" t="str">
        <f aca="false">IF(ISBLANK(L75),"",H75/6)</f>
        <v/>
      </c>
      <c r="N75" s="24"/>
      <c r="O75" s="35" t="n">
        <v>43753</v>
      </c>
      <c r="P75" s="24"/>
    </row>
    <row r="76" customFormat="false" ht="13.8" hidden="false" customHeight="false" outlineLevel="0" collapsed="false">
      <c r="A76" s="23" t="n">
        <v>43735</v>
      </c>
      <c r="B76" s="24"/>
      <c r="C76" s="24"/>
      <c r="D76" s="24"/>
      <c r="E76" s="28" t="s">
        <v>36</v>
      </c>
      <c r="F76" s="24" t="n">
        <v>266.66</v>
      </c>
      <c r="G76" s="24" t="n">
        <v>24</v>
      </c>
      <c r="H76" s="13" t="n">
        <f aca="false">SUM(F76*12)*(G76/100)</f>
        <v>767.9808</v>
      </c>
      <c r="I76" s="13" t="n">
        <f aca="false">SUM(F76/2)</f>
        <v>133.33</v>
      </c>
      <c r="J76" s="10" t="s">
        <v>19</v>
      </c>
      <c r="K76" s="24"/>
      <c r="L76" s="24"/>
      <c r="M76" s="10" t="str">
        <f aca="false">IF(ISBLANK(L76),"",H76/6)</f>
        <v/>
      </c>
      <c r="N76" s="24"/>
      <c r="O76" s="27" t="n">
        <v>43755</v>
      </c>
      <c r="P76" s="24"/>
    </row>
    <row r="77" customFormat="false" ht="13.8" hidden="false" customHeight="false" outlineLevel="0" collapsed="false">
      <c r="A77" s="23" t="n">
        <v>43734</v>
      </c>
      <c r="B77" s="24"/>
      <c r="C77" s="24"/>
      <c r="D77" s="24"/>
      <c r="E77" s="28" t="s">
        <v>36</v>
      </c>
      <c r="F77" s="24" t="n">
        <v>50</v>
      </c>
      <c r="G77" s="24" t="n">
        <v>19</v>
      </c>
      <c r="H77" s="13" t="n">
        <f aca="false">SUM(F77*12)*(G77/100)</f>
        <v>114</v>
      </c>
      <c r="I77" s="13" t="n">
        <f aca="false">SUM(F77/2)</f>
        <v>25</v>
      </c>
      <c r="J77" s="10" t="s">
        <v>19</v>
      </c>
      <c r="K77" s="24"/>
      <c r="L77" s="24"/>
      <c r="M77" s="10" t="str">
        <f aca="false">IF(ISBLANK(L77),"",H77/6)</f>
        <v/>
      </c>
      <c r="N77" s="24"/>
      <c r="O77" s="27" t="n">
        <v>43755</v>
      </c>
      <c r="P77" s="24"/>
    </row>
    <row r="78" customFormat="false" ht="13.8" hidden="false" customHeight="false" outlineLevel="0" collapsed="false">
      <c r="A78" s="23" t="n">
        <v>43734</v>
      </c>
      <c r="B78" s="24"/>
      <c r="C78" s="24"/>
      <c r="D78" s="24"/>
      <c r="E78" s="28" t="s">
        <v>36</v>
      </c>
      <c r="F78" s="24" t="n">
        <v>50</v>
      </c>
      <c r="G78" s="24" t="n">
        <v>18</v>
      </c>
      <c r="H78" s="13" t="n">
        <f aca="false">SUM(F78*12)*(G78/100)</f>
        <v>108</v>
      </c>
      <c r="I78" s="13" t="n">
        <f aca="false">SUM(F78/2)</f>
        <v>25</v>
      </c>
      <c r="J78" s="10" t="s">
        <v>19</v>
      </c>
      <c r="K78" s="24"/>
      <c r="L78" s="24"/>
      <c r="M78" s="10" t="str">
        <f aca="false">IF(ISBLANK(L78),"",H78/6)</f>
        <v/>
      </c>
      <c r="N78" s="24"/>
      <c r="O78" s="35" t="n">
        <v>43753</v>
      </c>
      <c r="P78" s="24"/>
      <c r="Q78" s="37"/>
    </row>
    <row r="79" customFormat="false" ht="13.8" hidden="false" customHeight="false" outlineLevel="0" collapsed="false">
      <c r="A79" s="23" t="n">
        <v>43710</v>
      </c>
      <c r="B79" s="24"/>
      <c r="C79" s="24"/>
      <c r="D79" s="24"/>
      <c r="E79" s="28" t="s">
        <v>36</v>
      </c>
      <c r="F79" s="24" t="n">
        <v>266.66</v>
      </c>
      <c r="G79" s="24" t="n">
        <v>30</v>
      </c>
      <c r="H79" s="13" t="n">
        <f aca="false">SUM(F79*12)*(G79/100)</f>
        <v>959.976</v>
      </c>
      <c r="I79" s="13" t="n">
        <f aca="false">SUM(F79/2)</f>
        <v>133.33</v>
      </c>
      <c r="J79" s="10" t="s">
        <v>19</v>
      </c>
      <c r="K79" s="24"/>
      <c r="L79" s="24"/>
      <c r="M79" s="10" t="str">
        <f aca="false">IF(ISBLANK(L79),"",H79/6)</f>
        <v/>
      </c>
      <c r="N79" s="24"/>
      <c r="O79" s="24"/>
      <c r="P79" s="24"/>
      <c r="Q79" s="37"/>
    </row>
    <row r="80" customFormat="false" ht="13.8" hidden="false" customHeight="false" outlineLevel="0" collapsed="false">
      <c r="A80" s="23" t="n">
        <v>43733</v>
      </c>
      <c r="B80" s="24"/>
      <c r="C80" s="24"/>
      <c r="D80" s="24"/>
      <c r="E80" s="28" t="s">
        <v>36</v>
      </c>
      <c r="F80" s="24" t="n">
        <v>266.66</v>
      </c>
      <c r="G80" s="24" t="n">
        <v>24</v>
      </c>
      <c r="H80" s="13" t="n">
        <f aca="false">SUM(F80*12)*(G80/100)</f>
        <v>767.9808</v>
      </c>
      <c r="I80" s="13" t="n">
        <f aca="false">SUM(F80/2)</f>
        <v>133.33</v>
      </c>
      <c r="J80" s="24" t="s">
        <v>34</v>
      </c>
      <c r="K80" s="24"/>
      <c r="L80" s="24"/>
      <c r="M80" s="10" t="str">
        <f aca="false">IF(ISBLANK(L80),"",H80/6)</f>
        <v/>
      </c>
      <c r="N80" s="24"/>
      <c r="O80" s="35" t="n">
        <v>43753</v>
      </c>
      <c r="P80" s="24"/>
      <c r="Q80" s="37"/>
    </row>
    <row r="81" customFormat="false" ht="13.8" hidden="false" customHeight="false" outlineLevel="0" collapsed="false">
      <c r="A81" s="23" t="n">
        <v>43736</v>
      </c>
      <c r="B81" s="24"/>
      <c r="C81" s="24"/>
      <c r="D81" s="24"/>
      <c r="E81" s="28" t="s">
        <v>36</v>
      </c>
      <c r="F81" s="24" t="n">
        <v>208.33</v>
      </c>
      <c r="G81" s="24" t="n">
        <v>30</v>
      </c>
      <c r="H81" s="13" t="n">
        <f aca="false">SUM(F81*12)*(G81/100)</f>
        <v>749.988</v>
      </c>
      <c r="I81" s="13" t="n">
        <f aca="false">SUM(F81/2)</f>
        <v>104.165</v>
      </c>
      <c r="J81" s="10" t="s">
        <v>38</v>
      </c>
      <c r="K81" s="24"/>
      <c r="L81" s="24"/>
      <c r="M81" s="10" t="str">
        <f aca="false">IF(ISBLANK(L81),"",H81/6)</f>
        <v/>
      </c>
      <c r="N81" s="24"/>
      <c r="O81" s="27" t="n">
        <v>43755</v>
      </c>
      <c r="P81" s="24"/>
      <c r="Q81" s="37"/>
    </row>
    <row r="82" customFormat="false" ht="13.8" hidden="false" customHeight="false" outlineLevel="0" collapsed="false">
      <c r="A82" s="23" t="n">
        <v>43736</v>
      </c>
      <c r="B82" s="24"/>
      <c r="C82" s="24"/>
      <c r="D82" s="24"/>
      <c r="E82" s="28" t="s">
        <v>36</v>
      </c>
      <c r="F82" s="24" t="n">
        <v>100</v>
      </c>
      <c r="G82" s="24" t="n">
        <v>15</v>
      </c>
      <c r="H82" s="13" t="n">
        <f aca="false">SUM(F82*12)*(G82/100)</f>
        <v>180</v>
      </c>
      <c r="I82" s="13" t="n">
        <f aca="false">SUM(F82/2)</f>
        <v>50</v>
      </c>
      <c r="J82" s="10" t="s">
        <v>19</v>
      </c>
      <c r="K82" s="24" t="s">
        <v>20</v>
      </c>
      <c r="L82" s="24"/>
      <c r="M82" s="10" t="str">
        <f aca="false">IF(ISBLANK(L82),"",H82/6)</f>
        <v/>
      </c>
      <c r="N82" s="24"/>
      <c r="O82" s="35" t="n">
        <v>43753</v>
      </c>
      <c r="P82" s="24"/>
      <c r="Q82" s="37"/>
    </row>
    <row r="83" customFormat="false" ht="13.8" hidden="false" customHeight="false" outlineLevel="0" collapsed="false">
      <c r="A83" s="23" t="n">
        <v>43736</v>
      </c>
      <c r="B83" s="24"/>
      <c r="C83" s="24"/>
      <c r="D83" s="24"/>
      <c r="E83" s="28" t="s">
        <v>36</v>
      </c>
      <c r="F83" s="24" t="n">
        <v>100</v>
      </c>
      <c r="G83" s="24" t="n">
        <v>15</v>
      </c>
      <c r="H83" s="13" t="n">
        <f aca="false">SUM(F83*12)*(G83/100)</f>
        <v>180</v>
      </c>
      <c r="I83" s="13" t="n">
        <f aca="false">SUM(F83/2)</f>
        <v>50</v>
      </c>
      <c r="J83" s="10" t="s">
        <v>22</v>
      </c>
      <c r="K83" s="24" t="s">
        <v>23</v>
      </c>
      <c r="L83" s="24"/>
      <c r="M83" s="10" t="str">
        <f aca="false">IF(ISBLANK(L83),"",H83/6)</f>
        <v/>
      </c>
      <c r="N83" s="24"/>
      <c r="O83" s="35" t="n">
        <v>43753</v>
      </c>
      <c r="P83" s="24"/>
      <c r="Q83" s="37"/>
    </row>
    <row r="84" customFormat="false" ht="13.8" hidden="false" customHeight="false" outlineLevel="0" collapsed="false">
      <c r="A84" s="23" t="n">
        <v>43732</v>
      </c>
      <c r="B84" s="24"/>
      <c r="C84" s="24"/>
      <c r="D84" s="24"/>
      <c r="E84" s="28" t="s">
        <v>36</v>
      </c>
      <c r="F84" s="24" t="n">
        <v>200</v>
      </c>
      <c r="G84" s="24" t="n">
        <v>21</v>
      </c>
      <c r="H84" s="13" t="n">
        <f aca="false">SUM(F84*12)*(G84/100)</f>
        <v>504</v>
      </c>
      <c r="I84" s="13" t="n">
        <f aca="false">SUM(F84/2)</f>
        <v>100</v>
      </c>
      <c r="J84" s="24" t="s">
        <v>34</v>
      </c>
      <c r="K84" s="24"/>
      <c r="L84" s="24"/>
      <c r="M84" s="10" t="str">
        <f aca="false">IF(ISBLANK(L84),"",H84/6)</f>
        <v/>
      </c>
      <c r="N84" s="24"/>
      <c r="O84" s="35" t="n">
        <v>43753</v>
      </c>
      <c r="P84" s="24"/>
      <c r="Q84" s="37"/>
    </row>
    <row r="85" customFormat="false" ht="13.8" hidden="false" customHeight="false" outlineLevel="0" collapsed="false">
      <c r="A85" s="23" t="n">
        <v>43736</v>
      </c>
      <c r="B85" s="24"/>
      <c r="C85" s="24"/>
      <c r="D85" s="24"/>
      <c r="E85" s="28" t="s">
        <v>36</v>
      </c>
      <c r="F85" s="24" t="n">
        <v>50</v>
      </c>
      <c r="G85" s="24" t="n">
        <v>30</v>
      </c>
      <c r="H85" s="13" t="n">
        <f aca="false">SUM(F85*12)*(G85/100)</f>
        <v>180</v>
      </c>
      <c r="I85" s="13" t="n">
        <f aca="false">SUM(F85/2)</f>
        <v>25</v>
      </c>
      <c r="J85" s="24" t="s">
        <v>34</v>
      </c>
      <c r="K85" s="24"/>
      <c r="L85" s="24"/>
      <c r="M85" s="10" t="str">
        <f aca="false">IF(ISBLANK(L85),"",H85/6)</f>
        <v/>
      </c>
      <c r="N85" s="24"/>
      <c r="O85" s="35" t="n">
        <v>43753</v>
      </c>
      <c r="P85" s="24"/>
      <c r="Q85" s="37"/>
    </row>
    <row r="86" customFormat="false" ht="13.8" hidden="false" customHeight="false" outlineLevel="0" collapsed="false">
      <c r="A86" s="23" t="n">
        <v>43736</v>
      </c>
      <c r="B86" s="24"/>
      <c r="C86" s="24"/>
      <c r="D86" s="24"/>
      <c r="E86" s="28" t="s">
        <v>36</v>
      </c>
      <c r="F86" s="24" t="n">
        <v>50</v>
      </c>
      <c r="G86" s="24" t="n">
        <v>30</v>
      </c>
      <c r="H86" s="13" t="n">
        <f aca="false">SUM(F86*12)*(G86/100)</f>
        <v>180</v>
      </c>
      <c r="I86" s="13" t="n">
        <f aca="false">SUM(F86/2)</f>
        <v>25</v>
      </c>
      <c r="J86" s="24" t="s">
        <v>34</v>
      </c>
      <c r="K86" s="24"/>
      <c r="L86" s="24"/>
      <c r="M86" s="10" t="str">
        <f aca="false">IF(ISBLANK(L86),"",H86/6)</f>
        <v/>
      </c>
      <c r="N86" s="24"/>
      <c r="O86" s="35" t="n">
        <v>43753</v>
      </c>
      <c r="P86" s="24"/>
      <c r="Q86" s="37"/>
    </row>
    <row r="87" customFormat="false" ht="13.8" hidden="false" customHeight="false" outlineLevel="0" collapsed="false">
      <c r="A87" s="23" t="n">
        <v>43736</v>
      </c>
      <c r="B87" s="24"/>
      <c r="C87" s="24"/>
      <c r="D87" s="24"/>
      <c r="E87" s="28" t="s">
        <v>36</v>
      </c>
      <c r="F87" s="24" t="n">
        <v>266.5</v>
      </c>
      <c r="G87" s="24" t="n">
        <v>30</v>
      </c>
      <c r="H87" s="13" t="n">
        <f aca="false">SUM(F87*12)*(G87/100)</f>
        <v>959.4</v>
      </c>
      <c r="I87" s="13" t="n">
        <f aca="false">SUM(F87/2)</f>
        <v>133.25</v>
      </c>
      <c r="J87" s="24" t="s">
        <v>43</v>
      </c>
      <c r="K87" s="24"/>
      <c r="L87" s="24"/>
      <c r="M87" s="10" t="str">
        <f aca="false">IF(ISBLANK(L87),"",H87/6)</f>
        <v/>
      </c>
      <c r="N87" s="24"/>
      <c r="O87" s="35" t="n">
        <v>43768</v>
      </c>
      <c r="P87" s="24"/>
      <c r="Q87" s="37"/>
    </row>
    <row r="88" customFormat="false" ht="13.8" hidden="false" customHeight="false" outlineLevel="0" collapsed="false">
      <c r="A88" s="23" t="n">
        <v>43726</v>
      </c>
      <c r="B88" s="24"/>
      <c r="C88" s="24"/>
      <c r="D88" s="24"/>
      <c r="E88" s="28" t="s">
        <v>36</v>
      </c>
      <c r="F88" s="24" t="n">
        <v>100</v>
      </c>
      <c r="G88" s="24" t="n">
        <v>30</v>
      </c>
      <c r="H88" s="13" t="n">
        <f aca="false">SUM(F88*12)*(G88/100)</f>
        <v>360</v>
      </c>
      <c r="I88" s="13" t="n">
        <f aca="false">SUM(F88/2)</f>
        <v>50</v>
      </c>
      <c r="J88" s="24" t="s">
        <v>43</v>
      </c>
      <c r="K88" s="24"/>
      <c r="L88" s="24"/>
      <c r="M88" s="10" t="str">
        <f aca="false">IF(ISBLANK(L88),"",H88/6)</f>
        <v/>
      </c>
      <c r="N88" s="24"/>
      <c r="O88" s="35" t="n">
        <v>43753</v>
      </c>
      <c r="P88" s="24"/>
      <c r="Q88" s="37"/>
    </row>
    <row r="89" customFormat="false" ht="13.8" hidden="false" customHeight="false" outlineLevel="0" collapsed="false">
      <c r="A89" s="23" t="n">
        <v>43738</v>
      </c>
      <c r="B89" s="24"/>
      <c r="C89" s="24"/>
      <c r="D89" s="24"/>
      <c r="E89" s="28" t="s">
        <v>36</v>
      </c>
      <c r="F89" s="24" t="n">
        <v>50</v>
      </c>
      <c r="G89" s="24" t="n">
        <v>30</v>
      </c>
      <c r="H89" s="13" t="n">
        <f aca="false">SUM(F89*12)*(G89/100)</f>
        <v>180</v>
      </c>
      <c r="I89" s="13" t="n">
        <f aca="false">SUM(F89/2)</f>
        <v>25</v>
      </c>
      <c r="J89" s="10" t="s">
        <v>22</v>
      </c>
      <c r="K89" s="24"/>
      <c r="L89" s="24"/>
      <c r="M89" s="10" t="str">
        <f aca="false">IF(ISBLANK(L89),"",H89/6)</f>
        <v/>
      </c>
      <c r="N89" s="24"/>
      <c r="O89" s="35" t="n">
        <v>43753</v>
      </c>
      <c r="P89" s="24"/>
      <c r="Q89" s="37"/>
    </row>
    <row r="90" customFormat="false" ht="13.8" hidden="false" customHeight="false" outlineLevel="0" collapsed="false">
      <c r="A90" s="23" t="n">
        <v>43734</v>
      </c>
      <c r="B90" s="24"/>
      <c r="C90" s="24"/>
      <c r="D90" s="24"/>
      <c r="E90" s="28" t="s">
        <v>36</v>
      </c>
      <c r="F90" s="24" t="n">
        <v>100</v>
      </c>
      <c r="G90" s="24" t="n">
        <v>30</v>
      </c>
      <c r="H90" s="13" t="n">
        <f aca="false">SUM(F90*12)*(G90/100)</f>
        <v>360</v>
      </c>
      <c r="I90" s="13" t="n">
        <f aca="false">SUM(F90/2)</f>
        <v>50</v>
      </c>
      <c r="J90" s="24" t="s">
        <v>42</v>
      </c>
      <c r="K90" s="24"/>
      <c r="L90" s="24"/>
      <c r="M90" s="10" t="str">
        <f aca="false">IF(ISBLANK(L90),"",H90/6)</f>
        <v/>
      </c>
      <c r="N90" s="24"/>
      <c r="O90" s="35" t="n">
        <v>43753</v>
      </c>
      <c r="P90" s="24"/>
      <c r="Q90" s="37"/>
    </row>
    <row r="91" customFormat="false" ht="13.8" hidden="false" customHeight="false" outlineLevel="0" collapsed="false">
      <c r="A91" s="23" t="n">
        <v>43733</v>
      </c>
      <c r="B91" s="24"/>
      <c r="C91" s="24"/>
      <c r="D91" s="24"/>
      <c r="E91" s="28" t="s">
        <v>36</v>
      </c>
      <c r="F91" s="24" t="n">
        <v>266.66</v>
      </c>
      <c r="G91" s="24" t="n">
        <v>20</v>
      </c>
      <c r="H91" s="13" t="n">
        <f aca="false">SUM(F91*12)*(G91/100)</f>
        <v>639.984</v>
      </c>
      <c r="I91" s="13" t="n">
        <f aca="false">SUM(F91/2)</f>
        <v>133.33</v>
      </c>
      <c r="J91" s="10" t="s">
        <v>19</v>
      </c>
      <c r="K91" s="24"/>
      <c r="L91" s="24"/>
      <c r="M91" s="10" t="str">
        <f aca="false">IF(ISBLANK(L91),"",H91/6)</f>
        <v/>
      </c>
      <c r="N91" s="24"/>
      <c r="O91" s="27" t="n">
        <v>43755</v>
      </c>
      <c r="P91" s="24"/>
      <c r="Q91" s="37"/>
    </row>
    <row r="92" customFormat="false" ht="13.8" hidden="false" customHeight="false" outlineLevel="0" collapsed="false">
      <c r="A92" s="23" t="n">
        <v>43733</v>
      </c>
      <c r="B92" s="24"/>
      <c r="C92" s="24"/>
      <c r="D92" s="24"/>
      <c r="E92" s="28" t="s">
        <v>36</v>
      </c>
      <c r="F92" s="24" t="n">
        <v>100</v>
      </c>
      <c r="G92" s="24" t="n">
        <v>32</v>
      </c>
      <c r="H92" s="13" t="n">
        <f aca="false">SUM(F92*12)*(G92/100)</f>
        <v>384</v>
      </c>
      <c r="I92" s="13" t="n">
        <f aca="false">SUM(F92/2)</f>
        <v>50</v>
      </c>
      <c r="J92" s="10" t="s">
        <v>22</v>
      </c>
      <c r="K92" s="24"/>
      <c r="L92" s="24"/>
      <c r="M92" s="10" t="str">
        <f aca="false">IF(ISBLANK(L92),"",H92/6)</f>
        <v/>
      </c>
      <c r="N92" s="24"/>
      <c r="O92" s="27" t="n">
        <v>43753</v>
      </c>
      <c r="P92" s="24"/>
      <c r="Q92" s="37"/>
    </row>
    <row r="93" customFormat="false" ht="13.8" hidden="false" customHeight="false" outlineLevel="0" collapsed="false">
      <c r="A93" s="23" t="n">
        <v>43733</v>
      </c>
      <c r="B93" s="24"/>
      <c r="C93" s="24"/>
      <c r="D93" s="24"/>
      <c r="E93" s="28" t="s">
        <v>36</v>
      </c>
      <c r="F93" s="24" t="n">
        <v>75</v>
      </c>
      <c r="G93" s="24" t="n">
        <v>31</v>
      </c>
      <c r="H93" s="13" t="n">
        <f aca="false">SUM(F93*12)*(G93/100)</f>
        <v>279</v>
      </c>
      <c r="I93" s="13" t="n">
        <f aca="false">SUM(F93/2)</f>
        <v>37.5</v>
      </c>
      <c r="J93" s="10" t="s">
        <v>22</v>
      </c>
      <c r="K93" s="24"/>
      <c r="L93" s="24"/>
      <c r="M93" s="10" t="str">
        <f aca="false">IF(ISBLANK(L93),"",H93/6)</f>
        <v/>
      </c>
      <c r="N93" s="24"/>
      <c r="O93" s="35" t="n">
        <v>43753</v>
      </c>
      <c r="P93" s="24"/>
      <c r="Q93" s="37"/>
    </row>
    <row r="94" customFormat="false" ht="13.8" hidden="false" customHeight="false" outlineLevel="0" collapsed="false">
      <c r="A94" s="23" t="n">
        <v>43733</v>
      </c>
      <c r="B94" s="24"/>
      <c r="C94" s="24"/>
      <c r="D94" s="24"/>
      <c r="E94" s="28" t="s">
        <v>36</v>
      </c>
      <c r="F94" s="24" t="n">
        <v>75</v>
      </c>
      <c r="G94" s="24" t="n">
        <v>31</v>
      </c>
      <c r="H94" s="13" t="n">
        <f aca="false">SUM(F94*12)*(G94/100)</f>
        <v>279</v>
      </c>
      <c r="I94" s="13" t="n">
        <f aca="false">SUM(F94/2)</f>
        <v>37.5</v>
      </c>
      <c r="J94" s="24" t="s">
        <v>35</v>
      </c>
      <c r="K94" s="24"/>
      <c r="L94" s="24"/>
      <c r="M94" s="10" t="str">
        <f aca="false">IF(ISBLANK(L94),"",H94/6)</f>
        <v/>
      </c>
      <c r="N94" s="24"/>
      <c r="O94" s="35" t="n">
        <v>43753</v>
      </c>
      <c r="P94" s="24"/>
      <c r="Q94" s="37"/>
    </row>
    <row r="95" customFormat="false" ht="13.8" hidden="false" customHeight="false" outlineLevel="0" collapsed="false">
      <c r="A95" s="23" t="n">
        <v>43736</v>
      </c>
      <c r="B95" s="24"/>
      <c r="C95" s="24"/>
      <c r="D95" s="24"/>
      <c r="E95" s="28" t="s">
        <v>36</v>
      </c>
      <c r="F95" s="24" t="n">
        <v>50</v>
      </c>
      <c r="G95" s="24" t="n">
        <v>31</v>
      </c>
      <c r="H95" s="13" t="n">
        <f aca="false">SUM(F95*12)*(G95/100)</f>
        <v>186</v>
      </c>
      <c r="I95" s="13" t="n">
        <f aca="false">SUM(F95/2)</f>
        <v>25</v>
      </c>
      <c r="J95" s="10" t="s">
        <v>19</v>
      </c>
      <c r="K95" s="24"/>
      <c r="L95" s="24"/>
      <c r="M95" s="10" t="str">
        <f aca="false">IF(ISBLANK(L95),"",H95/6)</f>
        <v/>
      </c>
      <c r="N95" s="24"/>
      <c r="O95" s="35" t="n">
        <v>43753</v>
      </c>
      <c r="P95" s="24"/>
      <c r="Q95" s="37"/>
    </row>
    <row r="96" customFormat="false" ht="13.8" hidden="false" customHeight="false" outlineLevel="0" collapsed="false">
      <c r="A96" s="23" t="n">
        <v>43733</v>
      </c>
      <c r="B96" s="24"/>
      <c r="C96" s="24"/>
      <c r="D96" s="24"/>
      <c r="E96" s="28" t="s">
        <v>36</v>
      </c>
      <c r="F96" s="24" t="n">
        <v>100</v>
      </c>
      <c r="G96" s="24" t="n">
        <v>29</v>
      </c>
      <c r="H96" s="13" t="n">
        <f aca="false">SUM(F96*12)*(G96/100)</f>
        <v>348</v>
      </c>
      <c r="I96" s="13" t="n">
        <f aca="false">SUM(F96/2)</f>
        <v>50</v>
      </c>
      <c r="J96" s="24" t="s">
        <v>35</v>
      </c>
      <c r="K96" s="24"/>
      <c r="L96" s="24"/>
      <c r="M96" s="10" t="str">
        <f aca="false">IF(ISBLANK(L96),"",H96/6)</f>
        <v/>
      </c>
      <c r="N96" s="24"/>
      <c r="O96" s="35" t="n">
        <v>43753</v>
      </c>
      <c r="P96" s="24"/>
      <c r="Q96" s="37"/>
    </row>
    <row r="97" customFormat="false" ht="13.8" hidden="false" customHeight="false" outlineLevel="0" collapsed="false">
      <c r="A97" s="23" t="n">
        <v>43736</v>
      </c>
      <c r="B97" s="24"/>
      <c r="C97" s="24"/>
      <c r="D97" s="24"/>
      <c r="E97" s="28" t="s">
        <v>36</v>
      </c>
      <c r="F97" s="24" t="n">
        <v>50</v>
      </c>
      <c r="G97" s="24" t="n">
        <v>31</v>
      </c>
      <c r="H97" s="13" t="n">
        <f aca="false">SUM(F97*12)*(G97/100)</f>
        <v>186</v>
      </c>
      <c r="I97" s="13" t="n">
        <f aca="false">SUM(F97/2)</f>
        <v>25</v>
      </c>
      <c r="J97" s="10" t="s">
        <v>22</v>
      </c>
      <c r="K97" s="24"/>
      <c r="L97" s="24"/>
      <c r="M97" s="10" t="str">
        <f aca="false">IF(ISBLANK(L97),"",H97/6)</f>
        <v/>
      </c>
      <c r="N97" s="24"/>
      <c r="O97" s="35" t="n">
        <v>43753</v>
      </c>
      <c r="P97" s="24"/>
      <c r="Q97" s="37"/>
    </row>
    <row r="98" customFormat="false" ht="13.8" hidden="false" customHeight="false" outlineLevel="0" collapsed="false">
      <c r="A98" s="23" t="n">
        <v>43738</v>
      </c>
      <c r="B98" s="24"/>
      <c r="C98" s="24"/>
      <c r="D98" s="24"/>
      <c r="E98" s="38" t="s">
        <v>51</v>
      </c>
      <c r="F98" s="24" t="n">
        <v>65</v>
      </c>
      <c r="G98" s="24" t="n">
        <v>20</v>
      </c>
      <c r="H98" s="39" t="n">
        <f aca="false">SUM(F98*4.8)</f>
        <v>312</v>
      </c>
      <c r="I98" s="39" t="n">
        <f aca="false">SUM(F98)</f>
        <v>65</v>
      </c>
      <c r="J98" s="24" t="s">
        <v>43</v>
      </c>
      <c r="K98" s="24"/>
      <c r="L98" s="24"/>
      <c r="M98" s="24"/>
      <c r="N98" s="24"/>
      <c r="O98" s="24"/>
      <c r="P98" s="24"/>
      <c r="Q98" s="37"/>
    </row>
    <row r="99" customFormat="false" ht="13.8" hidden="false" customHeight="false" outlineLevel="0" collapsed="false">
      <c r="A99" s="23" t="n">
        <v>43738</v>
      </c>
      <c r="B99" s="24"/>
      <c r="C99" s="24"/>
      <c r="D99" s="24"/>
      <c r="E99" s="38" t="s">
        <v>51</v>
      </c>
      <c r="F99" s="24" t="n">
        <v>35</v>
      </c>
      <c r="G99" s="24" t="n">
        <v>20</v>
      </c>
      <c r="H99" s="39" t="n">
        <f aca="false">SUM(F99*4.8)</f>
        <v>168</v>
      </c>
      <c r="I99" s="39" t="n">
        <f aca="false">SUM(F99)</f>
        <v>35</v>
      </c>
      <c r="J99" s="24" t="s">
        <v>43</v>
      </c>
      <c r="K99" s="24"/>
      <c r="L99" s="24"/>
      <c r="M99" s="24"/>
      <c r="N99" s="24"/>
      <c r="O99" s="24"/>
      <c r="P99" s="24"/>
      <c r="Q99" s="37"/>
    </row>
    <row r="100" customFormat="false" ht="13.8" hidden="false" customHeight="false" outlineLevel="0" collapsed="false">
      <c r="A100" s="9" t="n">
        <v>43710</v>
      </c>
      <c r="B100" s="10"/>
      <c r="C100" s="10"/>
      <c r="D100" s="10"/>
      <c r="E100" s="40" t="s">
        <v>52</v>
      </c>
      <c r="F100" s="10" t="n">
        <v>50</v>
      </c>
      <c r="G100" s="12"/>
      <c r="H100" s="13" t="n">
        <f aca="false">SUM(F100*12)*15%</f>
        <v>90</v>
      </c>
      <c r="I100" s="13" t="n">
        <f aca="false">SUM(F100/3)</f>
        <v>16.6666666666667</v>
      </c>
      <c r="J100" s="10" t="s">
        <v>40</v>
      </c>
      <c r="K100" s="10" t="s">
        <v>41</v>
      </c>
      <c r="L100" s="10"/>
      <c r="M100" s="10" t="n">
        <f aca="false">[1]OCTOBRE!M102=IF(ISBLANK(L100),"",F100/3)</f>
        <v>1</v>
      </c>
      <c r="N100" s="10"/>
      <c r="O100" s="10"/>
      <c r="P100" s="10"/>
      <c r="Q100" s="37"/>
    </row>
    <row r="101" customFormat="false" ht="13.8" hidden="false" customHeight="false" outlineLevel="0" collapsed="false">
      <c r="A101" s="9" t="n">
        <v>43710</v>
      </c>
      <c r="B101" s="10"/>
      <c r="C101" s="10"/>
      <c r="D101" s="10"/>
      <c r="E101" s="40" t="s">
        <v>52</v>
      </c>
      <c r="F101" s="10" t="n">
        <v>50</v>
      </c>
      <c r="G101" s="12"/>
      <c r="H101" s="13" t="n">
        <f aca="false">SUM(F101*12)*15%</f>
        <v>90</v>
      </c>
      <c r="I101" s="13" t="n">
        <f aca="false">SUM(F101/3)</f>
        <v>16.6666666666667</v>
      </c>
      <c r="J101" s="24" t="s">
        <v>42</v>
      </c>
      <c r="K101" s="10" t="s">
        <v>40</v>
      </c>
      <c r="L101" s="10"/>
      <c r="M101" s="10" t="str">
        <f aca="false">IF(ISBLANK(L101),"",F101/3)</f>
        <v/>
      </c>
      <c r="N101" s="10"/>
      <c r="O101" s="10"/>
      <c r="P101" s="10"/>
      <c r="Q101" s="37"/>
    </row>
    <row r="102" customFormat="false" ht="13.8" hidden="false" customHeight="false" outlineLevel="0" collapsed="false">
      <c r="A102" s="9" t="n">
        <v>43712</v>
      </c>
      <c r="B102" s="10"/>
      <c r="C102" s="10"/>
      <c r="D102" s="10"/>
      <c r="E102" s="40" t="s">
        <v>52</v>
      </c>
      <c r="F102" s="10" t="n">
        <v>250</v>
      </c>
      <c r="G102" s="12"/>
      <c r="H102" s="13" t="n">
        <f aca="false">SUM(F102*12)*15%</f>
        <v>450</v>
      </c>
      <c r="I102" s="13" t="n">
        <f aca="false">SUM(F102/3)</f>
        <v>83.3333333333333</v>
      </c>
      <c r="J102" s="10" t="s">
        <v>24</v>
      </c>
      <c r="K102" s="10"/>
      <c r="L102" s="10"/>
      <c r="M102" s="10" t="str">
        <f aca="false">IF(ISBLANK(L102),"",F102/3)</f>
        <v/>
      </c>
      <c r="N102" s="10"/>
      <c r="O102" s="10"/>
      <c r="P102" s="10"/>
      <c r="Q102" s="37"/>
    </row>
    <row r="103" customFormat="false" ht="13.8" hidden="false" customHeight="false" outlineLevel="0" collapsed="false">
      <c r="A103" s="9" t="n">
        <v>43713</v>
      </c>
      <c r="B103" s="10"/>
      <c r="C103" s="10"/>
      <c r="D103" s="10"/>
      <c r="E103" s="40" t="s">
        <v>52</v>
      </c>
      <c r="F103" s="10" t="n">
        <v>100</v>
      </c>
      <c r="G103" s="12"/>
      <c r="H103" s="13" t="n">
        <f aca="false">SUM(F103*12)*15%</f>
        <v>180</v>
      </c>
      <c r="I103" s="13" t="n">
        <f aca="false">SUM(F103/3)</f>
        <v>33.3333333333333</v>
      </c>
      <c r="J103" s="10" t="s">
        <v>53</v>
      </c>
      <c r="K103" s="10"/>
      <c r="L103" s="10"/>
      <c r="M103" s="10" t="str">
        <f aca="false">IF(ISBLANK(L103),"",F103/3)</f>
        <v/>
      </c>
      <c r="N103" s="10"/>
      <c r="O103" s="10"/>
      <c r="P103" s="10"/>
      <c r="Q103" s="37"/>
    </row>
    <row r="104" customFormat="false" ht="13.8" hidden="false" customHeight="false" outlineLevel="0" collapsed="false">
      <c r="A104" s="23" t="n">
        <v>43726</v>
      </c>
      <c r="B104" s="24"/>
      <c r="C104" s="24"/>
      <c r="D104" s="24"/>
      <c r="E104" s="40" t="s">
        <v>52</v>
      </c>
      <c r="F104" s="41" t="n">
        <v>1000</v>
      </c>
      <c r="G104" s="25"/>
      <c r="H104" s="13" t="n">
        <f aca="false">SUM(F104*12)*15%</f>
        <v>1800</v>
      </c>
      <c r="I104" s="13" t="n">
        <f aca="false">SUM(F104/3)</f>
        <v>333.333333333333</v>
      </c>
      <c r="J104" s="24" t="s">
        <v>48</v>
      </c>
      <c r="K104" s="24"/>
      <c r="L104" s="24"/>
      <c r="M104" s="10" t="str">
        <f aca="false">IF(ISBLANK(L104),"",F104/3)</f>
        <v/>
      </c>
      <c r="N104" s="24"/>
      <c r="O104" s="24"/>
      <c r="P104" s="24"/>
      <c r="Q104" s="37"/>
    </row>
    <row r="105" customFormat="false" ht="13.8" hidden="false" customHeight="false" outlineLevel="0" collapsed="false">
      <c r="A105" s="23" t="n">
        <v>43727</v>
      </c>
      <c r="B105" s="24"/>
      <c r="C105" s="24"/>
      <c r="D105" s="24"/>
      <c r="E105" s="40" t="s">
        <v>52</v>
      </c>
      <c r="F105" s="24" t="n">
        <v>400</v>
      </c>
      <c r="G105" s="25"/>
      <c r="H105" s="13" t="n">
        <f aca="false">SUM(F105*12)*15%</f>
        <v>720</v>
      </c>
      <c r="I105" s="13" t="n">
        <f aca="false">SUM(F105/3)</f>
        <v>133.333333333333</v>
      </c>
      <c r="J105" s="24" t="s">
        <v>43</v>
      </c>
      <c r="K105" s="24"/>
      <c r="L105" s="24"/>
      <c r="M105" s="10" t="str">
        <f aca="false">IF(ISBLANK(L105),"",F105/3)</f>
        <v/>
      </c>
      <c r="N105" s="24"/>
      <c r="O105" s="24"/>
      <c r="P105" s="24"/>
      <c r="Q105" s="37"/>
    </row>
    <row r="106" customFormat="false" ht="13.8" hidden="false" customHeight="false" outlineLevel="0" collapsed="false">
      <c r="A106" s="23" t="n">
        <v>43733</v>
      </c>
      <c r="B106" s="24"/>
      <c r="C106" s="24"/>
      <c r="D106" s="24"/>
      <c r="E106" s="40" t="s">
        <v>52</v>
      </c>
      <c r="F106" s="24" t="n">
        <v>150</v>
      </c>
      <c r="G106" s="25"/>
      <c r="H106" s="13" t="n">
        <f aca="false">SUM(F106*12)*15%</f>
        <v>270</v>
      </c>
      <c r="I106" s="13" t="n">
        <f aca="false">SUM(F106/3)</f>
        <v>50</v>
      </c>
      <c r="J106" s="24" t="s">
        <v>40</v>
      </c>
      <c r="K106" s="24"/>
      <c r="L106" s="24"/>
      <c r="M106" s="10" t="str">
        <f aca="false">IF(ISBLANK(L106),"",F106/3)</f>
        <v/>
      </c>
      <c r="N106" s="24"/>
      <c r="O106" s="24"/>
      <c r="P106" s="24"/>
      <c r="Q106" s="37"/>
    </row>
    <row r="107" customFormat="false" ht="13.8" hidden="false" customHeight="false" outlineLevel="0" collapsed="false">
      <c r="A107" s="23" t="n">
        <v>43726</v>
      </c>
      <c r="B107" s="24"/>
      <c r="C107" s="24"/>
      <c r="D107" s="24"/>
      <c r="E107" s="40" t="s">
        <v>52</v>
      </c>
      <c r="F107" s="24" t="n">
        <v>800</v>
      </c>
      <c r="G107" s="25"/>
      <c r="H107" s="13" t="n">
        <f aca="false">SUM(F107*12)*15%</f>
        <v>1440</v>
      </c>
      <c r="I107" s="13" t="n">
        <f aca="false">SUM(F107/3)</f>
        <v>266.666666666667</v>
      </c>
      <c r="J107" s="24" t="s">
        <v>43</v>
      </c>
      <c r="K107" s="24"/>
      <c r="L107" s="24"/>
      <c r="M107" s="10" t="str">
        <f aca="false">IF(ISBLANK(L107),"",F107/3)</f>
        <v/>
      </c>
      <c r="N107" s="24"/>
      <c r="O107" s="24"/>
      <c r="P107" s="24"/>
      <c r="Q107" s="37"/>
    </row>
    <row r="108" customFormat="false" ht="13.8" hidden="false" customHeight="false" outlineLevel="0" collapsed="false">
      <c r="A108" s="23" t="n">
        <v>43734</v>
      </c>
      <c r="B108" s="24"/>
      <c r="C108" s="24"/>
      <c r="D108" s="24"/>
      <c r="E108" s="40" t="s">
        <v>52</v>
      </c>
      <c r="F108" s="24" t="n">
        <v>800</v>
      </c>
      <c r="G108" s="25"/>
      <c r="H108" s="13" t="n">
        <f aca="false">SUM(F108*12)*15%</f>
        <v>1440</v>
      </c>
      <c r="I108" s="13" t="n">
        <f aca="false">SUM(F108/3)</f>
        <v>266.666666666667</v>
      </c>
      <c r="J108" s="24" t="s">
        <v>43</v>
      </c>
      <c r="K108" s="24"/>
      <c r="L108" s="24"/>
      <c r="M108" s="10" t="str">
        <f aca="false">IF(ISBLANK(L108),"",F108/3)</f>
        <v/>
      </c>
      <c r="N108" s="24"/>
      <c r="O108" s="24"/>
      <c r="P108" s="24"/>
      <c r="Q108" s="37"/>
    </row>
    <row r="109" customFormat="false" ht="13.8" hidden="false" customHeight="false" outlineLevel="0" collapsed="false">
      <c r="A109" s="23" t="n">
        <v>43714</v>
      </c>
      <c r="B109" s="24"/>
      <c r="C109" s="24"/>
      <c r="D109" s="24"/>
      <c r="E109" s="40" t="s">
        <v>52</v>
      </c>
      <c r="F109" s="24" t="n">
        <v>200</v>
      </c>
      <c r="G109" s="25"/>
      <c r="H109" s="13" t="n">
        <f aca="false">SUM(F109*12)*15%</f>
        <v>360</v>
      </c>
      <c r="I109" s="13" t="n">
        <f aca="false">SUM(F109/3)</f>
        <v>66.6666666666667</v>
      </c>
      <c r="J109" s="10" t="s">
        <v>19</v>
      </c>
      <c r="K109" s="24"/>
      <c r="L109" s="24"/>
      <c r="M109" s="10" t="str">
        <f aca="false">IF(ISBLANK(L109),"",F109/3)</f>
        <v/>
      </c>
      <c r="N109" s="24"/>
      <c r="O109" s="24"/>
      <c r="P109" s="24"/>
      <c r="Q109" s="37"/>
    </row>
    <row r="110" customFormat="false" ht="13.8" hidden="false" customHeight="false" outlineLevel="0" collapsed="false">
      <c r="A110" s="23" t="n">
        <v>43728</v>
      </c>
      <c r="B110" s="24"/>
      <c r="C110" s="24"/>
      <c r="D110" s="24"/>
      <c r="E110" s="40" t="s">
        <v>52</v>
      </c>
      <c r="F110" s="41" t="n">
        <v>1000</v>
      </c>
      <c r="G110" s="25"/>
      <c r="H110" s="13" t="n">
        <f aca="false">SUM(F110*12)*15%</f>
        <v>1800</v>
      </c>
      <c r="I110" s="13" t="n">
        <f aca="false">SUM(F110/3)</f>
        <v>333.333333333333</v>
      </c>
      <c r="J110" s="10" t="s">
        <v>19</v>
      </c>
      <c r="K110" s="24"/>
      <c r="L110" s="24"/>
      <c r="M110" s="10" t="str">
        <f aca="false">IF(ISBLANK(L110),"",F110/3)</f>
        <v/>
      </c>
      <c r="N110" s="24"/>
      <c r="O110" s="24"/>
      <c r="P110" s="24"/>
      <c r="Q110" s="37"/>
    </row>
    <row r="111" customFormat="false" ht="13.8" hidden="false" customHeight="false" outlineLevel="0" collapsed="false">
      <c r="A111" s="23" t="n">
        <v>43732</v>
      </c>
      <c r="B111" s="24"/>
      <c r="C111" s="24"/>
      <c r="D111" s="24"/>
      <c r="E111" s="40" t="s">
        <v>52</v>
      </c>
      <c r="F111" s="24" t="n">
        <v>500</v>
      </c>
      <c r="G111" s="25"/>
      <c r="H111" s="13" t="n">
        <f aca="false">SUM(F111*12)*15%</f>
        <v>900</v>
      </c>
      <c r="I111" s="13" t="n">
        <f aca="false">SUM(F111/3)</f>
        <v>166.666666666667</v>
      </c>
      <c r="J111" s="10" t="s">
        <v>24</v>
      </c>
      <c r="K111" s="24"/>
      <c r="L111" s="24"/>
      <c r="M111" s="10" t="str">
        <f aca="false">IF(ISBLANK(L111),"",F111/3)</f>
        <v/>
      </c>
      <c r="N111" s="24"/>
      <c r="O111" s="24"/>
      <c r="P111" s="24"/>
      <c r="Q111" s="37"/>
    </row>
    <row r="112" customFormat="false" ht="13.8" hidden="false" customHeight="false" outlineLevel="0" collapsed="false">
      <c r="A112" s="23" t="n">
        <v>43741</v>
      </c>
      <c r="B112" s="24"/>
      <c r="C112" s="24"/>
      <c r="D112" s="24"/>
      <c r="E112" s="40" t="s">
        <v>52</v>
      </c>
      <c r="F112" s="24" t="n">
        <v>400</v>
      </c>
      <c r="G112" s="25"/>
      <c r="H112" s="13" t="n">
        <f aca="false">SUM(F112*12)*15%</f>
        <v>720</v>
      </c>
      <c r="I112" s="13" t="n">
        <f aca="false">SUM(F112/3)</f>
        <v>133.333333333333</v>
      </c>
      <c r="J112" s="24" t="s">
        <v>43</v>
      </c>
      <c r="K112" s="24"/>
      <c r="L112" s="24"/>
      <c r="M112" s="10" t="str">
        <f aca="false">IF(ISBLANK(L112),"",F112/3)</f>
        <v/>
      </c>
      <c r="N112" s="24"/>
      <c r="O112" s="24"/>
      <c r="P112" s="24"/>
      <c r="Q112" s="37"/>
    </row>
    <row r="113" customFormat="false" ht="13.8" hidden="false" customHeight="false" outlineLevel="0" collapsed="false">
      <c r="A113" s="23" t="n">
        <v>43677</v>
      </c>
      <c r="B113" s="24"/>
      <c r="C113" s="24"/>
      <c r="D113" s="24"/>
      <c r="E113" s="40" t="s">
        <v>52</v>
      </c>
      <c r="F113" s="24" t="n">
        <v>100</v>
      </c>
      <c r="G113" s="25"/>
      <c r="H113" s="13" t="n">
        <f aca="false">SUM(F113*12)*15%</f>
        <v>180</v>
      </c>
      <c r="I113" s="13" t="n">
        <f aca="false">SUM(F113/3)</f>
        <v>33.3333333333333</v>
      </c>
      <c r="J113" s="24" t="s">
        <v>40</v>
      </c>
      <c r="K113" s="24"/>
      <c r="L113" s="24" t="s">
        <v>54</v>
      </c>
      <c r="M113" s="13" t="n">
        <f aca="false">IF(ISBLANK(L113),"",F113/3)</f>
        <v>33.3333333333333</v>
      </c>
      <c r="N113" s="24"/>
      <c r="O113" s="24"/>
      <c r="P113" s="24"/>
      <c r="Q113" s="37"/>
    </row>
    <row r="114" customFormat="false" ht="13.8" hidden="false" customHeight="false" outlineLevel="0" collapsed="false">
      <c r="A114" s="9" t="n">
        <v>43721</v>
      </c>
      <c r="B114" s="10"/>
      <c r="C114" s="10"/>
      <c r="D114" s="10"/>
      <c r="E114" s="42" t="s">
        <v>55</v>
      </c>
      <c r="F114" s="43" t="n">
        <v>15000</v>
      </c>
      <c r="G114" s="12"/>
      <c r="H114" s="13" t="n">
        <f aca="false">SUM(F114*3%)</f>
        <v>450</v>
      </c>
      <c r="I114" s="13" t="n">
        <f aca="false">SUM(F114*3%/6)</f>
        <v>75</v>
      </c>
      <c r="J114" s="10" t="s">
        <v>40</v>
      </c>
      <c r="K114" s="10"/>
      <c r="L114" s="10" t="s">
        <v>41</v>
      </c>
      <c r="M114" s="10" t="n">
        <f aca="false">IF(ISBLANK(L114),"",H114/6)</f>
        <v>75</v>
      </c>
      <c r="N114" s="44" t="s">
        <v>56</v>
      </c>
      <c r="O114" s="10"/>
      <c r="P114" s="10"/>
      <c r="Q114" s="37"/>
    </row>
    <row r="115" customFormat="false" ht="13.8" hidden="false" customHeight="false" outlineLevel="0" collapsed="false">
      <c r="A115" s="9" t="n">
        <v>43718</v>
      </c>
      <c r="B115" s="10"/>
      <c r="C115" s="10"/>
      <c r="D115" s="10"/>
      <c r="E115" s="42" t="s">
        <v>55</v>
      </c>
      <c r="F115" s="43" t="n">
        <v>15000</v>
      </c>
      <c r="G115" s="12"/>
      <c r="H115" s="13" t="n">
        <f aca="false">SUM(F115*3%)</f>
        <v>450</v>
      </c>
      <c r="I115" s="13" t="n">
        <f aca="false">SUM(F115*3%/6)</f>
        <v>75</v>
      </c>
      <c r="J115" s="10" t="s">
        <v>40</v>
      </c>
      <c r="K115" s="10"/>
      <c r="L115" s="10" t="s">
        <v>41</v>
      </c>
      <c r="M115" s="10" t="n">
        <f aca="false">IF(ISBLANK(L115),"",H115/6)</f>
        <v>75</v>
      </c>
      <c r="N115" s="44" t="n">
        <v>0.0475</v>
      </c>
      <c r="O115" s="10"/>
      <c r="P115" s="10"/>
      <c r="Q115" s="37"/>
    </row>
    <row r="116" customFormat="false" ht="13.8" hidden="false" customHeight="false" outlineLevel="0" collapsed="false">
      <c r="A116" s="23" t="n">
        <v>43727</v>
      </c>
      <c r="B116" s="24"/>
      <c r="C116" s="24"/>
      <c r="D116" s="24"/>
      <c r="E116" s="42" t="s">
        <v>55</v>
      </c>
      <c r="F116" s="41" t="n">
        <v>15000</v>
      </c>
      <c r="G116" s="25"/>
      <c r="H116" s="13" t="n">
        <f aca="false">SUM(F116*3%)</f>
        <v>450</v>
      </c>
      <c r="I116" s="13" t="n">
        <f aca="false">SUM(F116*3%/6)</f>
        <v>75</v>
      </c>
      <c r="J116" s="24" t="s">
        <v>49</v>
      </c>
      <c r="K116" s="24"/>
      <c r="L116" s="24"/>
      <c r="M116" s="10" t="str">
        <f aca="false">IF(ISBLANK(L116),"",H116/6)</f>
        <v/>
      </c>
      <c r="N116" s="24"/>
      <c r="O116" s="24"/>
      <c r="P116" s="24"/>
      <c r="Q116" s="37"/>
    </row>
    <row r="117" customFormat="false" ht="13.8" hidden="false" customHeight="false" outlineLevel="0" collapsed="false">
      <c r="A117" s="23" t="n">
        <v>43725</v>
      </c>
      <c r="B117" s="24"/>
      <c r="C117" s="24"/>
      <c r="D117" s="24"/>
      <c r="E117" s="42" t="s">
        <v>55</v>
      </c>
      <c r="F117" s="41" t="n">
        <v>17000</v>
      </c>
      <c r="G117" s="25"/>
      <c r="H117" s="13" t="n">
        <f aca="false">SUM(F117*3%)</f>
        <v>510</v>
      </c>
      <c r="I117" s="13" t="n">
        <f aca="false">SUM(F117*3%/6)</f>
        <v>85</v>
      </c>
      <c r="J117" s="24" t="s">
        <v>43</v>
      </c>
      <c r="K117" s="24"/>
      <c r="L117" s="24"/>
      <c r="M117" s="10" t="str">
        <f aca="false">IF(ISBLANK(L117),"",H117/6)</f>
        <v/>
      </c>
      <c r="N117" s="45" t="n">
        <v>0.0475</v>
      </c>
      <c r="O117" s="24"/>
      <c r="P117" s="24"/>
      <c r="Q117" s="37"/>
    </row>
    <row r="118" customFormat="false" ht="13.8" hidden="false" customHeight="false" outlineLevel="0" collapsed="false">
      <c r="A118" s="23" t="n">
        <v>43725</v>
      </c>
      <c r="B118" s="24"/>
      <c r="C118" s="24"/>
      <c r="D118" s="24"/>
      <c r="E118" s="42" t="s">
        <v>55</v>
      </c>
      <c r="F118" s="41" t="n">
        <v>3000</v>
      </c>
      <c r="G118" s="25"/>
      <c r="H118" s="13" t="n">
        <f aca="false">SUM(F118*3%)</f>
        <v>90</v>
      </c>
      <c r="I118" s="13" t="n">
        <f aca="false">SUM(F118*3%/6)</f>
        <v>15</v>
      </c>
      <c r="J118" s="24" t="s">
        <v>43</v>
      </c>
      <c r="K118" s="24"/>
      <c r="L118" s="24"/>
      <c r="M118" s="10" t="str">
        <f aca="false">IF(ISBLANK(L118),"",H118/6)</f>
        <v/>
      </c>
      <c r="N118" s="45" t="n">
        <v>0.0475</v>
      </c>
      <c r="O118" s="24"/>
      <c r="P118" s="24"/>
      <c r="Q118" s="37"/>
    </row>
    <row r="119" customFormat="false" ht="13.8" hidden="false" customHeight="false" outlineLevel="0" collapsed="false">
      <c r="A119" s="23" t="n">
        <v>43725</v>
      </c>
      <c r="B119" s="24"/>
      <c r="C119" s="24"/>
      <c r="D119" s="24"/>
      <c r="E119" s="42" t="s">
        <v>55</v>
      </c>
      <c r="F119" s="41" t="n">
        <v>81000</v>
      </c>
      <c r="G119" s="25"/>
      <c r="H119" s="13" t="n">
        <f aca="false">SUM(F119*3%)</f>
        <v>2430</v>
      </c>
      <c r="I119" s="13" t="n">
        <f aca="false">SUM(F119*3%/6)</f>
        <v>405</v>
      </c>
      <c r="J119" s="24" t="s">
        <v>43</v>
      </c>
      <c r="K119" s="24"/>
      <c r="L119" s="24"/>
      <c r="M119" s="10" t="str">
        <f aca="false">IF(ISBLANK(L119),"",H119/6)</f>
        <v/>
      </c>
      <c r="N119" s="45" t="n">
        <v>0.0475</v>
      </c>
      <c r="O119" s="24"/>
      <c r="P119" s="24"/>
      <c r="Q119" s="37"/>
    </row>
    <row r="120" customFormat="false" ht="13.8" hidden="false" customHeight="false" outlineLevel="0" collapsed="false">
      <c r="A120" s="23" t="n">
        <v>43725</v>
      </c>
      <c r="B120" s="24"/>
      <c r="C120" s="24"/>
      <c r="D120" s="24"/>
      <c r="E120" s="42" t="s">
        <v>55</v>
      </c>
      <c r="F120" s="41" t="n">
        <v>3000</v>
      </c>
      <c r="G120" s="25"/>
      <c r="H120" s="13" t="n">
        <f aca="false">SUM(F120*3%)</f>
        <v>90</v>
      </c>
      <c r="I120" s="13" t="n">
        <f aca="false">SUM(F120*3%/6)</f>
        <v>15</v>
      </c>
      <c r="J120" s="24" t="s">
        <v>43</v>
      </c>
      <c r="K120" s="24"/>
      <c r="L120" s="24"/>
      <c r="M120" s="10" t="str">
        <f aca="false">IF(ISBLANK(L120),"",H120/6)</f>
        <v/>
      </c>
      <c r="N120" s="45" t="n">
        <v>0.0475</v>
      </c>
      <c r="O120" s="24"/>
      <c r="P120" s="24"/>
      <c r="Q120" s="37"/>
    </row>
    <row r="121" customFormat="false" ht="13.8" hidden="false" customHeight="false" outlineLevel="0" collapsed="false">
      <c r="A121" s="23" t="n">
        <v>43726</v>
      </c>
      <c r="B121" s="24"/>
      <c r="C121" s="24"/>
      <c r="D121" s="24"/>
      <c r="E121" s="42" t="s">
        <v>55</v>
      </c>
      <c r="F121" s="41" t="n">
        <v>8000</v>
      </c>
      <c r="G121" s="25"/>
      <c r="H121" s="13" t="n">
        <f aca="false">SUM(F121*3%)</f>
        <v>240</v>
      </c>
      <c r="I121" s="13" t="n">
        <f aca="false">SUM(F121*3%/6)</f>
        <v>40</v>
      </c>
      <c r="J121" s="24" t="s">
        <v>43</v>
      </c>
      <c r="K121" s="24"/>
      <c r="L121" s="24"/>
      <c r="M121" s="10" t="str">
        <f aca="false">IF(ISBLANK(L121),"",H121/6)</f>
        <v/>
      </c>
      <c r="N121" s="45" t="n">
        <v>0.0475</v>
      </c>
      <c r="O121" s="24"/>
      <c r="P121" s="24"/>
      <c r="Q121" s="37"/>
    </row>
    <row r="122" customFormat="false" ht="13.8" hidden="false" customHeight="false" outlineLevel="0" collapsed="false">
      <c r="A122" s="23" t="n">
        <v>43734</v>
      </c>
      <c r="B122" s="24"/>
      <c r="C122" s="24"/>
      <c r="D122" s="24"/>
      <c r="E122" s="42" t="s">
        <v>55</v>
      </c>
      <c r="F122" s="41" t="n">
        <v>45000</v>
      </c>
      <c r="G122" s="25"/>
      <c r="H122" s="13" t="n">
        <f aca="false">SUM(F122*3%)</f>
        <v>1350</v>
      </c>
      <c r="I122" s="13" t="n">
        <f aca="false">SUM(F122*3%/6)</f>
        <v>225</v>
      </c>
      <c r="J122" s="10" t="s">
        <v>24</v>
      </c>
      <c r="K122" s="24"/>
      <c r="L122" s="24"/>
      <c r="M122" s="10" t="str">
        <f aca="false">IF(ISBLANK(L122),"",H122/6)</f>
        <v/>
      </c>
      <c r="N122" s="45" t="n">
        <v>0.0475</v>
      </c>
      <c r="O122" s="24"/>
      <c r="P122" s="24"/>
      <c r="Q122" s="37"/>
    </row>
    <row r="123" customFormat="false" ht="13.8" hidden="false" customHeight="false" outlineLevel="0" collapsed="false">
      <c r="A123" s="23" t="n">
        <v>43732</v>
      </c>
      <c r="B123" s="24"/>
      <c r="C123" s="24"/>
      <c r="D123" s="24"/>
      <c r="E123" s="42" t="s">
        <v>55</v>
      </c>
      <c r="F123" s="41" t="n">
        <v>5000</v>
      </c>
      <c r="G123" s="25"/>
      <c r="H123" s="13" t="n">
        <f aca="false">SUM(F123*3%)</f>
        <v>150</v>
      </c>
      <c r="I123" s="13" t="n">
        <f aca="false">SUM(F123*3%/6)</f>
        <v>25</v>
      </c>
      <c r="J123" s="10" t="s">
        <v>24</v>
      </c>
      <c r="K123" s="24"/>
      <c r="L123" s="24"/>
      <c r="M123" s="10" t="str">
        <f aca="false">IF(ISBLANK(L123),"",H123/6)</f>
        <v/>
      </c>
      <c r="N123" s="45" t="s">
        <v>57</v>
      </c>
      <c r="O123" s="24"/>
      <c r="P123" s="24"/>
      <c r="Q123" s="37"/>
    </row>
    <row r="124" customFormat="false" ht="13.8" hidden="false" customHeight="false" outlineLevel="0" collapsed="false">
      <c r="A124" s="23" t="n">
        <v>43734</v>
      </c>
      <c r="B124" s="24"/>
      <c r="C124" s="24"/>
      <c r="D124" s="24"/>
      <c r="E124" s="42" t="s">
        <v>55</v>
      </c>
      <c r="F124" s="41" t="n">
        <v>25000</v>
      </c>
      <c r="G124" s="25"/>
      <c r="H124" s="13" t="n">
        <f aca="false">SUM(F124*3%)</f>
        <v>750</v>
      </c>
      <c r="I124" s="13" t="n">
        <f aca="false">SUM(F124*3%/6)</f>
        <v>125</v>
      </c>
      <c r="J124" s="24" t="s">
        <v>43</v>
      </c>
      <c r="K124" s="24"/>
      <c r="L124" s="24"/>
      <c r="M124" s="10" t="str">
        <f aca="false">IF(ISBLANK(L124),"",H124/6)</f>
        <v/>
      </c>
      <c r="N124" s="45" t="n">
        <v>0.0475</v>
      </c>
      <c r="O124" s="24"/>
      <c r="P124" s="24"/>
      <c r="Q124" s="37"/>
    </row>
    <row r="125" customFormat="false" ht="13.8" hidden="false" customHeight="false" outlineLevel="0" collapsed="false">
      <c r="A125" s="37"/>
      <c r="B125" s="37"/>
      <c r="C125" s="37"/>
      <c r="D125" s="37"/>
      <c r="E125" s="36"/>
      <c r="F125" s="36"/>
      <c r="G125" s="36"/>
      <c r="H125" s="46"/>
      <c r="I125" s="46"/>
      <c r="J125" s="36"/>
      <c r="K125" s="37"/>
      <c r="L125" s="37"/>
      <c r="M125" s="37"/>
      <c r="N125" s="36"/>
      <c r="O125" s="37"/>
      <c r="P125" s="37"/>
      <c r="Q125" s="37"/>
    </row>
    <row r="126" customFormat="false" ht="24.45" hidden="false" customHeight="false" outlineLevel="0" collapsed="false">
      <c r="A126" s="47" t="s">
        <v>58</v>
      </c>
      <c r="B126" s="47"/>
      <c r="C126" s="47"/>
      <c r="D126" s="47"/>
      <c r="E126" s="47"/>
      <c r="F126" s="47"/>
      <c r="G126" s="47"/>
      <c r="H126" s="47"/>
      <c r="I126" s="47"/>
      <c r="J126" s="47"/>
      <c r="K126" s="47"/>
      <c r="L126" s="47"/>
      <c r="M126" s="47"/>
      <c r="N126" s="47"/>
      <c r="O126" s="47"/>
      <c r="P126" s="47"/>
      <c r="Q126" s="37"/>
    </row>
    <row r="127" customFormat="false" ht="13.8" hidden="false" customHeight="false" outlineLevel="0" collapsed="false">
      <c r="A127" s="37"/>
      <c r="B127" s="37"/>
      <c r="C127" s="37"/>
      <c r="D127" s="37"/>
      <c r="E127" s="36"/>
      <c r="F127" s="36"/>
      <c r="G127" s="36"/>
      <c r="H127" s="46"/>
      <c r="I127" s="46"/>
      <c r="J127" s="36"/>
      <c r="K127" s="37"/>
      <c r="L127" s="37"/>
      <c r="M127" s="37"/>
      <c r="N127" s="36"/>
      <c r="O127" s="37"/>
      <c r="P127" s="37"/>
      <c r="Q127" s="37"/>
    </row>
    <row r="128" customFormat="false" ht="13.8" hidden="false" customHeight="false" outlineLevel="0" collapsed="false">
      <c r="A128" s="37"/>
      <c r="B128" s="37"/>
      <c r="C128" s="37"/>
      <c r="D128" s="37"/>
      <c r="E128" s="36"/>
      <c r="F128" s="36"/>
      <c r="G128" s="36"/>
      <c r="H128" s="46"/>
      <c r="I128" s="46"/>
      <c r="J128" s="36"/>
      <c r="K128" s="37"/>
      <c r="L128" s="37"/>
      <c r="M128" s="37"/>
      <c r="N128" s="36"/>
      <c r="O128" s="37"/>
      <c r="P128" s="37"/>
      <c r="Q128" s="37"/>
    </row>
    <row r="129" customFormat="false" ht="15" hidden="false" customHeight="false" outlineLevel="0" collapsed="false">
      <c r="A129" s="48" t="s">
        <v>59</v>
      </c>
      <c r="B129" s="49" t="s">
        <v>7</v>
      </c>
      <c r="C129" s="50" t="s">
        <v>5</v>
      </c>
      <c r="D129" s="51" t="s">
        <v>60</v>
      </c>
      <c r="E129" s="36"/>
      <c r="F129" s="36"/>
      <c r="G129" s="36"/>
      <c r="H129" s="46"/>
      <c r="I129" s="46"/>
      <c r="J129" s="36"/>
      <c r="K129" s="37"/>
      <c r="L129" s="37"/>
      <c r="M129" s="37"/>
      <c r="N129" s="36"/>
      <c r="O129" s="37"/>
      <c r="P129" s="37"/>
      <c r="Q129" s="37"/>
    </row>
    <row r="130" customFormat="false" ht="13.8" hidden="false" customHeight="false" outlineLevel="0" collapsed="false">
      <c r="A130" s="48"/>
      <c r="B130" s="52" t="n">
        <f aca="false">SUBTOTAL(9,H2:H124)</f>
        <v>55594.9536</v>
      </c>
      <c r="C130" s="53" t="n">
        <f aca="false">SUBTOTAL(9,F2:F124)</f>
        <v>249621.89</v>
      </c>
      <c r="D130" s="54" t="n">
        <f aca="false">SUM(D131:D135)</f>
        <v>9674.27833333333</v>
      </c>
      <c r="E130" s="36"/>
      <c r="F130" s="36"/>
      <c r="G130" s="36"/>
      <c r="H130" s="46"/>
      <c r="I130" s="46"/>
      <c r="J130" s="36"/>
      <c r="K130" s="37"/>
      <c r="L130" s="37"/>
      <c r="M130" s="37"/>
      <c r="N130" s="36"/>
      <c r="O130" s="37"/>
      <c r="P130" s="37"/>
      <c r="Q130" s="37"/>
    </row>
    <row r="131" customFormat="false" ht="13.8" hidden="false" customHeight="false" outlineLevel="0" collapsed="false">
      <c r="A131" s="55" t="s">
        <v>18</v>
      </c>
      <c r="B131" s="56" t="n">
        <f aca="false">SUBTOTAL(9,H2:H20)</f>
        <v>5952</v>
      </c>
      <c r="C131" s="57" t="n">
        <f aca="false">SUBTOTAL(9,F2:F20)</f>
        <v>1240</v>
      </c>
      <c r="D131" s="58" t="n">
        <f aca="false">SUM(C131)</f>
        <v>1240</v>
      </c>
      <c r="E131" s="36"/>
      <c r="F131" s="36"/>
      <c r="G131" s="36"/>
      <c r="H131" s="46"/>
      <c r="I131" s="46"/>
      <c r="J131" s="36"/>
      <c r="K131" s="37"/>
      <c r="L131" s="37"/>
      <c r="M131" s="37"/>
      <c r="N131" s="36"/>
      <c r="O131" s="37"/>
      <c r="P131" s="37"/>
      <c r="Q131" s="37"/>
    </row>
    <row r="132" customFormat="false" ht="13.8" hidden="false" customHeight="false" outlineLevel="0" collapsed="false">
      <c r="A132" s="59" t="s">
        <v>36</v>
      </c>
      <c r="B132" s="60" t="n">
        <f aca="false">SUBTOTAL(9,H21:H97)</f>
        <v>31762.9536</v>
      </c>
      <c r="C132" s="61" t="n">
        <f aca="false">SUBTOTAL(9,F21:F97)</f>
        <v>10481.89</v>
      </c>
      <c r="D132" s="39" t="n">
        <f aca="false">SUM(C132/2)</f>
        <v>5240.945</v>
      </c>
      <c r="E132" s="36"/>
      <c r="F132" s="36"/>
      <c r="G132" s="36"/>
      <c r="H132" s="46"/>
      <c r="I132" s="46"/>
      <c r="J132" s="36"/>
      <c r="K132" s="37"/>
      <c r="L132" s="37"/>
      <c r="M132" s="37"/>
      <c r="N132" s="36"/>
      <c r="O132" s="37"/>
      <c r="P132" s="37"/>
      <c r="Q132" s="37"/>
    </row>
    <row r="133" customFormat="false" ht="13.8" hidden="false" customHeight="false" outlineLevel="0" collapsed="false">
      <c r="A133" s="62" t="s">
        <v>55</v>
      </c>
      <c r="B133" s="60" t="n">
        <f aca="false">SUBTOTAL(9,H114:H124)</f>
        <v>6960</v>
      </c>
      <c r="C133" s="61" t="n">
        <f aca="false">SUBTOTAL(9,F114:F124)</f>
        <v>232000</v>
      </c>
      <c r="D133" s="39" t="n">
        <f aca="false">SUM(C133*3%/6)</f>
        <v>1160</v>
      </c>
      <c r="E133" s="36"/>
      <c r="F133" s="36"/>
      <c r="G133" s="36"/>
      <c r="H133" s="46"/>
      <c r="I133" s="46"/>
      <c r="J133" s="36"/>
      <c r="K133" s="37"/>
      <c r="L133" s="37"/>
      <c r="M133" s="37"/>
      <c r="N133" s="36"/>
      <c r="O133" s="37"/>
      <c r="P133" s="37"/>
      <c r="Q133" s="37"/>
    </row>
    <row r="134" customFormat="false" ht="13.8" hidden="false" customHeight="false" outlineLevel="0" collapsed="false">
      <c r="A134" s="63" t="s">
        <v>52</v>
      </c>
      <c r="B134" s="64" t="n">
        <f aca="false">SUBTOTAL(9,H100:H113)</f>
        <v>10440</v>
      </c>
      <c r="C134" s="65" t="n">
        <f aca="false">SUBTOTAL(9,F100:F113)</f>
        <v>5800</v>
      </c>
      <c r="D134" s="39" t="n">
        <f aca="false">SUM(C134/3)</f>
        <v>1933.33333333333</v>
      </c>
      <c r="E134" s="36"/>
      <c r="F134" s="36"/>
      <c r="G134" s="36"/>
      <c r="H134" s="46"/>
      <c r="I134" s="46"/>
      <c r="J134" s="36"/>
      <c r="K134" s="37"/>
      <c r="L134" s="37"/>
      <c r="M134" s="37"/>
      <c r="N134" s="36"/>
      <c r="O134" s="37"/>
      <c r="P134" s="37"/>
      <c r="Q134" s="37"/>
    </row>
    <row r="135" customFormat="false" ht="13.8" hidden="false" customHeight="false" outlineLevel="0" collapsed="false">
      <c r="A135" s="66" t="s">
        <v>51</v>
      </c>
      <c r="B135" s="67" t="n">
        <f aca="false">SUBTOTAL(9,H98:H99)</f>
        <v>480</v>
      </c>
      <c r="C135" s="68" t="n">
        <f aca="false">SUBTOTAL(9,F98:F99)</f>
        <v>100</v>
      </c>
      <c r="D135" s="24" t="n">
        <f aca="false">SUM(C135)</f>
        <v>100</v>
      </c>
      <c r="E135" s="36"/>
      <c r="F135" s="36"/>
      <c r="G135" s="36"/>
      <c r="H135" s="46"/>
      <c r="I135" s="46"/>
      <c r="J135" s="36"/>
      <c r="K135" s="37"/>
      <c r="L135" s="37"/>
      <c r="M135" s="37"/>
      <c r="N135" s="36"/>
      <c r="O135" s="37"/>
      <c r="P135" s="37"/>
      <c r="Q135" s="37"/>
    </row>
    <row r="136" customFormat="false" ht="13.8" hidden="false" customHeight="false" outlineLevel="0" collapsed="false">
      <c r="A136" s="36"/>
      <c r="B136" s="36"/>
      <c r="C136" s="36"/>
      <c r="D136" s="36"/>
      <c r="E136" s="36"/>
      <c r="F136" s="36"/>
      <c r="G136" s="46"/>
      <c r="H136" s="46"/>
      <c r="I136" s="36"/>
      <c r="J136" s="37"/>
      <c r="K136" s="37"/>
      <c r="L136" s="37"/>
      <c r="M136" s="36"/>
      <c r="N136" s="37"/>
      <c r="O136" s="37"/>
      <c r="P136" s="37"/>
    </row>
    <row r="137" customFormat="false" ht="13.8" hidden="false" customHeight="false" outlineLevel="0" collapsed="false">
      <c r="A137" s="36"/>
      <c r="B137" s="36"/>
      <c r="C137" s="36"/>
      <c r="D137" s="36"/>
      <c r="E137" s="36"/>
      <c r="F137" s="36"/>
      <c r="G137" s="46"/>
      <c r="H137" s="46"/>
      <c r="I137" s="36"/>
      <c r="J137" s="37"/>
      <c r="K137" s="37"/>
      <c r="L137" s="37"/>
      <c r="M137" s="36"/>
      <c r="N137" s="37"/>
      <c r="O137" s="37"/>
      <c r="P137" s="37"/>
    </row>
    <row r="138" customFormat="false" ht="13.8" hidden="false" customHeight="false" outlineLevel="0" collapsed="false">
      <c r="A138" s="36"/>
      <c r="B138" s="36"/>
      <c r="C138" s="36"/>
      <c r="D138" s="36"/>
      <c r="E138" s="36"/>
      <c r="F138" s="36"/>
      <c r="G138" s="46"/>
      <c r="H138" s="46"/>
      <c r="I138" s="36"/>
      <c r="J138" s="37"/>
      <c r="K138" s="37"/>
      <c r="L138" s="37"/>
      <c r="M138" s="36"/>
      <c r="N138" s="37"/>
      <c r="O138" s="37"/>
      <c r="P138" s="37"/>
    </row>
    <row r="139" customFormat="false" ht="13.8" hidden="false" customHeight="false" outlineLevel="0" collapsed="false">
      <c r="A139" s="36"/>
      <c r="B139" s="36"/>
      <c r="C139" s="36"/>
      <c r="D139" s="36"/>
      <c r="E139" s="36"/>
      <c r="F139" s="36"/>
      <c r="G139" s="46"/>
      <c r="H139" s="46"/>
      <c r="I139" s="36"/>
      <c r="J139" s="37"/>
      <c r="K139" s="37"/>
      <c r="L139" s="37"/>
      <c r="M139" s="36"/>
      <c r="N139" s="37"/>
      <c r="O139" s="37"/>
      <c r="P139" s="37"/>
    </row>
    <row r="140" customFormat="false" ht="13.8" hidden="false" customHeight="false" outlineLevel="0" collapsed="false">
      <c r="A140" s="69" t="s">
        <v>4</v>
      </c>
      <c r="B140" s="70" t="s">
        <v>61</v>
      </c>
      <c r="C140" s="37"/>
      <c r="D140" s="36"/>
      <c r="E140" s="36"/>
      <c r="F140" s="36"/>
      <c r="G140" s="46"/>
      <c r="H140" s="46"/>
      <c r="I140" s="36"/>
      <c r="J140" s="37"/>
      <c r="K140" s="37"/>
      <c r="L140" s="37"/>
      <c r="M140" s="36"/>
      <c r="N140" s="37"/>
      <c r="O140" s="37"/>
      <c r="P140" s="37"/>
    </row>
    <row r="141" customFormat="false" ht="13.8" hidden="false" customHeight="false" outlineLevel="0" collapsed="false">
      <c r="C141" s="37"/>
      <c r="D141" s="36"/>
      <c r="E141" s="36"/>
      <c r="F141" s="36"/>
      <c r="G141" s="46"/>
      <c r="H141" s="46"/>
      <c r="I141" s="36"/>
      <c r="J141" s="37"/>
      <c r="K141" s="37"/>
      <c r="L141" s="37"/>
      <c r="M141" s="36"/>
      <c r="N141" s="37"/>
      <c r="O141" s="37"/>
      <c r="P141" s="37"/>
    </row>
    <row r="142" customFormat="false" ht="13.8" hidden="false" customHeight="false" outlineLevel="0" collapsed="false">
      <c r="A142" s="71" t="s">
        <v>9</v>
      </c>
      <c r="B142" s="72" t="s">
        <v>62</v>
      </c>
      <c r="E142" s="0"/>
      <c r="F142" s="0"/>
      <c r="G142" s="0"/>
      <c r="H142" s="0"/>
      <c r="I142" s="46"/>
      <c r="J142" s="36"/>
      <c r="K142" s="37"/>
      <c r="L142" s="37"/>
      <c r="M142" s="37"/>
      <c r="N142" s="36"/>
      <c r="O142" s="37"/>
      <c r="P142" s="37"/>
      <c r="Q142" s="37"/>
    </row>
    <row r="143" customFormat="false" ht="13.8" hidden="false" customHeight="false" outlineLevel="0" collapsed="false">
      <c r="A143" s="73" t="s">
        <v>63</v>
      </c>
      <c r="B143" s="74" t="n">
        <v>80</v>
      </c>
      <c r="I143" s="46"/>
      <c r="J143" s="36"/>
      <c r="K143" s="37"/>
      <c r="L143" s="37"/>
      <c r="M143" s="37"/>
      <c r="N143" s="36"/>
      <c r="O143" s="37"/>
      <c r="P143" s="37"/>
      <c r="Q143" s="37"/>
    </row>
    <row r="144" customFormat="false" ht="13.8" hidden="false" customHeight="false" outlineLevel="0" collapsed="false">
      <c r="A144" s="75" t="s">
        <v>54</v>
      </c>
      <c r="B144" s="76" t="n">
        <v>133.33</v>
      </c>
      <c r="I144" s="46"/>
      <c r="J144" s="36"/>
      <c r="K144" s="37"/>
      <c r="L144" s="37"/>
      <c r="M144" s="37"/>
      <c r="N144" s="36"/>
      <c r="O144" s="37"/>
      <c r="P144" s="37"/>
      <c r="Q144" s="37"/>
    </row>
    <row r="145" customFormat="false" ht="13.8" hidden="false" customHeight="false" outlineLevel="0" collapsed="false">
      <c r="A145" s="75" t="s">
        <v>64</v>
      </c>
      <c r="B145" s="76" t="n">
        <v>250</v>
      </c>
      <c r="I145" s="46"/>
      <c r="J145" s="36"/>
      <c r="K145" s="37"/>
      <c r="L145" s="37"/>
      <c r="M145" s="37"/>
      <c r="N145" s="36"/>
      <c r="O145" s="37"/>
      <c r="P145" s="37"/>
      <c r="Q145" s="37"/>
    </row>
    <row r="146" customFormat="false" ht="13.8" hidden="false" customHeight="false" outlineLevel="0" collapsed="false">
      <c r="A146" s="75" t="s">
        <v>65</v>
      </c>
      <c r="B146" s="76" t="n">
        <v>0</v>
      </c>
      <c r="I146" s="46"/>
      <c r="J146" s="36"/>
      <c r="K146" s="37"/>
      <c r="L146" s="37"/>
      <c r="M146" s="37"/>
      <c r="N146" s="36"/>
      <c r="O146" s="37"/>
      <c r="P146" s="37"/>
      <c r="Q146" s="37"/>
    </row>
    <row r="147" customFormat="false" ht="13.8" hidden="false" customHeight="false" outlineLevel="0" collapsed="false">
      <c r="A147" s="75" t="s">
        <v>44</v>
      </c>
      <c r="B147" s="76" t="n">
        <v>50</v>
      </c>
      <c r="I147" s="46"/>
      <c r="J147" s="36"/>
      <c r="K147" s="37"/>
      <c r="L147" s="37"/>
      <c r="M147" s="37"/>
      <c r="N147" s="36"/>
      <c r="O147" s="37"/>
      <c r="P147" s="37"/>
      <c r="Q147" s="37"/>
    </row>
    <row r="148" customFormat="false" ht="13.8" hidden="false" customHeight="false" outlineLevel="0" collapsed="false">
      <c r="A148" s="75" t="s">
        <v>23</v>
      </c>
      <c r="B148" s="76" t="n">
        <v>1908.31</v>
      </c>
      <c r="I148" s="46"/>
      <c r="J148" s="36"/>
      <c r="K148" s="37"/>
      <c r="L148" s="37"/>
      <c r="M148" s="37"/>
      <c r="N148" s="36"/>
      <c r="O148" s="37"/>
      <c r="P148" s="37"/>
      <c r="Q148" s="37"/>
    </row>
    <row r="149" customFormat="false" ht="13.8" hidden="false" customHeight="false" outlineLevel="0" collapsed="false">
      <c r="A149" s="75" t="s">
        <v>66</v>
      </c>
      <c r="B149" s="76" t="n">
        <v>830</v>
      </c>
      <c r="I149" s="46"/>
      <c r="J149" s="36"/>
      <c r="K149" s="37"/>
      <c r="L149" s="37"/>
      <c r="M149" s="37"/>
      <c r="N149" s="36"/>
      <c r="O149" s="37"/>
      <c r="P149" s="37"/>
      <c r="Q149" s="37"/>
    </row>
    <row r="150" customFormat="false" ht="13.8" hidden="false" customHeight="false" outlineLevel="0" collapsed="false">
      <c r="A150" s="75" t="s">
        <v>45</v>
      </c>
      <c r="B150" s="76" t="n">
        <v>50</v>
      </c>
      <c r="I150" s="46"/>
      <c r="J150" s="36"/>
      <c r="K150" s="37"/>
      <c r="L150" s="37"/>
      <c r="M150" s="37"/>
      <c r="N150" s="36"/>
      <c r="O150" s="37"/>
      <c r="P150" s="37"/>
      <c r="Q150" s="37"/>
    </row>
    <row r="151" customFormat="false" ht="13.8" hidden="false" customHeight="false" outlineLevel="0" collapsed="false">
      <c r="A151" s="75" t="s">
        <v>67</v>
      </c>
      <c r="B151" s="76" t="n">
        <v>1338.31</v>
      </c>
      <c r="I151" s="46"/>
      <c r="J151" s="36"/>
      <c r="K151" s="37"/>
      <c r="L151" s="37"/>
      <c r="M151" s="37"/>
      <c r="N151" s="36"/>
      <c r="O151" s="37"/>
      <c r="P151" s="37"/>
      <c r="Q151" s="37"/>
    </row>
    <row r="152" customFormat="false" ht="13.8" hidden="false" customHeight="false" outlineLevel="0" collapsed="false">
      <c r="A152" s="75" t="s">
        <v>68</v>
      </c>
      <c r="B152" s="76" t="n">
        <v>2326.33</v>
      </c>
      <c r="I152" s="46"/>
      <c r="J152" s="36"/>
      <c r="K152" s="37"/>
      <c r="L152" s="37"/>
      <c r="M152" s="37"/>
      <c r="N152" s="36"/>
      <c r="O152" s="37"/>
      <c r="P152" s="37"/>
      <c r="Q152" s="37"/>
    </row>
    <row r="153" customFormat="false" ht="13.8" hidden="false" customHeight="false" outlineLevel="0" collapsed="false">
      <c r="A153" s="75" t="s">
        <v>20</v>
      </c>
      <c r="B153" s="76" t="n">
        <v>300</v>
      </c>
      <c r="I153" s="46"/>
      <c r="J153" s="36"/>
      <c r="K153" s="37"/>
      <c r="L153" s="37"/>
      <c r="M153" s="37"/>
      <c r="N153" s="36"/>
      <c r="O153" s="37"/>
      <c r="P153" s="37"/>
      <c r="Q153" s="37"/>
    </row>
    <row r="154" customFormat="false" ht="13.8" hidden="false" customHeight="false" outlineLevel="0" collapsed="false">
      <c r="A154" s="75" t="s">
        <v>69</v>
      </c>
      <c r="B154" s="76" t="n">
        <v>225</v>
      </c>
      <c r="I154" s="46"/>
      <c r="J154" s="36"/>
      <c r="K154" s="37"/>
      <c r="L154" s="37"/>
      <c r="M154" s="37"/>
      <c r="N154" s="36"/>
      <c r="O154" s="37"/>
      <c r="P154" s="37"/>
      <c r="Q154" s="37"/>
    </row>
    <row r="155" customFormat="false" ht="13.8" hidden="false" customHeight="false" outlineLevel="0" collapsed="false">
      <c r="A155" s="75" t="s">
        <v>70</v>
      </c>
      <c r="B155" s="76" t="n">
        <v>483.333333333333</v>
      </c>
      <c r="I155" s="46"/>
      <c r="J155" s="36"/>
      <c r="K155" s="37"/>
      <c r="L155" s="37"/>
      <c r="M155" s="37"/>
      <c r="N155" s="36"/>
      <c r="O155" s="37"/>
      <c r="P155" s="37"/>
      <c r="Q155" s="37"/>
    </row>
    <row r="156" customFormat="false" ht="13.8" hidden="false" customHeight="false" outlineLevel="0" collapsed="false">
      <c r="A156" s="75" t="s">
        <v>71</v>
      </c>
      <c r="B156" s="76" t="n">
        <v>33.3333333333333</v>
      </c>
      <c r="I156" s="46"/>
      <c r="J156" s="36"/>
      <c r="K156" s="37"/>
      <c r="L156" s="37"/>
      <c r="M156" s="37"/>
      <c r="N156" s="36"/>
      <c r="O156" s="37"/>
      <c r="P156" s="37"/>
      <c r="Q156" s="37"/>
    </row>
    <row r="157" customFormat="false" ht="13.8" hidden="false" customHeight="false" outlineLevel="0" collapsed="false">
      <c r="A157" s="75" t="s">
        <v>39</v>
      </c>
      <c r="B157" s="76" t="n">
        <v>475</v>
      </c>
    </row>
    <row r="158" customFormat="false" ht="13.8" hidden="false" customHeight="false" outlineLevel="0" collapsed="false">
      <c r="A158" s="75" t="s">
        <v>72</v>
      </c>
      <c r="B158" s="76" t="n">
        <v>75</v>
      </c>
    </row>
    <row r="159" customFormat="false" ht="13.8" hidden="false" customHeight="false" outlineLevel="0" collapsed="false">
      <c r="A159" s="75" t="s">
        <v>41</v>
      </c>
      <c r="B159" s="76" t="n">
        <v>245.666666666667</v>
      </c>
    </row>
    <row r="160" customFormat="false" ht="13.8" hidden="false" customHeight="false" outlineLevel="0" collapsed="false">
      <c r="A160" s="75" t="s">
        <v>40</v>
      </c>
      <c r="B160" s="76" t="n">
        <v>279</v>
      </c>
    </row>
    <row r="161" customFormat="false" ht="13.8" hidden="false" customHeight="false" outlineLevel="0" collapsed="false">
      <c r="A161" s="75" t="s">
        <v>73</v>
      </c>
      <c r="B161" s="76" t="n">
        <v>254.165</v>
      </c>
    </row>
    <row r="162" customFormat="false" ht="13.8" hidden="false" customHeight="false" outlineLevel="0" collapsed="false">
      <c r="A162" s="75" t="s">
        <v>74</v>
      </c>
      <c r="B162" s="77" t="n">
        <v>337.5</v>
      </c>
    </row>
    <row r="163" customFormat="false" ht="13.8" hidden="false" customHeight="false" outlineLevel="0" collapsed="false">
      <c r="A163" s="78" t="s">
        <v>75</v>
      </c>
      <c r="B163" s="79" t="n">
        <v>9674.27833333333</v>
      </c>
    </row>
  </sheetData>
  <mergeCells count="3">
    <mergeCell ref="B3:D19"/>
    <mergeCell ref="A126:P126"/>
    <mergeCell ref="A129:A130"/>
  </mergeCells>
  <dataValidations count="3">
    <dataValidation allowBlank="true" operator="equal" showDropDown="false" showErrorMessage="true" showInputMessage="false" sqref="T2" type="list">
      <formula1>"ES,FO,FW,PP,PU"</formula1>
      <formula2>0</formula2>
    </dataValidation>
    <dataValidation allowBlank="true" operator="equal" showDropDown="false" showErrorMessage="true" showInputMessage="false" sqref="V2:W2" type="list">
      <formula1>",01/01/19,01/02/19,01/03/19,01/04/19,01/05/19,01/06/19,01/07/19,01/08/19,01/09/19,01/10/19,01/11/19,01/12/19"</formula1>
      <formula2>0</formula2>
    </dataValidation>
    <dataValidation allowBlank="true" operator="equal" showDropDown="false" showErrorMessage="true" showInputMessage="false" sqref="U2" type="none">
      <formula1>0</formula1>
      <formula2>0</formula2>
    </dataValidation>
  </dataValidations>
  <printOptions headings="false" gridLines="false" gridLinesSet="true" horizontalCentered="false" verticalCentered="false"/>
  <pageMargins left="0.7" right="0.7" top="0.75" bottom="0.75" header="0.511805555555555" footer="0.511805555555555"/>
  <pageSetup paperSize="9"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drawing r:id="rId1"/>
</worksheet>
</file>

<file path=xl/worksheets/sheet2.xml><?xml version="1.0" encoding="utf-8"?>
<worksheet xmlns="http://schemas.openxmlformats.org/spreadsheetml/2006/main" xmlns:r="http://schemas.openxmlformats.org/officeDocument/2006/relationships">
  <sheetPr filterMode="false">
    <pageSetUpPr fitToPage="false"/>
  </sheetPr>
  <dimension ref="A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10.05"/>
  </cols>
  <sheetData/>
  <printOptions headings="false" gridLines="false" gridLinesSet="true" horizontalCentered="false" verticalCentered="false"/>
  <pageMargins left="0.7" right="0.7" top="0.75" bottom="0.75" header="0.511805555555555" footer="0.511805555555555"/>
  <pageSetup paperSize="9"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P124"/>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2.8" zeroHeight="false" outlineLevelRow="0" outlineLevelCol="0"/>
  <cols>
    <col collapsed="false" customWidth="true" hidden="false" outlineLevel="0" max="1025" min="1" style="0" width="10.95"/>
  </cols>
  <sheetData>
    <row r="1" customFormat="false" ht="12.8" hidden="false" customHeight="false" outlineLevel="0" collapsed="false">
      <c r="A1" s="0" t="s">
        <v>0</v>
      </c>
      <c r="B1" s="0" t="s">
        <v>1</v>
      </c>
      <c r="C1" s="0" t="s">
        <v>2</v>
      </c>
      <c r="D1" s="0" t="s">
        <v>3</v>
      </c>
      <c r="E1" s="0" t="s">
        <v>4</v>
      </c>
      <c r="F1" s="0" t="s">
        <v>5</v>
      </c>
      <c r="G1" s="0" t="s">
        <v>6</v>
      </c>
      <c r="H1" s="0" t="s">
        <v>7</v>
      </c>
      <c r="I1" s="0" t="s">
        <v>76</v>
      </c>
      <c r="J1" s="0" t="s">
        <v>9</v>
      </c>
      <c r="K1" s="0" t="s">
        <v>10</v>
      </c>
      <c r="L1" s="0" t="s">
        <v>11</v>
      </c>
      <c r="M1" s="0" t="s">
        <v>12</v>
      </c>
      <c r="N1" s="0" t="s">
        <v>13</v>
      </c>
      <c r="O1" s="0" t="s">
        <v>14</v>
      </c>
      <c r="P1" s="0" t="s">
        <v>15</v>
      </c>
    </row>
    <row r="2" customFormat="false" ht="12.8" hidden="false" customHeight="false" outlineLevel="0" collapsed="false">
      <c r="A2" s="18" t="n">
        <v>43713</v>
      </c>
      <c r="B2" s="0" t="s">
        <v>77</v>
      </c>
      <c r="C2" s="0" t="s">
        <v>78</v>
      </c>
      <c r="D2" s="0" t="s">
        <v>79</v>
      </c>
      <c r="E2" s="0" t="s">
        <v>80</v>
      </c>
      <c r="F2" s="0" t="n">
        <v>37.5</v>
      </c>
      <c r="H2" s="0" t="n">
        <v>180</v>
      </c>
      <c r="I2" s="0" t="n">
        <v>37.5</v>
      </c>
      <c r="J2" s="0" t="s">
        <v>23</v>
      </c>
      <c r="K2" s="0" t="s">
        <v>20</v>
      </c>
    </row>
    <row r="3" customFormat="false" ht="12.8" hidden="false" customHeight="false" outlineLevel="0" collapsed="false">
      <c r="A3" s="18" t="n">
        <v>43713</v>
      </c>
      <c r="B3" s="0" t="s">
        <v>77</v>
      </c>
      <c r="C3" s="0" t="s">
        <v>78</v>
      </c>
      <c r="D3" s="0" t="s">
        <v>79</v>
      </c>
      <c r="E3" s="0" t="s">
        <v>80</v>
      </c>
      <c r="F3" s="0" t="n">
        <v>37.5</v>
      </c>
      <c r="H3" s="0" t="n">
        <v>180</v>
      </c>
      <c r="I3" s="0" t="n">
        <v>37.5</v>
      </c>
      <c r="J3" s="0" t="s">
        <v>20</v>
      </c>
      <c r="K3" s="0" t="s">
        <v>23</v>
      </c>
    </row>
    <row r="4" customFormat="false" ht="12.8" hidden="false" customHeight="false" outlineLevel="0" collapsed="false">
      <c r="A4" s="18" t="n">
        <v>43713</v>
      </c>
      <c r="B4" s="0" t="s">
        <v>77</v>
      </c>
      <c r="C4" s="0" t="s">
        <v>81</v>
      </c>
      <c r="D4" s="0" t="s">
        <v>79</v>
      </c>
      <c r="E4" s="0" t="s">
        <v>80</v>
      </c>
      <c r="F4" s="0" t="n">
        <v>37.5</v>
      </c>
      <c r="H4" s="0" t="n">
        <v>180</v>
      </c>
      <c r="I4" s="0" t="n">
        <v>37.5</v>
      </c>
      <c r="J4" s="0" t="s">
        <v>23</v>
      </c>
      <c r="K4" s="0" t="s">
        <v>20</v>
      </c>
    </row>
    <row r="5" customFormat="false" ht="12.8" hidden="false" customHeight="false" outlineLevel="0" collapsed="false">
      <c r="A5" s="18" t="n">
        <v>43713</v>
      </c>
      <c r="B5" s="0" t="s">
        <v>77</v>
      </c>
      <c r="C5" s="0" t="s">
        <v>81</v>
      </c>
      <c r="D5" s="0" t="s">
        <v>79</v>
      </c>
      <c r="E5" s="0" t="s">
        <v>80</v>
      </c>
      <c r="F5" s="0" t="n">
        <v>37.5</v>
      </c>
      <c r="H5" s="0" t="n">
        <v>180</v>
      </c>
      <c r="I5" s="0" t="n">
        <v>37.5</v>
      </c>
      <c r="J5" s="0" t="s">
        <v>20</v>
      </c>
      <c r="K5" s="0" t="s">
        <v>23</v>
      </c>
    </row>
    <row r="6" customFormat="false" ht="12.8" hidden="false" customHeight="false" outlineLevel="0" collapsed="false">
      <c r="A6" s="18" t="n">
        <v>43714</v>
      </c>
      <c r="B6" s="0" t="s">
        <v>82</v>
      </c>
      <c r="C6" s="0" t="s">
        <v>80</v>
      </c>
      <c r="D6" s="0" t="s">
        <v>83</v>
      </c>
      <c r="E6" s="0" t="s">
        <v>80</v>
      </c>
      <c r="F6" s="0" t="n">
        <v>100</v>
      </c>
      <c r="H6" s="0" t="n">
        <v>480</v>
      </c>
      <c r="I6" s="0" t="n">
        <v>100</v>
      </c>
      <c r="J6" s="0" t="s">
        <v>66</v>
      </c>
    </row>
    <row r="7" customFormat="false" ht="12.8" hidden="false" customHeight="false" outlineLevel="0" collapsed="false">
      <c r="A7" s="18" t="n">
        <v>43714</v>
      </c>
      <c r="B7" s="0" t="s">
        <v>84</v>
      </c>
      <c r="C7" s="0" t="s">
        <v>85</v>
      </c>
      <c r="D7" s="0" t="s">
        <v>86</v>
      </c>
      <c r="E7" s="0" t="s">
        <v>80</v>
      </c>
      <c r="H7" s="0" t="n">
        <v>0</v>
      </c>
      <c r="I7" s="0" t="n">
        <v>0</v>
      </c>
      <c r="J7" s="0" t="s">
        <v>65</v>
      </c>
      <c r="N7" s="0" t="s">
        <v>26</v>
      </c>
    </row>
    <row r="8" customFormat="false" ht="12.8" hidden="false" customHeight="false" outlineLevel="0" collapsed="false">
      <c r="A8" s="18" t="n">
        <v>43718</v>
      </c>
      <c r="B8" s="0" t="s">
        <v>87</v>
      </c>
      <c r="C8" s="0" t="s">
        <v>88</v>
      </c>
      <c r="D8" s="0" t="s">
        <v>89</v>
      </c>
      <c r="E8" s="0" t="s">
        <v>80</v>
      </c>
      <c r="F8" s="0" t="n">
        <v>50</v>
      </c>
      <c r="H8" s="0" t="n">
        <v>240</v>
      </c>
      <c r="I8" s="0" t="n">
        <v>50</v>
      </c>
      <c r="J8" s="0" t="s">
        <v>64</v>
      </c>
    </row>
    <row r="9" customFormat="false" ht="12.8" hidden="false" customHeight="false" outlineLevel="0" collapsed="false">
      <c r="A9" s="18" t="n">
        <v>43718</v>
      </c>
      <c r="B9" s="0" t="s">
        <v>90</v>
      </c>
      <c r="C9" s="0" t="s">
        <v>91</v>
      </c>
      <c r="D9" s="0" t="s">
        <v>92</v>
      </c>
      <c r="E9" s="0" t="s">
        <v>80</v>
      </c>
      <c r="F9" s="0" t="n">
        <v>40</v>
      </c>
      <c r="H9" s="0" t="n">
        <v>192</v>
      </c>
      <c r="I9" s="0" t="n">
        <v>40</v>
      </c>
      <c r="J9" s="0" t="s">
        <v>66</v>
      </c>
    </row>
    <row r="10" customFormat="false" ht="12.8" hidden="false" customHeight="false" outlineLevel="0" collapsed="false">
      <c r="A10" s="18" t="n">
        <v>43710</v>
      </c>
      <c r="B10" s="0" t="s">
        <v>93</v>
      </c>
      <c r="C10" s="0" t="s">
        <v>94</v>
      </c>
      <c r="D10" s="0" t="s">
        <v>95</v>
      </c>
      <c r="E10" s="0" t="s">
        <v>80</v>
      </c>
      <c r="H10" s="0" t="n">
        <v>0</v>
      </c>
      <c r="I10" s="0" t="n">
        <v>0</v>
      </c>
      <c r="J10" s="0" t="s">
        <v>44</v>
      </c>
      <c r="N10" s="0" t="s">
        <v>30</v>
      </c>
    </row>
    <row r="11" customFormat="false" ht="12.8" hidden="false" customHeight="false" outlineLevel="0" collapsed="false">
      <c r="A11" s="18" t="n">
        <v>43708</v>
      </c>
      <c r="B11" s="0" t="s">
        <v>96</v>
      </c>
      <c r="C11" s="0" t="s">
        <v>97</v>
      </c>
      <c r="D11" s="0" t="s">
        <v>98</v>
      </c>
      <c r="E11" s="0" t="s">
        <v>80</v>
      </c>
      <c r="H11" s="0" t="n">
        <v>0</v>
      </c>
      <c r="I11" s="0" t="n">
        <v>0</v>
      </c>
      <c r="J11" s="0" t="s">
        <v>44</v>
      </c>
      <c r="N11" s="0" t="s">
        <v>31</v>
      </c>
    </row>
    <row r="12" customFormat="false" ht="12.8" hidden="false" customHeight="false" outlineLevel="0" collapsed="false">
      <c r="A12" s="18" t="n">
        <v>43717</v>
      </c>
      <c r="B12" s="0" t="s">
        <v>99</v>
      </c>
      <c r="C12" s="0" t="s">
        <v>100</v>
      </c>
      <c r="D12" s="0" t="s">
        <v>101</v>
      </c>
      <c r="E12" s="0" t="s">
        <v>80</v>
      </c>
      <c r="F12" s="0" t="n">
        <v>60</v>
      </c>
      <c r="H12" s="0" t="n">
        <v>288</v>
      </c>
      <c r="I12" s="0" t="n">
        <v>60</v>
      </c>
      <c r="J12" s="0" t="s">
        <v>66</v>
      </c>
    </row>
    <row r="13" customFormat="false" ht="12.8" hidden="false" customHeight="false" outlineLevel="0" collapsed="false">
      <c r="A13" s="18" t="n">
        <v>43718</v>
      </c>
      <c r="B13" s="0" t="s">
        <v>102</v>
      </c>
      <c r="C13" s="0" t="s">
        <v>103</v>
      </c>
      <c r="D13" s="0" t="s">
        <v>104</v>
      </c>
      <c r="E13" s="0" t="s">
        <v>80</v>
      </c>
      <c r="F13" s="0" t="n">
        <v>150</v>
      </c>
      <c r="H13" s="0" t="n">
        <v>720</v>
      </c>
      <c r="I13" s="0" t="n">
        <v>150</v>
      </c>
      <c r="J13" s="0" t="s">
        <v>23</v>
      </c>
      <c r="L13" s="0" t="s">
        <v>20</v>
      </c>
      <c r="M13" s="0" t="n">
        <v>150</v>
      </c>
    </row>
    <row r="14" customFormat="false" ht="12.8" hidden="false" customHeight="false" outlineLevel="0" collapsed="false">
      <c r="A14" s="18" t="n">
        <v>43721</v>
      </c>
      <c r="B14" s="0" t="s">
        <v>105</v>
      </c>
      <c r="C14" s="0" t="s">
        <v>106</v>
      </c>
      <c r="D14" s="0" t="s">
        <v>107</v>
      </c>
      <c r="E14" s="0" t="s">
        <v>80</v>
      </c>
      <c r="F14" s="0" t="n">
        <v>200</v>
      </c>
      <c r="H14" s="0" t="n">
        <v>960</v>
      </c>
      <c r="I14" s="0" t="n">
        <v>200</v>
      </c>
      <c r="J14" s="0" t="s">
        <v>64</v>
      </c>
    </row>
    <row r="15" customFormat="false" ht="12.8" hidden="false" customHeight="false" outlineLevel="0" collapsed="false">
      <c r="A15" s="18" t="n">
        <v>43726</v>
      </c>
      <c r="B15" s="0" t="s">
        <v>108</v>
      </c>
      <c r="C15" s="0" t="s">
        <v>78</v>
      </c>
      <c r="D15" s="0" t="s">
        <v>109</v>
      </c>
      <c r="E15" s="0" t="s">
        <v>80</v>
      </c>
      <c r="F15" s="0" t="n">
        <v>130</v>
      </c>
      <c r="H15" s="0" t="n">
        <v>624</v>
      </c>
      <c r="I15" s="0" t="n">
        <v>130</v>
      </c>
      <c r="J15" s="0" t="s">
        <v>66</v>
      </c>
    </row>
    <row r="16" customFormat="false" ht="12.8" hidden="false" customHeight="false" outlineLevel="0" collapsed="false">
      <c r="A16" s="18" t="n">
        <v>43722</v>
      </c>
      <c r="B16" s="0" t="s">
        <v>110</v>
      </c>
      <c r="C16" s="0" t="s">
        <v>111</v>
      </c>
      <c r="D16" s="0" t="s">
        <v>112</v>
      </c>
      <c r="E16" s="0" t="s">
        <v>80</v>
      </c>
      <c r="F16" s="0" t="n">
        <v>30</v>
      </c>
      <c r="H16" s="0" t="n">
        <v>144</v>
      </c>
      <c r="I16" s="0" t="n">
        <v>30</v>
      </c>
      <c r="J16" s="0" t="s">
        <v>63</v>
      </c>
    </row>
    <row r="17" customFormat="false" ht="12.8" hidden="false" customHeight="false" outlineLevel="0" collapsed="false">
      <c r="A17" s="18" t="n">
        <v>43725</v>
      </c>
      <c r="B17" s="0" t="s">
        <v>113</v>
      </c>
      <c r="C17" s="0" t="s">
        <v>114</v>
      </c>
      <c r="D17" s="0" t="s">
        <v>115</v>
      </c>
      <c r="E17" s="0" t="s">
        <v>80</v>
      </c>
      <c r="F17" s="0" t="n">
        <v>50</v>
      </c>
      <c r="H17" s="0" t="n">
        <v>240</v>
      </c>
      <c r="I17" s="0" t="n">
        <v>50</v>
      </c>
      <c r="J17" s="0" t="s">
        <v>74</v>
      </c>
    </row>
    <row r="18" customFormat="false" ht="12.8" hidden="false" customHeight="false" outlineLevel="0" collapsed="false">
      <c r="A18" s="18" t="n">
        <v>43725</v>
      </c>
      <c r="B18" s="0" t="s">
        <v>113</v>
      </c>
      <c r="C18" s="0" t="s">
        <v>116</v>
      </c>
      <c r="D18" s="0" t="s">
        <v>115</v>
      </c>
      <c r="E18" s="0" t="s">
        <v>80</v>
      </c>
      <c r="F18" s="0" t="n">
        <v>50</v>
      </c>
      <c r="H18" s="0" t="n">
        <v>240</v>
      </c>
      <c r="I18" s="0" t="n">
        <v>50</v>
      </c>
      <c r="J18" s="0" t="s">
        <v>74</v>
      </c>
    </row>
    <row r="19" customFormat="false" ht="12.8" hidden="false" customHeight="false" outlineLevel="0" collapsed="false">
      <c r="A19" s="18" t="n">
        <v>43717</v>
      </c>
      <c r="B19" s="0" t="s">
        <v>117</v>
      </c>
      <c r="C19" s="0" t="s">
        <v>118</v>
      </c>
      <c r="D19" s="0" t="s">
        <v>119</v>
      </c>
      <c r="E19" s="0" t="s">
        <v>80</v>
      </c>
      <c r="F19" s="0" t="n">
        <v>80</v>
      </c>
      <c r="H19" s="0" t="n">
        <v>384</v>
      </c>
      <c r="I19" s="0" t="n">
        <v>80</v>
      </c>
      <c r="J19" s="0" t="s">
        <v>67</v>
      </c>
    </row>
    <row r="20" customFormat="false" ht="12.8" hidden="false" customHeight="false" outlineLevel="0" collapsed="false">
      <c r="A20" s="18" t="n">
        <v>43726</v>
      </c>
      <c r="B20" s="0" t="s">
        <v>120</v>
      </c>
      <c r="C20" s="0" t="s">
        <v>121</v>
      </c>
      <c r="D20" s="0" t="s">
        <v>122</v>
      </c>
      <c r="E20" s="0" t="s">
        <v>80</v>
      </c>
      <c r="F20" s="0" t="n">
        <v>150</v>
      </c>
      <c r="H20" s="0" t="n">
        <v>720</v>
      </c>
      <c r="I20" s="0" t="n">
        <v>150</v>
      </c>
      <c r="J20" s="0" t="s">
        <v>39</v>
      </c>
    </row>
    <row r="21" customFormat="false" ht="12.8" hidden="false" customHeight="false" outlineLevel="0" collapsed="false">
      <c r="A21" s="18" t="n">
        <v>43707</v>
      </c>
      <c r="B21" s="0" t="s">
        <v>123</v>
      </c>
      <c r="C21" s="0" t="s">
        <v>124</v>
      </c>
      <c r="D21" s="0" t="s">
        <v>125</v>
      </c>
      <c r="E21" s="0" t="s">
        <v>126</v>
      </c>
      <c r="F21" s="0" t="n">
        <v>50</v>
      </c>
      <c r="G21" s="0" t="n">
        <v>30</v>
      </c>
      <c r="H21" s="0" t="n">
        <v>180</v>
      </c>
      <c r="I21" s="0" t="n">
        <v>25</v>
      </c>
      <c r="J21" s="0" t="s">
        <v>23</v>
      </c>
      <c r="L21" s="0" t="s">
        <v>37</v>
      </c>
      <c r="M21" s="0" t="n">
        <v>30</v>
      </c>
    </row>
    <row r="22" customFormat="false" ht="12.8" hidden="false" customHeight="false" outlineLevel="0" collapsed="false">
      <c r="A22" s="18" t="n">
        <v>43718</v>
      </c>
      <c r="B22" s="0" t="s">
        <v>127</v>
      </c>
      <c r="C22" s="0" t="s">
        <v>128</v>
      </c>
      <c r="D22" s="0" t="s">
        <v>129</v>
      </c>
      <c r="E22" s="0" t="s">
        <v>126</v>
      </c>
      <c r="F22" s="0" t="n">
        <v>150</v>
      </c>
      <c r="G22" s="0" t="n">
        <v>30</v>
      </c>
      <c r="H22" s="0" t="n">
        <v>540</v>
      </c>
      <c r="I22" s="0" t="n">
        <v>75</v>
      </c>
      <c r="J22" s="0" t="s">
        <v>39</v>
      </c>
    </row>
    <row r="23" customFormat="false" ht="12.8" hidden="false" customHeight="false" outlineLevel="0" collapsed="false">
      <c r="A23" s="18" t="n">
        <v>43718</v>
      </c>
      <c r="B23" s="0" t="s">
        <v>130</v>
      </c>
      <c r="C23" s="0" t="s">
        <v>131</v>
      </c>
      <c r="D23" s="0" t="s">
        <v>129</v>
      </c>
      <c r="E23" s="0" t="s">
        <v>126</v>
      </c>
      <c r="F23" s="0" t="n">
        <v>100</v>
      </c>
      <c r="G23" s="0" t="n">
        <v>30</v>
      </c>
      <c r="H23" s="0" t="n">
        <v>360</v>
      </c>
      <c r="I23" s="0" t="n">
        <v>50</v>
      </c>
      <c r="J23" s="0" t="s">
        <v>39</v>
      </c>
    </row>
    <row r="24" customFormat="false" ht="12.8" hidden="false" customHeight="false" outlineLevel="0" collapsed="false">
      <c r="A24" s="18" t="n">
        <v>43712</v>
      </c>
      <c r="B24" s="0" t="s">
        <v>132</v>
      </c>
      <c r="C24" s="0" t="s">
        <v>133</v>
      </c>
      <c r="D24" s="0" t="s">
        <v>134</v>
      </c>
      <c r="E24" s="0" t="s">
        <v>126</v>
      </c>
      <c r="F24" s="0" t="n">
        <v>100</v>
      </c>
      <c r="G24" s="0" t="n">
        <v>27</v>
      </c>
      <c r="H24" s="0" t="n">
        <v>324</v>
      </c>
      <c r="I24" s="0" t="n">
        <v>50</v>
      </c>
      <c r="J24" s="0" t="s">
        <v>23</v>
      </c>
      <c r="L24" s="0" t="s">
        <v>20</v>
      </c>
      <c r="M24" s="0" t="n">
        <v>54</v>
      </c>
    </row>
    <row r="25" customFormat="false" ht="12.8" hidden="false" customHeight="false" outlineLevel="0" collapsed="false">
      <c r="A25" s="18" t="n">
        <v>43711</v>
      </c>
      <c r="B25" s="0" t="s">
        <v>135</v>
      </c>
      <c r="C25" s="0" t="s">
        <v>136</v>
      </c>
      <c r="D25" s="0" t="s">
        <v>137</v>
      </c>
      <c r="E25" s="0" t="s">
        <v>126</v>
      </c>
      <c r="F25" s="0" t="n">
        <v>100</v>
      </c>
      <c r="G25" s="0" t="n">
        <v>18</v>
      </c>
      <c r="H25" s="0" t="n">
        <v>216</v>
      </c>
      <c r="I25" s="0" t="n">
        <v>50</v>
      </c>
      <c r="J25" s="0" t="s">
        <v>74</v>
      </c>
    </row>
    <row r="26" customFormat="false" ht="12.8" hidden="false" customHeight="false" outlineLevel="0" collapsed="false">
      <c r="A26" s="18" t="n">
        <v>43713</v>
      </c>
      <c r="B26" s="0" t="s">
        <v>138</v>
      </c>
      <c r="C26" s="0" t="s">
        <v>88</v>
      </c>
      <c r="D26" s="0" t="s">
        <v>139</v>
      </c>
      <c r="E26" s="0" t="s">
        <v>126</v>
      </c>
      <c r="F26" s="0" t="n">
        <v>75</v>
      </c>
      <c r="G26" s="0" t="n">
        <v>30</v>
      </c>
      <c r="H26" s="0" t="n">
        <v>270</v>
      </c>
      <c r="I26" s="0" t="n">
        <v>37.5</v>
      </c>
      <c r="J26" s="0" t="s">
        <v>74</v>
      </c>
    </row>
    <row r="27" customFormat="false" ht="12.8" hidden="false" customHeight="false" outlineLevel="0" collapsed="false">
      <c r="A27" s="18" t="n">
        <v>43712</v>
      </c>
      <c r="B27" s="0" t="s">
        <v>140</v>
      </c>
      <c r="C27" s="0" t="s">
        <v>141</v>
      </c>
      <c r="D27" s="0" t="s">
        <v>134</v>
      </c>
      <c r="E27" s="0" t="s">
        <v>126</v>
      </c>
      <c r="F27" s="0" t="n">
        <v>150</v>
      </c>
      <c r="G27" s="0" t="n">
        <v>29</v>
      </c>
      <c r="H27" s="0" t="n">
        <v>522</v>
      </c>
      <c r="I27" s="0" t="n">
        <v>75</v>
      </c>
      <c r="J27" s="0" t="s">
        <v>23</v>
      </c>
      <c r="L27" s="0" t="s">
        <v>20</v>
      </c>
      <c r="M27" s="0" t="n">
        <v>87</v>
      </c>
    </row>
    <row r="28" customFormat="false" ht="12.8" hidden="false" customHeight="false" outlineLevel="0" collapsed="false">
      <c r="A28" s="18" t="n">
        <v>43719</v>
      </c>
      <c r="B28" s="0" t="s">
        <v>142</v>
      </c>
      <c r="C28" s="0" t="s">
        <v>143</v>
      </c>
      <c r="D28" s="0" t="s">
        <v>144</v>
      </c>
      <c r="E28" s="0" t="s">
        <v>126</v>
      </c>
      <c r="F28" s="0" t="n">
        <v>150</v>
      </c>
      <c r="G28" s="0" t="n">
        <v>30</v>
      </c>
      <c r="H28" s="0" t="n">
        <v>540</v>
      </c>
      <c r="I28" s="0" t="n">
        <v>75</v>
      </c>
      <c r="J28" s="0" t="s">
        <v>73</v>
      </c>
      <c r="O28" s="18" t="n">
        <v>43739</v>
      </c>
    </row>
    <row r="29" customFormat="false" ht="12.8" hidden="false" customHeight="false" outlineLevel="0" collapsed="false">
      <c r="A29" s="18" t="n">
        <v>43719</v>
      </c>
      <c r="B29" s="0" t="s">
        <v>145</v>
      </c>
      <c r="C29" s="0" t="s">
        <v>146</v>
      </c>
      <c r="D29" s="0" t="s">
        <v>144</v>
      </c>
      <c r="E29" s="0" t="s">
        <v>126</v>
      </c>
      <c r="F29" s="0" t="n">
        <v>150</v>
      </c>
      <c r="G29" s="0" t="n">
        <v>30</v>
      </c>
      <c r="H29" s="0" t="n">
        <v>540</v>
      </c>
      <c r="I29" s="0" t="n">
        <v>75</v>
      </c>
      <c r="J29" s="0" t="s">
        <v>73</v>
      </c>
    </row>
    <row r="30" customFormat="false" ht="12.8" hidden="false" customHeight="false" outlineLevel="0" collapsed="false">
      <c r="A30" s="18" t="n">
        <v>43720</v>
      </c>
      <c r="B30" s="0" t="s">
        <v>147</v>
      </c>
      <c r="C30" s="0" t="s">
        <v>143</v>
      </c>
      <c r="D30" s="0" t="s">
        <v>148</v>
      </c>
      <c r="E30" s="0" t="s">
        <v>126</v>
      </c>
      <c r="F30" s="0" t="n">
        <v>125</v>
      </c>
      <c r="G30" s="0" t="n">
        <v>30</v>
      </c>
      <c r="H30" s="0" t="n">
        <v>450</v>
      </c>
      <c r="I30" s="0" t="n">
        <v>62.5</v>
      </c>
      <c r="J30" s="0" t="s">
        <v>72</v>
      </c>
      <c r="O30" s="18" t="n">
        <v>43739</v>
      </c>
    </row>
    <row r="31" customFormat="false" ht="12.8" hidden="false" customHeight="false" outlineLevel="0" collapsed="false">
      <c r="A31" s="18" t="n">
        <v>43720</v>
      </c>
      <c r="B31" s="0" t="s">
        <v>149</v>
      </c>
      <c r="C31" s="0" t="s">
        <v>150</v>
      </c>
      <c r="D31" s="0" t="s">
        <v>148</v>
      </c>
      <c r="E31" s="0" t="s">
        <v>126</v>
      </c>
      <c r="F31" s="0" t="n">
        <v>125</v>
      </c>
      <c r="G31" s="0" t="n">
        <v>30</v>
      </c>
      <c r="H31" s="0" t="n">
        <v>450</v>
      </c>
      <c r="I31" s="0" t="n">
        <v>62.5</v>
      </c>
      <c r="J31" s="0" t="s">
        <v>39</v>
      </c>
      <c r="O31" s="18" t="n">
        <v>43739</v>
      </c>
    </row>
    <row r="32" customFormat="false" ht="12.8" hidden="false" customHeight="false" outlineLevel="0" collapsed="false">
      <c r="A32" s="18" t="n">
        <v>43718</v>
      </c>
      <c r="B32" s="0" t="s">
        <v>151</v>
      </c>
      <c r="C32" s="0" t="s">
        <v>152</v>
      </c>
      <c r="D32" s="0" t="s">
        <v>153</v>
      </c>
      <c r="E32" s="0" t="s">
        <v>126</v>
      </c>
      <c r="F32" s="0" t="n">
        <v>100</v>
      </c>
      <c r="G32" s="0" t="n">
        <v>30</v>
      </c>
      <c r="H32" s="0" t="n">
        <v>360</v>
      </c>
      <c r="I32" s="0" t="n">
        <v>50</v>
      </c>
      <c r="J32" s="0" t="s">
        <v>23</v>
      </c>
      <c r="L32" s="0" t="s">
        <v>37</v>
      </c>
      <c r="M32" s="0" t="n">
        <v>60</v>
      </c>
    </row>
    <row r="33" customFormat="false" ht="12.8" hidden="false" customHeight="false" outlineLevel="0" collapsed="false">
      <c r="A33" s="18" t="n">
        <v>43707</v>
      </c>
      <c r="B33" s="0" t="s">
        <v>154</v>
      </c>
      <c r="C33" s="0" t="s">
        <v>155</v>
      </c>
      <c r="D33" s="0" t="s">
        <v>156</v>
      </c>
      <c r="E33" s="0" t="s">
        <v>126</v>
      </c>
      <c r="F33" s="0" t="n">
        <v>50</v>
      </c>
      <c r="G33" s="0" t="n">
        <v>30</v>
      </c>
      <c r="H33" s="0" t="n">
        <v>180</v>
      </c>
      <c r="I33" s="0" t="n">
        <v>25</v>
      </c>
      <c r="J33" s="0" t="s">
        <v>23</v>
      </c>
      <c r="L33" s="0" t="s">
        <v>20</v>
      </c>
      <c r="M33" s="0" t="n">
        <v>30</v>
      </c>
    </row>
    <row r="34" customFormat="false" ht="12.8" hidden="false" customHeight="false" outlineLevel="0" collapsed="false">
      <c r="A34" s="18" t="n">
        <v>43718</v>
      </c>
      <c r="B34" s="0" t="s">
        <v>157</v>
      </c>
      <c r="C34" s="0" t="s">
        <v>158</v>
      </c>
      <c r="D34" s="0" t="s">
        <v>159</v>
      </c>
      <c r="E34" s="0" t="s">
        <v>126</v>
      </c>
      <c r="F34" s="0" t="n">
        <v>25</v>
      </c>
      <c r="G34" s="0" t="n">
        <v>30</v>
      </c>
      <c r="H34" s="0" t="n">
        <v>90</v>
      </c>
      <c r="I34" s="0" t="n">
        <v>12.5</v>
      </c>
      <c r="J34" s="0" t="s">
        <v>72</v>
      </c>
      <c r="K34" s="0" t="s">
        <v>20</v>
      </c>
    </row>
    <row r="35" customFormat="false" ht="12.8" hidden="false" customHeight="false" outlineLevel="0" collapsed="false">
      <c r="A35" s="18" t="n">
        <v>43718</v>
      </c>
      <c r="B35" s="0" t="s">
        <v>157</v>
      </c>
      <c r="C35" s="0" t="s">
        <v>158</v>
      </c>
      <c r="D35" s="0" t="s">
        <v>159</v>
      </c>
      <c r="E35" s="0" t="s">
        <v>126</v>
      </c>
      <c r="F35" s="0" t="n">
        <v>25</v>
      </c>
      <c r="G35" s="0" t="n">
        <v>30</v>
      </c>
      <c r="H35" s="0" t="n">
        <v>90</v>
      </c>
      <c r="I35" s="0" t="n">
        <v>12.5</v>
      </c>
      <c r="J35" s="0" t="s">
        <v>20</v>
      </c>
      <c r="K35" s="0" t="s">
        <v>39</v>
      </c>
    </row>
    <row r="36" customFormat="false" ht="12.8" hidden="false" customHeight="false" outlineLevel="0" collapsed="false">
      <c r="A36" s="18" t="n">
        <v>43710</v>
      </c>
      <c r="B36" s="0" t="s">
        <v>160</v>
      </c>
      <c r="C36" s="0" t="s">
        <v>161</v>
      </c>
      <c r="D36" s="0" t="s">
        <v>162</v>
      </c>
      <c r="E36" s="0" t="s">
        <v>126</v>
      </c>
      <c r="F36" s="0" t="n">
        <v>58</v>
      </c>
      <c r="G36" s="0" t="n">
        <v>30</v>
      </c>
      <c r="H36" s="0" t="n">
        <v>208.8</v>
      </c>
      <c r="I36" s="0" t="n">
        <v>29</v>
      </c>
      <c r="J36" s="0" t="s">
        <v>40</v>
      </c>
      <c r="K36" s="0" t="s">
        <v>41</v>
      </c>
    </row>
    <row r="37" customFormat="false" ht="12.8" hidden="false" customHeight="false" outlineLevel="0" collapsed="false">
      <c r="A37" s="18" t="n">
        <v>43710</v>
      </c>
      <c r="B37" s="0" t="s">
        <v>160</v>
      </c>
      <c r="C37" s="0" t="s">
        <v>161</v>
      </c>
      <c r="D37" s="0" t="s">
        <v>162</v>
      </c>
      <c r="E37" s="0" t="s">
        <v>126</v>
      </c>
      <c r="F37" s="0" t="n">
        <v>58</v>
      </c>
      <c r="G37" s="0" t="n">
        <v>30</v>
      </c>
      <c r="H37" s="0" t="n">
        <v>208.8</v>
      </c>
      <c r="I37" s="0" t="n">
        <v>29</v>
      </c>
      <c r="J37" s="0" t="s">
        <v>41</v>
      </c>
      <c r="K37" s="0" t="s">
        <v>40</v>
      </c>
    </row>
    <row r="38" customFormat="false" ht="12.8" hidden="false" customHeight="false" outlineLevel="0" collapsed="false">
      <c r="A38" s="18" t="n">
        <v>43721</v>
      </c>
      <c r="B38" s="0" t="s">
        <v>163</v>
      </c>
      <c r="C38" s="0" t="s">
        <v>164</v>
      </c>
      <c r="D38" s="0" t="s">
        <v>165</v>
      </c>
      <c r="E38" s="0" t="s">
        <v>126</v>
      </c>
      <c r="F38" s="0" t="n">
        <v>150</v>
      </c>
      <c r="G38" s="0" t="n">
        <v>23</v>
      </c>
      <c r="H38" s="0" t="n">
        <v>414</v>
      </c>
      <c r="I38" s="0" t="n">
        <v>75</v>
      </c>
      <c r="J38" s="0" t="s">
        <v>41</v>
      </c>
    </row>
    <row r="39" customFormat="false" ht="12.8" hidden="false" customHeight="false" outlineLevel="0" collapsed="false">
      <c r="A39" s="18" t="n">
        <v>43720</v>
      </c>
      <c r="B39" s="0" t="s">
        <v>166</v>
      </c>
      <c r="C39" s="0" t="s">
        <v>167</v>
      </c>
      <c r="D39" s="0" t="s">
        <v>168</v>
      </c>
      <c r="E39" s="0" t="s">
        <v>126</v>
      </c>
      <c r="F39" s="0" t="n">
        <v>50</v>
      </c>
      <c r="G39" s="0" t="n">
        <v>30</v>
      </c>
      <c r="H39" s="0" t="n">
        <v>180</v>
      </c>
      <c r="I39" s="0" t="n">
        <v>25</v>
      </c>
      <c r="J39" s="0" t="s">
        <v>68</v>
      </c>
    </row>
    <row r="40" customFormat="false" ht="12.8" hidden="false" customHeight="false" outlineLevel="0" collapsed="false">
      <c r="A40" s="18" t="n">
        <v>43726</v>
      </c>
      <c r="B40" s="0" t="s">
        <v>169</v>
      </c>
      <c r="C40" s="0" t="s">
        <v>170</v>
      </c>
      <c r="D40" s="0" t="s">
        <v>171</v>
      </c>
      <c r="E40" s="0" t="s">
        <v>126</v>
      </c>
      <c r="F40" s="0" t="n">
        <v>25</v>
      </c>
      <c r="G40" s="0" t="n">
        <v>29</v>
      </c>
      <c r="H40" s="0" t="n">
        <v>87</v>
      </c>
      <c r="I40" s="0" t="n">
        <v>12.5</v>
      </c>
      <c r="J40" s="0" t="s">
        <v>44</v>
      </c>
      <c r="K40" s="0" t="s">
        <v>20</v>
      </c>
    </row>
    <row r="41" customFormat="false" ht="12.8" hidden="false" customHeight="false" outlineLevel="0" collapsed="false">
      <c r="A41" s="18" t="n">
        <v>43726</v>
      </c>
      <c r="B41" s="0" t="s">
        <v>169</v>
      </c>
      <c r="C41" s="0" t="s">
        <v>170</v>
      </c>
      <c r="D41" s="0" t="s">
        <v>171</v>
      </c>
      <c r="E41" s="0" t="s">
        <v>126</v>
      </c>
      <c r="F41" s="0" t="n">
        <v>25</v>
      </c>
      <c r="G41" s="0" t="n">
        <v>29</v>
      </c>
      <c r="H41" s="0" t="n">
        <v>87</v>
      </c>
      <c r="I41" s="0" t="n">
        <v>12.5</v>
      </c>
      <c r="J41" s="0" t="s">
        <v>20</v>
      </c>
      <c r="K41" s="0" t="s">
        <v>44</v>
      </c>
    </row>
    <row r="42" customFormat="false" ht="12.8" hidden="false" customHeight="false" outlineLevel="0" collapsed="false">
      <c r="A42" s="18" t="n">
        <v>43726</v>
      </c>
      <c r="B42" s="0" t="s">
        <v>172</v>
      </c>
      <c r="C42" s="0" t="s">
        <v>173</v>
      </c>
      <c r="D42" s="0" t="s">
        <v>171</v>
      </c>
      <c r="E42" s="0" t="s">
        <v>126</v>
      </c>
      <c r="F42" s="0" t="n">
        <v>25</v>
      </c>
      <c r="G42" s="0" t="n">
        <v>30</v>
      </c>
      <c r="H42" s="0" t="n">
        <v>90</v>
      </c>
      <c r="I42" s="0" t="n">
        <v>12.5</v>
      </c>
      <c r="J42" s="0" t="s">
        <v>44</v>
      </c>
      <c r="K42" s="0" t="s">
        <v>20</v>
      </c>
    </row>
    <row r="43" customFormat="false" ht="12.8" hidden="false" customHeight="false" outlineLevel="0" collapsed="false">
      <c r="A43" s="18" t="n">
        <v>43726</v>
      </c>
      <c r="B43" s="0" t="s">
        <v>172</v>
      </c>
      <c r="C43" s="0" t="s">
        <v>173</v>
      </c>
      <c r="D43" s="0" t="s">
        <v>171</v>
      </c>
      <c r="E43" s="0" t="s">
        <v>126</v>
      </c>
      <c r="F43" s="0" t="n">
        <v>25</v>
      </c>
      <c r="G43" s="0" t="n">
        <v>30</v>
      </c>
      <c r="H43" s="0" t="n">
        <v>90</v>
      </c>
      <c r="I43" s="0" t="n">
        <v>12.5</v>
      </c>
      <c r="J43" s="0" t="s">
        <v>20</v>
      </c>
      <c r="K43" s="0" t="s">
        <v>44</v>
      </c>
    </row>
    <row r="44" customFormat="false" ht="12.8" hidden="false" customHeight="false" outlineLevel="0" collapsed="false">
      <c r="A44" s="18" t="n">
        <v>43714</v>
      </c>
      <c r="B44" s="0" t="s">
        <v>174</v>
      </c>
      <c r="C44" s="0" t="s">
        <v>175</v>
      </c>
      <c r="D44" s="0" t="s">
        <v>176</v>
      </c>
      <c r="E44" s="0" t="s">
        <v>126</v>
      </c>
      <c r="F44" s="0" t="n">
        <v>100</v>
      </c>
      <c r="G44" s="0" t="n">
        <v>10</v>
      </c>
      <c r="H44" s="0" t="n">
        <v>120</v>
      </c>
      <c r="I44" s="0" t="n">
        <v>50</v>
      </c>
      <c r="J44" s="0" t="s">
        <v>63</v>
      </c>
    </row>
    <row r="45" customFormat="false" ht="12.8" hidden="false" customHeight="false" outlineLevel="0" collapsed="false">
      <c r="A45" s="18" t="n">
        <v>43729</v>
      </c>
      <c r="B45" s="0" t="s">
        <v>177</v>
      </c>
      <c r="C45" s="0" t="s">
        <v>178</v>
      </c>
      <c r="D45" s="0" t="s">
        <v>179</v>
      </c>
      <c r="E45" s="0" t="s">
        <v>126</v>
      </c>
      <c r="F45" s="0" t="n">
        <v>100</v>
      </c>
      <c r="G45" s="0" t="n">
        <v>10</v>
      </c>
      <c r="H45" s="0" t="n">
        <v>120</v>
      </c>
      <c r="I45" s="0" t="n">
        <v>50</v>
      </c>
      <c r="J45" s="0" t="s">
        <v>45</v>
      </c>
    </row>
    <row r="46" customFormat="false" ht="12.8" hidden="false" customHeight="false" outlineLevel="0" collapsed="false">
      <c r="A46" s="18" t="n">
        <v>43721</v>
      </c>
      <c r="B46" s="0" t="s">
        <v>163</v>
      </c>
      <c r="C46" s="0" t="s">
        <v>180</v>
      </c>
      <c r="D46" s="0" t="s">
        <v>165</v>
      </c>
      <c r="E46" s="0" t="s">
        <v>126</v>
      </c>
      <c r="F46" s="0" t="n">
        <v>150</v>
      </c>
      <c r="G46" s="0" t="n">
        <v>25</v>
      </c>
      <c r="H46" s="0" t="n">
        <v>450</v>
      </c>
      <c r="I46" s="0" t="n">
        <v>75</v>
      </c>
      <c r="J46" s="0" t="s">
        <v>41</v>
      </c>
    </row>
    <row r="47" customFormat="false" ht="12.8" hidden="false" customHeight="false" outlineLevel="0" collapsed="false">
      <c r="A47" s="18" t="n">
        <v>43721</v>
      </c>
      <c r="B47" s="0" t="s">
        <v>181</v>
      </c>
      <c r="C47" s="0" t="s">
        <v>182</v>
      </c>
      <c r="D47" s="0" t="s">
        <v>183</v>
      </c>
      <c r="E47" s="0" t="s">
        <v>126</v>
      </c>
      <c r="F47" s="0" t="n">
        <v>50</v>
      </c>
      <c r="G47" s="0" t="n">
        <v>23</v>
      </c>
      <c r="H47" s="0" t="n">
        <v>138</v>
      </c>
      <c r="I47" s="0" t="n">
        <v>25</v>
      </c>
      <c r="J47" s="0" t="s">
        <v>74</v>
      </c>
    </row>
    <row r="48" customFormat="false" ht="12.8" hidden="false" customHeight="false" outlineLevel="0" collapsed="false">
      <c r="A48" s="18" t="n">
        <v>43727</v>
      </c>
      <c r="B48" s="0" t="s">
        <v>184</v>
      </c>
      <c r="C48" s="0" t="s">
        <v>185</v>
      </c>
      <c r="D48" s="0" t="s">
        <v>186</v>
      </c>
      <c r="E48" s="0" t="s">
        <v>126</v>
      </c>
      <c r="F48" s="0" t="n">
        <v>100</v>
      </c>
      <c r="G48" s="0" t="n">
        <v>30</v>
      </c>
      <c r="H48" s="0" t="n">
        <v>360</v>
      </c>
      <c r="I48" s="0" t="n">
        <v>50</v>
      </c>
      <c r="J48" s="0" t="s">
        <v>74</v>
      </c>
    </row>
    <row r="49" customFormat="false" ht="12.8" hidden="false" customHeight="false" outlineLevel="0" collapsed="false">
      <c r="A49" s="18" t="n">
        <v>43729</v>
      </c>
      <c r="B49" s="0" t="s">
        <v>187</v>
      </c>
      <c r="C49" s="0" t="s">
        <v>188</v>
      </c>
      <c r="D49" s="0" t="s">
        <v>189</v>
      </c>
      <c r="E49" s="0" t="s">
        <v>126</v>
      </c>
      <c r="F49" s="0" t="n">
        <v>266.66</v>
      </c>
      <c r="G49" s="0" t="n">
        <v>30</v>
      </c>
      <c r="H49" s="0" t="n">
        <v>959.976</v>
      </c>
      <c r="I49" s="0" t="n">
        <v>133.33</v>
      </c>
      <c r="J49" s="0" t="s">
        <v>23</v>
      </c>
      <c r="L49" s="0" t="s">
        <v>37</v>
      </c>
      <c r="M49" s="0" t="n">
        <v>159.996</v>
      </c>
    </row>
    <row r="50" customFormat="false" ht="12.8" hidden="false" customHeight="false" outlineLevel="0" collapsed="false">
      <c r="A50" s="18" t="n">
        <v>43727</v>
      </c>
      <c r="B50" s="0" t="s">
        <v>190</v>
      </c>
      <c r="C50" s="0" t="s">
        <v>191</v>
      </c>
      <c r="D50" s="0" t="s">
        <v>192</v>
      </c>
      <c r="E50" s="0" t="s">
        <v>126</v>
      </c>
      <c r="F50" s="0" t="n">
        <v>50</v>
      </c>
      <c r="G50" s="0" t="n">
        <v>30</v>
      </c>
      <c r="H50" s="0" t="n">
        <v>180</v>
      </c>
      <c r="I50" s="0" t="n">
        <v>25</v>
      </c>
      <c r="J50" s="0" t="s">
        <v>67</v>
      </c>
    </row>
    <row r="51" customFormat="false" ht="12.8" hidden="false" customHeight="false" outlineLevel="0" collapsed="false">
      <c r="A51" s="18" t="n">
        <v>43729</v>
      </c>
      <c r="B51" s="0" t="s">
        <v>193</v>
      </c>
      <c r="C51" s="0" t="s">
        <v>194</v>
      </c>
      <c r="D51" s="0" t="s">
        <v>189</v>
      </c>
      <c r="E51" s="0" t="s">
        <v>126</v>
      </c>
      <c r="F51" s="0" t="n">
        <v>266.66</v>
      </c>
      <c r="G51" s="0" t="n">
        <v>30</v>
      </c>
      <c r="H51" s="0" t="n">
        <v>959.976</v>
      </c>
      <c r="I51" s="0" t="n">
        <v>133.33</v>
      </c>
      <c r="J51" s="0" t="s">
        <v>23</v>
      </c>
      <c r="L51" s="0" t="s">
        <v>37</v>
      </c>
      <c r="M51" s="0" t="n">
        <v>159.996</v>
      </c>
    </row>
    <row r="52" customFormat="false" ht="12.8" hidden="false" customHeight="false" outlineLevel="0" collapsed="false">
      <c r="A52" s="18" t="n">
        <v>43727</v>
      </c>
      <c r="B52" s="0" t="s">
        <v>195</v>
      </c>
      <c r="C52" s="0" t="s">
        <v>196</v>
      </c>
      <c r="D52" s="0" t="s">
        <v>192</v>
      </c>
      <c r="E52" s="0" t="s">
        <v>126</v>
      </c>
      <c r="F52" s="0" t="n">
        <v>50</v>
      </c>
      <c r="G52" s="0" t="n">
        <v>30</v>
      </c>
      <c r="H52" s="0" t="n">
        <v>180</v>
      </c>
      <c r="I52" s="0" t="n">
        <v>25</v>
      </c>
      <c r="J52" s="0" t="s">
        <v>67</v>
      </c>
    </row>
    <row r="53" customFormat="false" ht="12.8" hidden="false" customHeight="false" outlineLevel="0" collapsed="false">
      <c r="A53" s="18" t="n">
        <v>43720</v>
      </c>
      <c r="B53" s="0" t="s">
        <v>197</v>
      </c>
      <c r="C53" s="0" t="s">
        <v>198</v>
      </c>
      <c r="D53" s="0" t="s">
        <v>199</v>
      </c>
      <c r="E53" s="0" t="s">
        <v>126</v>
      </c>
      <c r="F53" s="0" t="n">
        <v>266.66</v>
      </c>
      <c r="G53" s="0" t="n">
        <v>11</v>
      </c>
      <c r="H53" s="0" t="n">
        <v>351.9912</v>
      </c>
      <c r="I53" s="0" t="n">
        <v>133.33</v>
      </c>
      <c r="J53" s="0" t="s">
        <v>67</v>
      </c>
    </row>
    <row r="54" customFormat="false" ht="12.8" hidden="false" customHeight="false" outlineLevel="0" collapsed="false">
      <c r="A54" s="18" t="n">
        <v>43722</v>
      </c>
      <c r="B54" s="0" t="s">
        <v>200</v>
      </c>
      <c r="C54" s="0" t="s">
        <v>201</v>
      </c>
      <c r="D54" s="0" t="s">
        <v>202</v>
      </c>
      <c r="E54" s="0" t="s">
        <v>126</v>
      </c>
      <c r="F54" s="0" t="n">
        <v>266.66</v>
      </c>
      <c r="G54" s="0" t="n">
        <v>30</v>
      </c>
      <c r="H54" s="0" t="n">
        <v>959.976</v>
      </c>
      <c r="I54" s="0" t="n">
        <v>133.33</v>
      </c>
      <c r="J54" s="0" t="s">
        <v>67</v>
      </c>
    </row>
    <row r="55" customFormat="false" ht="12.8" hidden="false" customHeight="false" outlineLevel="0" collapsed="false">
      <c r="A55" s="18" t="n">
        <v>43718</v>
      </c>
      <c r="B55" s="0" t="s">
        <v>203</v>
      </c>
      <c r="C55" s="0" t="s">
        <v>204</v>
      </c>
      <c r="D55" s="0" t="s">
        <v>205</v>
      </c>
      <c r="E55" s="0" t="s">
        <v>126</v>
      </c>
      <c r="F55" s="0" t="n">
        <v>100</v>
      </c>
      <c r="G55" s="0" t="n">
        <v>30</v>
      </c>
      <c r="H55" s="0" t="n">
        <v>360</v>
      </c>
      <c r="I55" s="0" t="n">
        <v>50</v>
      </c>
      <c r="J55" s="0" t="s">
        <v>67</v>
      </c>
    </row>
    <row r="56" customFormat="false" ht="12.8" hidden="false" customHeight="false" outlineLevel="0" collapsed="false">
      <c r="A56" s="18" t="n">
        <v>43731</v>
      </c>
      <c r="B56" s="0" t="s">
        <v>206</v>
      </c>
      <c r="C56" s="0" t="s">
        <v>207</v>
      </c>
      <c r="D56" s="0" t="s">
        <v>208</v>
      </c>
      <c r="E56" s="0" t="s">
        <v>126</v>
      </c>
      <c r="F56" s="0" t="n">
        <v>150</v>
      </c>
      <c r="G56" s="0" t="n">
        <v>30</v>
      </c>
      <c r="H56" s="0" t="n">
        <v>540</v>
      </c>
      <c r="I56" s="0" t="n">
        <v>75</v>
      </c>
      <c r="J56" s="0" t="s">
        <v>67</v>
      </c>
    </row>
    <row r="57" customFormat="false" ht="12.8" hidden="false" customHeight="false" outlineLevel="0" collapsed="false">
      <c r="A57" s="18" t="n">
        <v>43729</v>
      </c>
      <c r="B57" s="0" t="s">
        <v>209</v>
      </c>
      <c r="C57" s="0" t="s">
        <v>85</v>
      </c>
      <c r="D57" s="0" t="s">
        <v>210</v>
      </c>
      <c r="E57" s="0" t="s">
        <v>126</v>
      </c>
      <c r="F57" s="0" t="n">
        <v>266.66</v>
      </c>
      <c r="G57" s="0" t="n">
        <v>20</v>
      </c>
      <c r="H57" s="0" t="n">
        <v>639.984</v>
      </c>
      <c r="I57" s="0" t="n">
        <v>133.33</v>
      </c>
      <c r="J57" s="0" t="s">
        <v>67</v>
      </c>
    </row>
    <row r="58" customFormat="false" ht="12.8" hidden="false" customHeight="false" outlineLevel="0" collapsed="false">
      <c r="A58" s="18" t="n">
        <v>43729</v>
      </c>
      <c r="B58" s="0" t="s">
        <v>211</v>
      </c>
      <c r="C58" s="0" t="s">
        <v>212</v>
      </c>
      <c r="D58" s="0" t="s">
        <v>210</v>
      </c>
      <c r="E58" s="0" t="s">
        <v>126</v>
      </c>
      <c r="F58" s="0" t="n">
        <v>266.66</v>
      </c>
      <c r="G58" s="0" t="n">
        <v>19</v>
      </c>
      <c r="H58" s="0" t="n">
        <v>607.9848</v>
      </c>
      <c r="I58" s="0" t="n">
        <v>133.33</v>
      </c>
      <c r="J58" s="0" t="s">
        <v>67</v>
      </c>
    </row>
    <row r="59" customFormat="false" ht="12.8" hidden="false" customHeight="false" outlineLevel="0" collapsed="false">
      <c r="A59" s="18" t="n">
        <v>43729</v>
      </c>
      <c r="B59" s="0" t="s">
        <v>213</v>
      </c>
      <c r="C59" s="0" t="s">
        <v>214</v>
      </c>
      <c r="D59" s="0" t="s">
        <v>215</v>
      </c>
      <c r="E59" s="0" t="s">
        <v>126</v>
      </c>
      <c r="F59" s="0" t="n">
        <v>266.66</v>
      </c>
      <c r="G59" s="0" t="n">
        <v>23</v>
      </c>
      <c r="H59" s="0" t="n">
        <v>735.9816</v>
      </c>
      <c r="I59" s="0" t="n">
        <v>133.33</v>
      </c>
      <c r="J59" s="0" t="s">
        <v>67</v>
      </c>
    </row>
    <row r="60" customFormat="false" ht="12.8" hidden="false" customHeight="false" outlineLevel="0" collapsed="false">
      <c r="A60" s="18" t="n">
        <v>43729</v>
      </c>
      <c r="B60" s="0" t="s">
        <v>213</v>
      </c>
      <c r="C60" s="0" t="s">
        <v>88</v>
      </c>
      <c r="D60" s="0" t="s">
        <v>215</v>
      </c>
      <c r="E60" s="0" t="s">
        <v>126</v>
      </c>
      <c r="F60" s="0" t="n">
        <v>266.66</v>
      </c>
      <c r="G60" s="0" t="n">
        <v>19</v>
      </c>
      <c r="H60" s="0" t="n">
        <v>607.9848</v>
      </c>
      <c r="I60" s="0" t="n">
        <v>133.33</v>
      </c>
      <c r="J60" s="0" t="s">
        <v>67</v>
      </c>
    </row>
    <row r="61" customFormat="false" ht="12.8" hidden="false" customHeight="false" outlineLevel="0" collapsed="false">
      <c r="A61" s="18" t="n">
        <v>43727</v>
      </c>
      <c r="B61" s="0" t="s">
        <v>216</v>
      </c>
      <c r="C61" s="0" t="s">
        <v>209</v>
      </c>
      <c r="D61" s="0" t="s">
        <v>217</v>
      </c>
      <c r="E61" s="0" t="s">
        <v>126</v>
      </c>
      <c r="F61" s="0" t="n">
        <v>266.5</v>
      </c>
      <c r="G61" s="0" t="n">
        <v>27</v>
      </c>
      <c r="H61" s="0" t="n">
        <v>863.46</v>
      </c>
      <c r="I61" s="0" t="n">
        <v>133.25</v>
      </c>
      <c r="J61" s="0" t="s">
        <v>68</v>
      </c>
    </row>
    <row r="62" customFormat="false" ht="12.8" hidden="false" customHeight="false" outlineLevel="0" collapsed="false">
      <c r="A62" s="18" t="n">
        <v>43727</v>
      </c>
      <c r="B62" s="0" t="s">
        <v>218</v>
      </c>
      <c r="C62" s="0" t="s">
        <v>219</v>
      </c>
      <c r="D62" s="0" t="s">
        <v>220</v>
      </c>
      <c r="E62" s="0" t="s">
        <v>126</v>
      </c>
      <c r="F62" s="0" t="n">
        <v>266.66</v>
      </c>
      <c r="G62" s="0" t="n">
        <v>8</v>
      </c>
      <c r="H62" s="0" t="n">
        <v>255.9936</v>
      </c>
      <c r="I62" s="0" t="n">
        <v>133.33</v>
      </c>
      <c r="J62" s="0" t="s">
        <v>54</v>
      </c>
    </row>
    <row r="63" customFormat="false" ht="12.8" hidden="false" customHeight="false" outlineLevel="0" collapsed="false">
      <c r="A63" s="18" t="n">
        <v>43731</v>
      </c>
      <c r="B63" s="0" t="s">
        <v>221</v>
      </c>
      <c r="C63" s="0" t="s">
        <v>150</v>
      </c>
      <c r="D63" s="0" t="s">
        <v>222</v>
      </c>
      <c r="E63" s="0" t="s">
        <v>126</v>
      </c>
      <c r="F63" s="0" t="n">
        <v>266.66</v>
      </c>
      <c r="G63" s="0" t="n">
        <v>30</v>
      </c>
      <c r="H63" s="0" t="n">
        <v>959.976</v>
      </c>
      <c r="I63" s="0" t="n">
        <v>133.33</v>
      </c>
      <c r="J63" s="0" t="s">
        <v>23</v>
      </c>
    </row>
    <row r="64" customFormat="false" ht="12.8" hidden="false" customHeight="false" outlineLevel="0" collapsed="false">
      <c r="A64" s="18" t="n">
        <v>43721</v>
      </c>
      <c r="B64" s="0" t="s">
        <v>223</v>
      </c>
      <c r="C64" s="0" t="s">
        <v>224</v>
      </c>
      <c r="D64" s="0" t="s">
        <v>225</v>
      </c>
      <c r="E64" s="0" t="s">
        <v>126</v>
      </c>
      <c r="F64" s="0" t="n">
        <v>50</v>
      </c>
      <c r="G64" s="0" t="n">
        <v>30</v>
      </c>
      <c r="H64" s="0" t="n">
        <v>180</v>
      </c>
      <c r="I64" s="0" t="n">
        <v>25</v>
      </c>
      <c r="J64" s="0" t="s">
        <v>74</v>
      </c>
    </row>
    <row r="65" customFormat="false" ht="12.8" hidden="false" customHeight="false" outlineLevel="0" collapsed="false">
      <c r="A65" s="18" t="n">
        <v>43731</v>
      </c>
      <c r="B65" s="0" t="s">
        <v>226</v>
      </c>
      <c r="C65" s="0" t="s">
        <v>227</v>
      </c>
      <c r="D65" s="0" t="s">
        <v>228</v>
      </c>
      <c r="E65" s="0" t="s">
        <v>126</v>
      </c>
      <c r="F65" s="0" t="n">
        <v>50</v>
      </c>
      <c r="G65" s="0" t="n">
        <v>30</v>
      </c>
      <c r="H65" s="0" t="n">
        <v>180</v>
      </c>
      <c r="I65" s="0" t="n">
        <v>25</v>
      </c>
      <c r="J65" s="0" t="s">
        <v>44</v>
      </c>
    </row>
    <row r="66" customFormat="false" ht="12.8" hidden="false" customHeight="false" outlineLevel="0" collapsed="false">
      <c r="A66" s="18" t="n">
        <v>43731</v>
      </c>
      <c r="B66" s="0" t="s">
        <v>229</v>
      </c>
      <c r="C66" s="0" t="s">
        <v>230</v>
      </c>
      <c r="D66" s="0" t="s">
        <v>231</v>
      </c>
      <c r="E66" s="0" t="s">
        <v>126</v>
      </c>
      <c r="F66" s="0" t="n">
        <v>150</v>
      </c>
      <c r="G66" s="0" t="n">
        <v>15</v>
      </c>
      <c r="H66" s="0" t="n">
        <v>270</v>
      </c>
      <c r="I66" s="0" t="n">
        <v>75</v>
      </c>
      <c r="J66" s="0" t="s">
        <v>70</v>
      </c>
    </row>
    <row r="67" customFormat="false" ht="12.8" hidden="false" customHeight="false" outlineLevel="0" collapsed="false">
      <c r="A67" s="18" t="n">
        <v>43731</v>
      </c>
      <c r="B67" s="0" t="s">
        <v>232</v>
      </c>
      <c r="C67" s="0" t="s">
        <v>233</v>
      </c>
      <c r="D67" s="0" t="s">
        <v>231</v>
      </c>
      <c r="E67" s="0" t="s">
        <v>126</v>
      </c>
      <c r="F67" s="0" t="n">
        <v>150</v>
      </c>
      <c r="G67" s="0" t="n">
        <v>21</v>
      </c>
      <c r="H67" s="0" t="n">
        <v>378</v>
      </c>
      <c r="I67" s="0" t="n">
        <v>75</v>
      </c>
      <c r="J67" s="0" t="s">
        <v>70</v>
      </c>
    </row>
    <row r="68" customFormat="false" ht="12.8" hidden="false" customHeight="false" outlineLevel="0" collapsed="false">
      <c r="A68" s="18" t="n">
        <v>43734</v>
      </c>
      <c r="B68" s="0" t="s">
        <v>234</v>
      </c>
      <c r="C68" s="0" t="s">
        <v>235</v>
      </c>
      <c r="D68" s="0" t="s">
        <v>236</v>
      </c>
      <c r="E68" s="0" t="s">
        <v>126</v>
      </c>
      <c r="F68" s="0" t="n">
        <v>100</v>
      </c>
      <c r="G68" s="0" t="n">
        <v>30</v>
      </c>
      <c r="H68" s="0" t="n">
        <v>360</v>
      </c>
      <c r="I68" s="0" t="n">
        <v>50</v>
      </c>
      <c r="J68" s="0" t="s">
        <v>39</v>
      </c>
    </row>
    <row r="69" customFormat="false" ht="12.8" hidden="false" customHeight="false" outlineLevel="0" collapsed="false">
      <c r="A69" s="18" t="n">
        <v>43732</v>
      </c>
      <c r="B69" s="0" t="s">
        <v>237</v>
      </c>
      <c r="C69" s="0" t="s">
        <v>238</v>
      </c>
      <c r="D69" s="0" t="s">
        <v>239</v>
      </c>
      <c r="E69" s="0" t="s">
        <v>126</v>
      </c>
      <c r="F69" s="0" t="n">
        <v>150</v>
      </c>
      <c r="G69" s="0" t="n">
        <v>23</v>
      </c>
      <c r="H69" s="0" t="n">
        <v>414</v>
      </c>
      <c r="I69" s="0" t="n">
        <v>75</v>
      </c>
      <c r="J69" s="0" t="s">
        <v>69</v>
      </c>
    </row>
    <row r="70" customFormat="false" ht="12.8" hidden="false" customHeight="false" outlineLevel="0" collapsed="false">
      <c r="A70" s="18" t="n">
        <v>43732</v>
      </c>
      <c r="B70" s="0" t="s">
        <v>237</v>
      </c>
      <c r="C70" s="0" t="s">
        <v>240</v>
      </c>
      <c r="D70" s="0" t="s">
        <v>239</v>
      </c>
      <c r="E70" s="0" t="s">
        <v>126</v>
      </c>
      <c r="F70" s="0" t="n">
        <v>150</v>
      </c>
      <c r="G70" s="0" t="n">
        <v>24</v>
      </c>
      <c r="H70" s="0" t="n">
        <v>432</v>
      </c>
      <c r="I70" s="0" t="n">
        <v>75</v>
      </c>
      <c r="J70" s="0" t="s">
        <v>69</v>
      </c>
    </row>
    <row r="71" customFormat="false" ht="12.8" hidden="false" customHeight="false" outlineLevel="0" collapsed="false">
      <c r="A71" s="18" t="n">
        <v>43732</v>
      </c>
      <c r="B71" s="0" t="s">
        <v>241</v>
      </c>
      <c r="C71" s="0" t="s">
        <v>191</v>
      </c>
      <c r="D71" s="0" t="s">
        <v>242</v>
      </c>
      <c r="E71" s="0" t="s">
        <v>126</v>
      </c>
      <c r="F71" s="0" t="n">
        <v>100</v>
      </c>
      <c r="G71" s="0" t="n">
        <v>29</v>
      </c>
      <c r="H71" s="0" t="n">
        <v>348</v>
      </c>
      <c r="I71" s="0" t="n">
        <v>50</v>
      </c>
      <c r="J71" s="0" t="s">
        <v>74</v>
      </c>
    </row>
    <row r="72" customFormat="false" ht="12.8" hidden="false" customHeight="false" outlineLevel="0" collapsed="false">
      <c r="A72" s="18" t="n">
        <v>43719</v>
      </c>
      <c r="B72" s="0" t="s">
        <v>243</v>
      </c>
      <c r="C72" s="0" t="s">
        <v>116</v>
      </c>
      <c r="D72" s="0" t="s">
        <v>244</v>
      </c>
      <c r="E72" s="0" t="s">
        <v>126</v>
      </c>
      <c r="F72" s="0" t="n">
        <v>266.66</v>
      </c>
      <c r="G72" s="0" t="n">
        <v>23</v>
      </c>
      <c r="H72" s="0" t="n">
        <v>735.9816</v>
      </c>
      <c r="I72" s="0" t="n">
        <v>133.33</v>
      </c>
      <c r="J72" s="0" t="s">
        <v>68</v>
      </c>
    </row>
    <row r="73" customFormat="false" ht="12.8" hidden="false" customHeight="false" outlineLevel="0" collapsed="false">
      <c r="A73" s="18" t="n">
        <v>43734</v>
      </c>
      <c r="B73" s="0" t="s">
        <v>245</v>
      </c>
      <c r="C73" s="0" t="s">
        <v>246</v>
      </c>
      <c r="D73" s="0" t="s">
        <v>247</v>
      </c>
      <c r="E73" s="0" t="s">
        <v>126</v>
      </c>
      <c r="F73" s="0" t="n">
        <v>266.5</v>
      </c>
      <c r="G73" s="0" t="n">
        <v>30</v>
      </c>
      <c r="H73" s="0" t="n">
        <v>959.4</v>
      </c>
      <c r="I73" s="0" t="n">
        <v>133.25</v>
      </c>
      <c r="J73" s="0" t="s">
        <v>68</v>
      </c>
      <c r="N73" s="0" t="s">
        <v>50</v>
      </c>
    </row>
    <row r="74" customFormat="false" ht="12.8" hidden="false" customHeight="false" outlineLevel="0" collapsed="false">
      <c r="A74" s="18" t="n">
        <v>43734</v>
      </c>
      <c r="B74" s="0" t="s">
        <v>248</v>
      </c>
      <c r="C74" s="0" t="s">
        <v>249</v>
      </c>
      <c r="D74" s="0" t="s">
        <v>250</v>
      </c>
      <c r="E74" s="0" t="s">
        <v>126</v>
      </c>
      <c r="F74" s="0" t="n">
        <v>266.5</v>
      </c>
      <c r="G74" s="0" t="n">
        <v>30</v>
      </c>
      <c r="H74" s="0" t="n">
        <v>959.4</v>
      </c>
      <c r="I74" s="0" t="n">
        <v>133.25</v>
      </c>
      <c r="J74" s="0" t="s">
        <v>68</v>
      </c>
    </row>
    <row r="75" customFormat="false" ht="12.8" hidden="false" customHeight="false" outlineLevel="0" collapsed="false">
      <c r="A75" s="18" t="n">
        <v>43735</v>
      </c>
      <c r="B75" s="0" t="s">
        <v>251</v>
      </c>
      <c r="C75" s="0" t="s">
        <v>252</v>
      </c>
      <c r="D75" s="0" t="s">
        <v>253</v>
      </c>
      <c r="E75" s="0" t="s">
        <v>126</v>
      </c>
      <c r="F75" s="0" t="n">
        <v>266.66</v>
      </c>
      <c r="G75" s="0" t="n">
        <v>27</v>
      </c>
      <c r="H75" s="0" t="n">
        <v>863.9784</v>
      </c>
      <c r="I75" s="0" t="n">
        <v>133.33</v>
      </c>
      <c r="J75" s="0" t="s">
        <v>23</v>
      </c>
    </row>
    <row r="76" customFormat="false" ht="12.8" hidden="false" customHeight="false" outlineLevel="0" collapsed="false">
      <c r="A76" s="18" t="n">
        <v>43735</v>
      </c>
      <c r="B76" s="0" t="s">
        <v>251</v>
      </c>
      <c r="C76" s="0" t="s">
        <v>212</v>
      </c>
      <c r="D76" s="0" t="s">
        <v>253</v>
      </c>
      <c r="E76" s="0" t="s">
        <v>126</v>
      </c>
      <c r="F76" s="0" t="n">
        <v>266.66</v>
      </c>
      <c r="G76" s="0" t="n">
        <v>24</v>
      </c>
      <c r="H76" s="0" t="n">
        <v>767.9808</v>
      </c>
      <c r="I76" s="0" t="n">
        <v>133.33</v>
      </c>
      <c r="J76" s="0" t="s">
        <v>23</v>
      </c>
    </row>
    <row r="77" customFormat="false" ht="12.8" hidden="false" customHeight="false" outlineLevel="0" collapsed="false">
      <c r="A77" s="18" t="n">
        <v>43734</v>
      </c>
      <c r="B77" s="0" t="s">
        <v>254</v>
      </c>
      <c r="C77" s="0" t="s">
        <v>255</v>
      </c>
      <c r="D77" s="0" t="s">
        <v>256</v>
      </c>
      <c r="E77" s="0" t="s">
        <v>126</v>
      </c>
      <c r="F77" s="0" t="n">
        <v>50</v>
      </c>
      <c r="G77" s="0" t="n">
        <v>19</v>
      </c>
      <c r="H77" s="0" t="n">
        <v>114</v>
      </c>
      <c r="I77" s="0" t="n">
        <v>25</v>
      </c>
      <c r="J77" s="0" t="s">
        <v>23</v>
      </c>
    </row>
    <row r="78" customFormat="false" ht="12.8" hidden="false" customHeight="false" outlineLevel="0" collapsed="false">
      <c r="A78" s="18" t="n">
        <v>43734</v>
      </c>
      <c r="B78" s="0" t="s">
        <v>254</v>
      </c>
      <c r="C78" s="0" t="s">
        <v>212</v>
      </c>
      <c r="D78" s="0" t="s">
        <v>256</v>
      </c>
      <c r="E78" s="0" t="s">
        <v>126</v>
      </c>
      <c r="F78" s="0" t="n">
        <v>50</v>
      </c>
      <c r="G78" s="0" t="n">
        <v>18</v>
      </c>
      <c r="H78" s="0" t="n">
        <v>108</v>
      </c>
      <c r="I78" s="0" t="n">
        <v>25</v>
      </c>
      <c r="J78" s="0" t="s">
        <v>23</v>
      </c>
    </row>
    <row r="79" customFormat="false" ht="12.8" hidden="false" customHeight="false" outlineLevel="0" collapsed="false">
      <c r="A79" s="18" t="n">
        <v>43710</v>
      </c>
      <c r="B79" s="0" t="s">
        <v>257</v>
      </c>
      <c r="C79" s="0" t="s">
        <v>258</v>
      </c>
      <c r="D79" s="0" t="s">
        <v>259</v>
      </c>
      <c r="E79" s="0" t="s">
        <v>126</v>
      </c>
      <c r="F79" s="0" t="n">
        <v>266.66</v>
      </c>
      <c r="G79" s="0" t="n">
        <v>30</v>
      </c>
      <c r="H79" s="0" t="n">
        <v>959.976</v>
      </c>
      <c r="I79" s="0" t="n">
        <v>133.33</v>
      </c>
      <c r="J79" s="0" t="s">
        <v>23</v>
      </c>
    </row>
    <row r="80" customFormat="false" ht="12.8" hidden="false" customHeight="false" outlineLevel="0" collapsed="false">
      <c r="A80" s="18" t="n">
        <v>43733</v>
      </c>
      <c r="B80" s="0" t="s">
        <v>260</v>
      </c>
      <c r="C80" s="0" t="s">
        <v>261</v>
      </c>
      <c r="D80" s="0" t="s">
        <v>262</v>
      </c>
      <c r="E80" s="0" t="s">
        <v>126</v>
      </c>
      <c r="F80" s="0" t="n">
        <v>266.66</v>
      </c>
      <c r="G80" s="0" t="n">
        <v>24</v>
      </c>
      <c r="H80" s="0" t="n">
        <v>767.9808</v>
      </c>
      <c r="I80" s="0" t="n">
        <v>133.33</v>
      </c>
      <c r="J80" s="0" t="s">
        <v>67</v>
      </c>
    </row>
    <row r="81" customFormat="false" ht="12.8" hidden="false" customHeight="false" outlineLevel="0" collapsed="false">
      <c r="A81" s="18" t="n">
        <v>43736</v>
      </c>
      <c r="B81" s="0" t="s">
        <v>263</v>
      </c>
      <c r="C81" s="0" t="s">
        <v>264</v>
      </c>
      <c r="D81" s="0" t="s">
        <v>265</v>
      </c>
      <c r="E81" s="0" t="s">
        <v>126</v>
      </c>
      <c r="F81" s="0" t="n">
        <v>208.33</v>
      </c>
      <c r="G81" s="0" t="n">
        <v>30</v>
      </c>
      <c r="H81" s="0" t="n">
        <v>749.988</v>
      </c>
      <c r="I81" s="0" t="n">
        <v>104.165</v>
      </c>
      <c r="J81" s="0" t="s">
        <v>73</v>
      </c>
    </row>
    <row r="82" customFormat="false" ht="12.8" hidden="false" customHeight="false" outlineLevel="0" collapsed="false">
      <c r="A82" s="18" t="n">
        <v>43736</v>
      </c>
      <c r="B82" s="0" t="s">
        <v>266</v>
      </c>
      <c r="C82" s="0" t="s">
        <v>267</v>
      </c>
      <c r="D82" s="0" t="s">
        <v>268</v>
      </c>
      <c r="E82" s="0" t="s">
        <v>126</v>
      </c>
      <c r="F82" s="0" t="n">
        <v>100</v>
      </c>
      <c r="G82" s="0" t="n">
        <v>15</v>
      </c>
      <c r="H82" s="0" t="n">
        <v>180</v>
      </c>
      <c r="I82" s="0" t="n">
        <v>50</v>
      </c>
      <c r="J82" s="0" t="s">
        <v>23</v>
      </c>
      <c r="K82" s="0" t="s">
        <v>20</v>
      </c>
    </row>
    <row r="83" customFormat="false" ht="12.8" hidden="false" customHeight="false" outlineLevel="0" collapsed="false">
      <c r="A83" s="18" t="n">
        <v>43736</v>
      </c>
      <c r="B83" s="0" t="s">
        <v>266</v>
      </c>
      <c r="C83" s="0" t="s">
        <v>267</v>
      </c>
      <c r="D83" s="0" t="s">
        <v>268</v>
      </c>
      <c r="E83" s="0" t="s">
        <v>126</v>
      </c>
      <c r="F83" s="0" t="n">
        <v>100</v>
      </c>
      <c r="G83" s="0" t="n">
        <v>15</v>
      </c>
      <c r="H83" s="0" t="n">
        <v>180</v>
      </c>
      <c r="I83" s="0" t="n">
        <v>50</v>
      </c>
      <c r="J83" s="0" t="s">
        <v>20</v>
      </c>
      <c r="K83" s="0" t="s">
        <v>23</v>
      </c>
    </row>
    <row r="84" customFormat="false" ht="12.8" hidden="false" customHeight="false" outlineLevel="0" collapsed="false">
      <c r="A84" s="18" t="n">
        <v>43732</v>
      </c>
      <c r="B84" s="0" t="s">
        <v>269</v>
      </c>
      <c r="C84" s="0" t="s">
        <v>270</v>
      </c>
      <c r="D84" s="0" t="s">
        <v>271</v>
      </c>
      <c r="E84" s="0" t="s">
        <v>126</v>
      </c>
      <c r="F84" s="0" t="n">
        <v>200</v>
      </c>
      <c r="G84" s="0" t="n">
        <v>21</v>
      </c>
      <c r="H84" s="0" t="n">
        <v>504</v>
      </c>
      <c r="I84" s="0" t="n">
        <v>100</v>
      </c>
      <c r="J84" s="0" t="s">
        <v>67</v>
      </c>
    </row>
    <row r="85" customFormat="false" ht="12.8" hidden="false" customHeight="false" outlineLevel="0" collapsed="false">
      <c r="A85" s="18" t="n">
        <v>43736</v>
      </c>
      <c r="B85" s="0" t="s">
        <v>272</v>
      </c>
      <c r="C85" s="0" t="s">
        <v>273</v>
      </c>
      <c r="D85" s="0" t="s">
        <v>274</v>
      </c>
      <c r="E85" s="0" t="s">
        <v>126</v>
      </c>
      <c r="F85" s="0" t="n">
        <v>50</v>
      </c>
      <c r="G85" s="0" t="n">
        <v>30</v>
      </c>
      <c r="H85" s="0" t="n">
        <v>180</v>
      </c>
      <c r="I85" s="0" t="n">
        <v>25</v>
      </c>
      <c r="J85" s="0" t="s">
        <v>67</v>
      </c>
    </row>
    <row r="86" customFormat="false" ht="12.8" hidden="false" customHeight="false" outlineLevel="0" collapsed="false">
      <c r="A86" s="18" t="n">
        <v>43736</v>
      </c>
      <c r="B86" s="0" t="s">
        <v>275</v>
      </c>
      <c r="C86" s="0" t="s">
        <v>276</v>
      </c>
      <c r="D86" s="0" t="s">
        <v>274</v>
      </c>
      <c r="E86" s="0" t="s">
        <v>126</v>
      </c>
      <c r="F86" s="0" t="n">
        <v>50</v>
      </c>
      <c r="G86" s="0" t="n">
        <v>30</v>
      </c>
      <c r="H86" s="0" t="n">
        <v>180</v>
      </c>
      <c r="I86" s="0" t="n">
        <v>25</v>
      </c>
      <c r="J86" s="0" t="s">
        <v>67</v>
      </c>
    </row>
    <row r="87" customFormat="false" ht="12.8" hidden="false" customHeight="false" outlineLevel="0" collapsed="false">
      <c r="A87" s="18" t="n">
        <v>43736</v>
      </c>
      <c r="B87" s="0" t="s">
        <v>277</v>
      </c>
      <c r="C87" s="0" t="s">
        <v>278</v>
      </c>
      <c r="D87" s="0" t="s">
        <v>279</v>
      </c>
      <c r="E87" s="0" t="s">
        <v>126</v>
      </c>
      <c r="F87" s="0" t="n">
        <v>266.5</v>
      </c>
      <c r="G87" s="0" t="n">
        <v>30</v>
      </c>
      <c r="H87" s="0" t="n">
        <v>959.4</v>
      </c>
      <c r="I87" s="0" t="n">
        <v>133.25</v>
      </c>
      <c r="J87" s="0" t="s">
        <v>68</v>
      </c>
    </row>
    <row r="88" customFormat="false" ht="12.8" hidden="false" customHeight="false" outlineLevel="0" collapsed="false">
      <c r="A88" s="18" t="n">
        <v>43726</v>
      </c>
      <c r="B88" s="0" t="s">
        <v>280</v>
      </c>
      <c r="C88" s="0" t="s">
        <v>281</v>
      </c>
      <c r="D88" s="0" t="s">
        <v>282</v>
      </c>
      <c r="E88" s="0" t="s">
        <v>126</v>
      </c>
      <c r="F88" s="0" t="n">
        <v>100</v>
      </c>
      <c r="G88" s="0" t="n">
        <v>30</v>
      </c>
      <c r="H88" s="0" t="n">
        <v>360</v>
      </c>
      <c r="I88" s="0" t="n">
        <v>50</v>
      </c>
      <c r="J88" s="0" t="s">
        <v>68</v>
      </c>
    </row>
    <row r="89" customFormat="false" ht="12.8" hidden="false" customHeight="false" outlineLevel="0" collapsed="false">
      <c r="A89" s="18" t="n">
        <v>43738</v>
      </c>
      <c r="B89" s="0" t="s">
        <v>283</v>
      </c>
      <c r="C89" s="0" t="s">
        <v>284</v>
      </c>
      <c r="D89" s="0" t="s">
        <v>285</v>
      </c>
      <c r="E89" s="0" t="s">
        <v>126</v>
      </c>
      <c r="F89" s="0" t="n">
        <v>50</v>
      </c>
      <c r="G89" s="0" t="n">
        <v>30</v>
      </c>
      <c r="H89" s="0" t="n">
        <v>180</v>
      </c>
      <c r="I89" s="0" t="n">
        <v>25</v>
      </c>
      <c r="J89" s="0" t="s">
        <v>20</v>
      </c>
    </row>
    <row r="90" customFormat="false" ht="12.8" hidden="false" customHeight="false" outlineLevel="0" collapsed="false">
      <c r="A90" s="18" t="n">
        <v>43734</v>
      </c>
      <c r="B90" s="0" t="s">
        <v>286</v>
      </c>
      <c r="C90" s="0" t="s">
        <v>287</v>
      </c>
      <c r="D90" s="0" t="s">
        <v>288</v>
      </c>
      <c r="E90" s="0" t="s">
        <v>126</v>
      </c>
      <c r="F90" s="0" t="n">
        <v>100</v>
      </c>
      <c r="G90" s="0" t="n">
        <v>30</v>
      </c>
      <c r="H90" s="0" t="n">
        <v>360</v>
      </c>
      <c r="I90" s="0" t="n">
        <v>50</v>
      </c>
      <c r="J90" s="0" t="s">
        <v>41</v>
      </c>
    </row>
    <row r="91" customFormat="false" ht="12.8" hidden="false" customHeight="false" outlineLevel="0" collapsed="false">
      <c r="A91" s="18" t="n">
        <v>43733</v>
      </c>
      <c r="B91" s="0" t="s">
        <v>130</v>
      </c>
      <c r="C91" s="0" t="s">
        <v>289</v>
      </c>
      <c r="D91" s="0" t="s">
        <v>290</v>
      </c>
      <c r="E91" s="0" t="s">
        <v>126</v>
      </c>
      <c r="F91" s="0" t="n">
        <v>266.66</v>
      </c>
      <c r="G91" s="0" t="n">
        <v>20</v>
      </c>
      <c r="H91" s="0" t="n">
        <v>639.984</v>
      </c>
      <c r="I91" s="0" t="n">
        <v>133.33</v>
      </c>
      <c r="J91" s="0" t="s">
        <v>23</v>
      </c>
    </row>
    <row r="92" customFormat="false" ht="12.8" hidden="false" customHeight="false" outlineLevel="0" collapsed="false">
      <c r="A92" s="18" t="n">
        <v>43733</v>
      </c>
      <c r="B92" s="0" t="s">
        <v>291</v>
      </c>
      <c r="C92" s="0" t="s">
        <v>214</v>
      </c>
      <c r="D92" s="0" t="s">
        <v>122</v>
      </c>
      <c r="E92" s="0" t="s">
        <v>126</v>
      </c>
      <c r="F92" s="0" t="n">
        <v>100</v>
      </c>
      <c r="G92" s="0" t="n">
        <v>32</v>
      </c>
      <c r="H92" s="0" t="n">
        <v>384</v>
      </c>
      <c r="I92" s="0" t="n">
        <v>50</v>
      </c>
      <c r="J92" s="0" t="s">
        <v>20</v>
      </c>
    </row>
    <row r="93" customFormat="false" ht="12.8" hidden="false" customHeight="false" outlineLevel="0" collapsed="false">
      <c r="A93" s="18" t="n">
        <v>43733</v>
      </c>
      <c r="B93" s="0" t="s">
        <v>292</v>
      </c>
      <c r="C93" s="0" t="s">
        <v>293</v>
      </c>
      <c r="D93" s="0" t="s">
        <v>294</v>
      </c>
      <c r="E93" s="0" t="s">
        <v>126</v>
      </c>
      <c r="F93" s="0" t="n">
        <v>75</v>
      </c>
      <c r="G93" s="0" t="n">
        <v>31</v>
      </c>
      <c r="H93" s="0" t="n">
        <v>279</v>
      </c>
      <c r="I93" s="0" t="n">
        <v>37.5</v>
      </c>
      <c r="J93" s="0" t="s">
        <v>20</v>
      </c>
    </row>
    <row r="94" customFormat="false" ht="12.8" hidden="false" customHeight="false" outlineLevel="0" collapsed="false">
      <c r="A94" s="18" t="n">
        <v>43733</v>
      </c>
      <c r="B94" s="0" t="s">
        <v>292</v>
      </c>
      <c r="C94" s="0" t="s">
        <v>293</v>
      </c>
      <c r="D94" s="0" t="s">
        <v>294</v>
      </c>
      <c r="E94" s="0" t="s">
        <v>126</v>
      </c>
      <c r="F94" s="0" t="n">
        <v>75</v>
      </c>
      <c r="G94" s="0" t="n">
        <v>31</v>
      </c>
      <c r="H94" s="0" t="n">
        <v>279</v>
      </c>
      <c r="I94" s="0" t="n">
        <v>37.5</v>
      </c>
      <c r="J94" s="0" t="s">
        <v>39</v>
      </c>
    </row>
    <row r="95" customFormat="false" ht="12.8" hidden="false" customHeight="false" outlineLevel="0" collapsed="false">
      <c r="A95" s="18" t="n">
        <v>43736</v>
      </c>
      <c r="B95" s="0" t="s">
        <v>295</v>
      </c>
      <c r="C95" s="0" t="s">
        <v>296</v>
      </c>
      <c r="D95" s="0" t="s">
        <v>297</v>
      </c>
      <c r="E95" s="0" t="s">
        <v>126</v>
      </c>
      <c r="F95" s="0" t="n">
        <v>50</v>
      </c>
      <c r="G95" s="0" t="n">
        <v>31</v>
      </c>
      <c r="H95" s="0" t="n">
        <v>186</v>
      </c>
      <c r="I95" s="0" t="n">
        <v>25</v>
      </c>
      <c r="J95" s="0" t="s">
        <v>23</v>
      </c>
    </row>
    <row r="96" customFormat="false" ht="12.8" hidden="false" customHeight="false" outlineLevel="0" collapsed="false">
      <c r="A96" s="18" t="n">
        <v>43733</v>
      </c>
      <c r="B96" s="0" t="s">
        <v>298</v>
      </c>
      <c r="C96" s="0" t="s">
        <v>299</v>
      </c>
      <c r="D96" s="0" t="s">
        <v>300</v>
      </c>
      <c r="E96" s="0" t="s">
        <v>126</v>
      </c>
      <c r="F96" s="0" t="n">
        <v>100</v>
      </c>
      <c r="G96" s="0" t="n">
        <v>29</v>
      </c>
      <c r="H96" s="0" t="n">
        <v>348</v>
      </c>
      <c r="I96" s="0" t="n">
        <v>50</v>
      </c>
      <c r="J96" s="0" t="s">
        <v>39</v>
      </c>
    </row>
    <row r="97" customFormat="false" ht="12.8" hidden="false" customHeight="false" outlineLevel="0" collapsed="false">
      <c r="A97" s="18" t="n">
        <v>43736</v>
      </c>
      <c r="B97" s="0" t="s">
        <v>295</v>
      </c>
      <c r="C97" s="0" t="s">
        <v>296</v>
      </c>
      <c r="D97" s="0" t="s">
        <v>297</v>
      </c>
      <c r="E97" s="0" t="s">
        <v>126</v>
      </c>
      <c r="F97" s="0" t="n">
        <v>50</v>
      </c>
      <c r="G97" s="0" t="n">
        <v>31</v>
      </c>
      <c r="H97" s="0" t="n">
        <v>186</v>
      </c>
      <c r="I97" s="0" t="n">
        <v>25</v>
      </c>
      <c r="J97" s="0" t="s">
        <v>20</v>
      </c>
    </row>
    <row r="98" customFormat="false" ht="12.8" hidden="false" customHeight="false" outlineLevel="0" collapsed="false">
      <c r="A98" s="18" t="n">
        <v>43738</v>
      </c>
      <c r="B98" s="0" t="s">
        <v>280</v>
      </c>
      <c r="C98" s="0" t="s">
        <v>281</v>
      </c>
      <c r="D98" s="0" t="s">
        <v>282</v>
      </c>
      <c r="E98" s="0" t="s">
        <v>301</v>
      </c>
      <c r="F98" s="0" t="n">
        <v>65</v>
      </c>
      <c r="G98" s="0" t="n">
        <v>20</v>
      </c>
      <c r="H98" s="0" t="n">
        <v>312</v>
      </c>
      <c r="I98" s="0" t="n">
        <v>65</v>
      </c>
      <c r="J98" s="0" t="s">
        <v>68</v>
      </c>
    </row>
    <row r="99" customFormat="false" ht="12.8" hidden="false" customHeight="false" outlineLevel="0" collapsed="false">
      <c r="A99" s="18" t="n">
        <v>43738</v>
      </c>
      <c r="B99" s="0" t="s">
        <v>302</v>
      </c>
      <c r="C99" s="0" t="s">
        <v>303</v>
      </c>
      <c r="D99" s="0" t="s">
        <v>282</v>
      </c>
      <c r="E99" s="0" t="s">
        <v>301</v>
      </c>
      <c r="F99" s="0" t="n">
        <v>35</v>
      </c>
      <c r="G99" s="0" t="n">
        <v>20</v>
      </c>
      <c r="H99" s="0" t="n">
        <v>168</v>
      </c>
      <c r="I99" s="0" t="n">
        <v>35</v>
      </c>
      <c r="J99" s="0" t="s">
        <v>68</v>
      </c>
    </row>
    <row r="100" customFormat="false" ht="12.8" hidden="false" customHeight="false" outlineLevel="0" collapsed="false">
      <c r="A100" s="18" t="n">
        <v>43710</v>
      </c>
      <c r="B100" s="0" t="s">
        <v>160</v>
      </c>
      <c r="C100" s="0" t="s">
        <v>304</v>
      </c>
      <c r="D100" s="0" t="s">
        <v>162</v>
      </c>
      <c r="E100" s="0" t="s">
        <v>305</v>
      </c>
      <c r="F100" s="0" t="n">
        <v>50</v>
      </c>
      <c r="H100" s="0" t="n">
        <v>90</v>
      </c>
      <c r="I100" s="0" t="n">
        <v>16.6666666666667</v>
      </c>
      <c r="J100" s="0" t="s">
        <v>40</v>
      </c>
      <c r="K100" s="0" t="s">
        <v>41</v>
      </c>
    </row>
    <row r="101" customFormat="false" ht="12.8" hidden="false" customHeight="false" outlineLevel="0" collapsed="false">
      <c r="A101" s="18" t="n">
        <v>43710</v>
      </c>
      <c r="B101" s="0" t="s">
        <v>160</v>
      </c>
      <c r="C101" s="0" t="s">
        <v>304</v>
      </c>
      <c r="D101" s="0" t="s">
        <v>162</v>
      </c>
      <c r="E101" s="0" t="s">
        <v>305</v>
      </c>
      <c r="F101" s="0" t="n">
        <v>50</v>
      </c>
      <c r="H101" s="0" t="n">
        <v>90</v>
      </c>
      <c r="I101" s="0" t="n">
        <v>16.6666666666667</v>
      </c>
      <c r="J101" s="0" t="s">
        <v>41</v>
      </c>
      <c r="K101" s="0" t="s">
        <v>40</v>
      </c>
    </row>
    <row r="102" customFormat="false" ht="12.8" hidden="false" customHeight="false" outlineLevel="0" collapsed="false">
      <c r="A102" s="18" t="n">
        <v>43712</v>
      </c>
      <c r="B102" s="0" t="s">
        <v>306</v>
      </c>
      <c r="C102" s="0" t="s">
        <v>78</v>
      </c>
      <c r="D102" s="0" t="s">
        <v>307</v>
      </c>
      <c r="E102" s="0" t="s">
        <v>305</v>
      </c>
      <c r="F102" s="0" t="n">
        <v>250</v>
      </c>
      <c r="H102" s="0" t="n">
        <v>450</v>
      </c>
      <c r="I102" s="0" t="n">
        <v>83.3333333333333</v>
      </c>
      <c r="J102" s="0" t="s">
        <v>66</v>
      </c>
    </row>
    <row r="103" customFormat="false" ht="12.8" hidden="false" customHeight="false" outlineLevel="0" collapsed="false">
      <c r="A103" s="18" t="n">
        <v>43713</v>
      </c>
      <c r="B103" s="0" t="s">
        <v>308</v>
      </c>
      <c r="C103" s="0" t="s">
        <v>309</v>
      </c>
      <c r="D103" s="0" t="s">
        <v>310</v>
      </c>
      <c r="E103" s="0" t="s">
        <v>305</v>
      </c>
      <c r="F103" s="0" t="n">
        <v>100</v>
      </c>
      <c r="H103" s="0" t="n">
        <v>180</v>
      </c>
      <c r="I103" s="0" t="n">
        <v>33.3333333333333</v>
      </c>
      <c r="J103" s="0" t="s">
        <v>71</v>
      </c>
    </row>
    <row r="104" customFormat="false" ht="12.8" hidden="false" customHeight="false" outlineLevel="0" collapsed="false">
      <c r="A104" s="18" t="n">
        <v>43726</v>
      </c>
      <c r="B104" s="0" t="s">
        <v>311</v>
      </c>
      <c r="C104" s="0" t="s">
        <v>312</v>
      </c>
      <c r="D104" s="0" t="s">
        <v>313</v>
      </c>
      <c r="E104" s="0" t="s">
        <v>305</v>
      </c>
      <c r="F104" s="0" t="n">
        <v>1000</v>
      </c>
      <c r="H104" s="0" t="n">
        <v>1800</v>
      </c>
      <c r="I104" s="0" t="n">
        <v>333.333333333333</v>
      </c>
      <c r="J104" s="0" t="s">
        <v>70</v>
      </c>
    </row>
    <row r="105" customFormat="false" ht="12.8" hidden="false" customHeight="false" outlineLevel="0" collapsed="false">
      <c r="A105" s="18" t="n">
        <v>43727</v>
      </c>
      <c r="B105" s="0" t="s">
        <v>216</v>
      </c>
      <c r="C105" s="0" t="s">
        <v>209</v>
      </c>
      <c r="D105" s="0" t="s">
        <v>217</v>
      </c>
      <c r="E105" s="0" t="s">
        <v>305</v>
      </c>
      <c r="F105" s="0" t="n">
        <v>400</v>
      </c>
      <c r="H105" s="0" t="n">
        <v>720</v>
      </c>
      <c r="I105" s="0" t="n">
        <v>133.333333333333</v>
      </c>
      <c r="J105" s="0" t="s">
        <v>68</v>
      </c>
    </row>
    <row r="106" customFormat="false" ht="12.8" hidden="false" customHeight="false" outlineLevel="0" collapsed="false">
      <c r="A106" s="18" t="n">
        <v>43733</v>
      </c>
      <c r="B106" s="0" t="s">
        <v>314</v>
      </c>
      <c r="C106" s="0" t="s">
        <v>315</v>
      </c>
      <c r="D106" s="0" t="s">
        <v>316</v>
      </c>
      <c r="E106" s="0" t="s">
        <v>305</v>
      </c>
      <c r="F106" s="0" t="n">
        <v>150</v>
      </c>
      <c r="H106" s="0" t="n">
        <v>270</v>
      </c>
      <c r="I106" s="0" t="n">
        <v>50</v>
      </c>
      <c r="J106" s="0" t="s">
        <v>40</v>
      </c>
    </row>
    <row r="107" customFormat="false" ht="12.8" hidden="false" customHeight="false" outlineLevel="0" collapsed="false">
      <c r="A107" s="18" t="n">
        <v>43726</v>
      </c>
      <c r="B107" s="0" t="s">
        <v>317</v>
      </c>
      <c r="C107" s="0" t="s">
        <v>318</v>
      </c>
      <c r="D107" s="0" t="s">
        <v>319</v>
      </c>
      <c r="E107" s="0" t="s">
        <v>305</v>
      </c>
      <c r="F107" s="0" t="n">
        <v>800</v>
      </c>
      <c r="H107" s="0" t="n">
        <v>1440</v>
      </c>
      <c r="I107" s="0" t="n">
        <v>266.666666666667</v>
      </c>
      <c r="J107" s="0" t="s">
        <v>68</v>
      </c>
    </row>
    <row r="108" customFormat="false" ht="12.8" hidden="false" customHeight="false" outlineLevel="0" collapsed="false">
      <c r="A108" s="18" t="n">
        <v>43734</v>
      </c>
      <c r="B108" s="0" t="s">
        <v>248</v>
      </c>
      <c r="C108" s="0" t="s">
        <v>249</v>
      </c>
      <c r="D108" s="0" t="s">
        <v>250</v>
      </c>
      <c r="E108" s="0" t="s">
        <v>305</v>
      </c>
      <c r="F108" s="0" t="n">
        <v>800</v>
      </c>
      <c r="H108" s="0" t="n">
        <v>1440</v>
      </c>
      <c r="I108" s="0" t="n">
        <v>266.666666666667</v>
      </c>
      <c r="J108" s="0" t="s">
        <v>68</v>
      </c>
    </row>
    <row r="109" customFormat="false" ht="12.8" hidden="false" customHeight="false" outlineLevel="0" collapsed="false">
      <c r="A109" s="18" t="n">
        <v>43714</v>
      </c>
      <c r="B109" s="0" t="s">
        <v>320</v>
      </c>
      <c r="C109" s="0" t="s">
        <v>321</v>
      </c>
      <c r="D109" s="0" t="s">
        <v>322</v>
      </c>
      <c r="E109" s="0" t="s">
        <v>305</v>
      </c>
      <c r="F109" s="0" t="n">
        <v>200</v>
      </c>
      <c r="H109" s="0" t="n">
        <v>360</v>
      </c>
      <c r="I109" s="0" t="n">
        <v>66.6666666666667</v>
      </c>
      <c r="J109" s="0" t="s">
        <v>23</v>
      </c>
    </row>
    <row r="110" customFormat="false" ht="12.8" hidden="false" customHeight="false" outlineLevel="0" collapsed="false">
      <c r="A110" s="18" t="n">
        <v>43728</v>
      </c>
      <c r="B110" s="0" t="s">
        <v>323</v>
      </c>
      <c r="C110" s="0" t="s">
        <v>318</v>
      </c>
      <c r="D110" s="0" t="s">
        <v>324</v>
      </c>
      <c r="E110" s="0" t="s">
        <v>305</v>
      </c>
      <c r="F110" s="0" t="n">
        <v>1000</v>
      </c>
      <c r="H110" s="0" t="n">
        <v>1800</v>
      </c>
      <c r="I110" s="0" t="n">
        <v>333.333333333333</v>
      </c>
      <c r="J110" s="0" t="s">
        <v>23</v>
      </c>
    </row>
    <row r="111" customFormat="false" ht="12.8" hidden="false" customHeight="false" outlineLevel="0" collapsed="false">
      <c r="A111" s="18" t="n">
        <v>43732</v>
      </c>
      <c r="B111" s="0" t="s">
        <v>325</v>
      </c>
      <c r="C111" s="0" t="s">
        <v>326</v>
      </c>
      <c r="D111" s="0" t="s">
        <v>327</v>
      </c>
      <c r="E111" s="0" t="s">
        <v>305</v>
      </c>
      <c r="F111" s="0" t="n">
        <v>500</v>
      </c>
      <c r="H111" s="0" t="n">
        <v>900</v>
      </c>
      <c r="I111" s="0" t="n">
        <v>166.666666666667</v>
      </c>
      <c r="J111" s="0" t="s">
        <v>66</v>
      </c>
    </row>
    <row r="112" customFormat="false" ht="12.8" hidden="false" customHeight="false" outlineLevel="0" collapsed="false">
      <c r="A112" s="18" t="n">
        <v>43741</v>
      </c>
      <c r="B112" s="0" t="s">
        <v>328</v>
      </c>
      <c r="C112" s="0" t="s">
        <v>329</v>
      </c>
      <c r="D112" s="0" t="s">
        <v>330</v>
      </c>
      <c r="E112" s="0" t="s">
        <v>305</v>
      </c>
      <c r="F112" s="0" t="n">
        <v>400</v>
      </c>
      <c r="H112" s="0" t="n">
        <v>720</v>
      </c>
      <c r="I112" s="0" t="n">
        <v>133.333333333333</v>
      </c>
      <c r="J112" s="0" t="s">
        <v>68</v>
      </c>
    </row>
    <row r="113" customFormat="false" ht="12.8" hidden="false" customHeight="false" outlineLevel="0" collapsed="false">
      <c r="A113" s="18" t="n">
        <v>43677</v>
      </c>
      <c r="B113" s="0" t="s">
        <v>331</v>
      </c>
      <c r="C113" s="0" t="s">
        <v>332</v>
      </c>
      <c r="D113" s="0" t="s">
        <v>333</v>
      </c>
      <c r="E113" s="0" t="s">
        <v>305</v>
      </c>
      <c r="F113" s="0" t="n">
        <v>100</v>
      </c>
      <c r="H113" s="0" t="n">
        <v>180</v>
      </c>
      <c r="I113" s="0" t="n">
        <v>33.3333333333333</v>
      </c>
      <c r="J113" s="0" t="s">
        <v>40</v>
      </c>
      <c r="L113" s="0" t="s">
        <v>54</v>
      </c>
      <c r="M113" s="0" t="n">
        <v>33.3333333333333</v>
      </c>
    </row>
    <row r="114" customFormat="false" ht="12.8" hidden="false" customHeight="false" outlineLevel="0" collapsed="false">
      <c r="A114" s="18" t="n">
        <v>43721</v>
      </c>
      <c r="B114" s="0" t="s">
        <v>334</v>
      </c>
      <c r="C114" s="0" t="s">
        <v>335</v>
      </c>
      <c r="D114" s="0" t="s">
        <v>336</v>
      </c>
      <c r="E114" s="0" t="s">
        <v>337</v>
      </c>
      <c r="F114" s="0" t="n">
        <v>15000</v>
      </c>
      <c r="H114" s="0" t="n">
        <v>450</v>
      </c>
      <c r="I114" s="0" t="n">
        <v>75</v>
      </c>
      <c r="J114" s="0" t="s">
        <v>40</v>
      </c>
      <c r="L114" s="0" t="s">
        <v>41</v>
      </c>
      <c r="M114" s="0" t="n">
        <v>75</v>
      </c>
      <c r="N114" s="0" t="s">
        <v>56</v>
      </c>
    </row>
    <row r="115" customFormat="false" ht="12.8" hidden="false" customHeight="false" outlineLevel="0" collapsed="false">
      <c r="A115" s="18" t="n">
        <v>43718</v>
      </c>
      <c r="B115" s="0" t="s">
        <v>334</v>
      </c>
      <c r="C115" s="0" t="s">
        <v>338</v>
      </c>
      <c r="D115" s="0" t="s">
        <v>336</v>
      </c>
      <c r="E115" s="0" t="s">
        <v>337</v>
      </c>
      <c r="F115" s="0" t="n">
        <v>15000</v>
      </c>
      <c r="H115" s="0" t="n">
        <v>450</v>
      </c>
      <c r="I115" s="0" t="n">
        <v>75</v>
      </c>
      <c r="J115" s="0" t="s">
        <v>40</v>
      </c>
      <c r="L115" s="0" t="s">
        <v>41</v>
      </c>
      <c r="M115" s="0" t="n">
        <v>75</v>
      </c>
      <c r="N115" s="0" t="n">
        <v>0.0475</v>
      </c>
    </row>
    <row r="116" customFormat="false" ht="12.8" hidden="false" customHeight="false" outlineLevel="0" collapsed="false">
      <c r="A116" s="18" t="n">
        <v>43727</v>
      </c>
      <c r="B116" s="0" t="s">
        <v>339</v>
      </c>
      <c r="C116" s="0" t="s">
        <v>340</v>
      </c>
      <c r="D116" s="0" t="s">
        <v>341</v>
      </c>
      <c r="E116" s="0" t="s">
        <v>337</v>
      </c>
      <c r="F116" s="0" t="n">
        <v>15000</v>
      </c>
      <c r="H116" s="0" t="n">
        <v>450</v>
      </c>
      <c r="I116" s="0" t="n">
        <v>75</v>
      </c>
      <c r="J116" s="0" t="s">
        <v>69</v>
      </c>
    </row>
    <row r="117" customFormat="false" ht="12.8" hidden="false" customHeight="false" outlineLevel="0" collapsed="false">
      <c r="A117" s="18" t="n">
        <v>43725</v>
      </c>
      <c r="B117" s="0" t="s">
        <v>243</v>
      </c>
      <c r="C117" s="0" t="s">
        <v>116</v>
      </c>
      <c r="D117" s="0" t="s">
        <v>244</v>
      </c>
      <c r="E117" s="0" t="s">
        <v>337</v>
      </c>
      <c r="F117" s="0" t="n">
        <v>17000</v>
      </c>
      <c r="H117" s="0" t="n">
        <v>510</v>
      </c>
      <c r="I117" s="0" t="n">
        <v>85</v>
      </c>
      <c r="J117" s="0" t="s">
        <v>68</v>
      </c>
      <c r="N117" s="0" t="n">
        <v>0.0475</v>
      </c>
    </row>
    <row r="118" customFormat="false" ht="12.8" hidden="false" customHeight="false" outlineLevel="0" collapsed="false">
      <c r="A118" s="18" t="n">
        <v>43725</v>
      </c>
      <c r="B118" s="0" t="s">
        <v>342</v>
      </c>
      <c r="C118" s="0" t="s">
        <v>343</v>
      </c>
      <c r="D118" s="0" t="s">
        <v>344</v>
      </c>
      <c r="E118" s="0" t="s">
        <v>337</v>
      </c>
      <c r="F118" s="0" t="n">
        <v>3000</v>
      </c>
      <c r="H118" s="0" t="n">
        <v>90</v>
      </c>
      <c r="I118" s="0" t="n">
        <v>15</v>
      </c>
      <c r="J118" s="0" t="s">
        <v>68</v>
      </c>
      <c r="N118" s="0" t="n">
        <v>0.0475</v>
      </c>
    </row>
    <row r="119" customFormat="false" ht="12.8" hidden="false" customHeight="false" outlineLevel="0" collapsed="false">
      <c r="A119" s="18" t="n">
        <v>43725</v>
      </c>
      <c r="B119" s="0" t="s">
        <v>342</v>
      </c>
      <c r="C119" s="0" t="s">
        <v>343</v>
      </c>
      <c r="D119" s="0" t="s">
        <v>344</v>
      </c>
      <c r="E119" s="0" t="s">
        <v>337</v>
      </c>
      <c r="F119" s="0" t="n">
        <v>81000</v>
      </c>
      <c r="H119" s="0" t="n">
        <v>2430</v>
      </c>
      <c r="I119" s="0" t="n">
        <v>405</v>
      </c>
      <c r="J119" s="0" t="s">
        <v>68</v>
      </c>
      <c r="N119" s="0" t="n">
        <v>0.0475</v>
      </c>
    </row>
    <row r="120" customFormat="false" ht="12.8" hidden="false" customHeight="false" outlineLevel="0" collapsed="false">
      <c r="A120" s="18" t="n">
        <v>43725</v>
      </c>
      <c r="B120" s="0" t="s">
        <v>342</v>
      </c>
      <c r="C120" s="0" t="s">
        <v>343</v>
      </c>
      <c r="D120" s="0" t="s">
        <v>344</v>
      </c>
      <c r="E120" s="0" t="s">
        <v>337</v>
      </c>
      <c r="F120" s="0" t="n">
        <v>3000</v>
      </c>
      <c r="H120" s="0" t="n">
        <v>90</v>
      </c>
      <c r="I120" s="0" t="n">
        <v>15</v>
      </c>
      <c r="J120" s="0" t="s">
        <v>68</v>
      </c>
      <c r="N120" s="0" t="n">
        <v>0.0475</v>
      </c>
    </row>
    <row r="121" customFormat="false" ht="12.8" hidden="false" customHeight="false" outlineLevel="0" collapsed="false">
      <c r="A121" s="18" t="n">
        <v>43726</v>
      </c>
      <c r="B121" s="0" t="s">
        <v>317</v>
      </c>
      <c r="C121" s="0" t="s">
        <v>318</v>
      </c>
      <c r="D121" s="0" t="s">
        <v>319</v>
      </c>
      <c r="E121" s="0" t="s">
        <v>337</v>
      </c>
      <c r="F121" s="0" t="n">
        <v>8000</v>
      </c>
      <c r="H121" s="0" t="n">
        <v>240</v>
      </c>
      <c r="I121" s="0" t="n">
        <v>40</v>
      </c>
      <c r="J121" s="0" t="s">
        <v>68</v>
      </c>
      <c r="N121" s="0" t="n">
        <v>0.0475</v>
      </c>
    </row>
    <row r="122" customFormat="false" ht="12.8" hidden="false" customHeight="false" outlineLevel="0" collapsed="false">
      <c r="A122" s="18" t="n">
        <v>43734</v>
      </c>
      <c r="B122" s="0" t="s">
        <v>345</v>
      </c>
      <c r="C122" s="0" t="s">
        <v>346</v>
      </c>
      <c r="D122" s="0" t="s">
        <v>347</v>
      </c>
      <c r="E122" s="0" t="s">
        <v>337</v>
      </c>
      <c r="F122" s="0" t="n">
        <v>45000</v>
      </c>
      <c r="H122" s="0" t="n">
        <v>1350</v>
      </c>
      <c r="I122" s="0" t="n">
        <v>225</v>
      </c>
      <c r="J122" s="0" t="s">
        <v>66</v>
      </c>
      <c r="N122" s="0" t="n">
        <v>0.0475</v>
      </c>
    </row>
    <row r="123" customFormat="false" ht="12.8" hidden="false" customHeight="false" outlineLevel="0" collapsed="false">
      <c r="A123" s="18" t="n">
        <v>43732</v>
      </c>
      <c r="B123" s="0" t="s">
        <v>348</v>
      </c>
      <c r="C123" s="0" t="s">
        <v>349</v>
      </c>
      <c r="D123" s="0" t="s">
        <v>350</v>
      </c>
      <c r="E123" s="0" t="s">
        <v>337</v>
      </c>
      <c r="F123" s="0" t="n">
        <v>5000</v>
      </c>
      <c r="H123" s="0" t="n">
        <v>150</v>
      </c>
      <c r="I123" s="0" t="n">
        <v>25</v>
      </c>
      <c r="J123" s="0" t="s">
        <v>66</v>
      </c>
      <c r="N123" s="0" t="s">
        <v>57</v>
      </c>
    </row>
    <row r="124" customFormat="false" ht="12.8" hidden="false" customHeight="false" outlineLevel="0" collapsed="false">
      <c r="A124" s="18" t="n">
        <v>43734</v>
      </c>
      <c r="B124" s="0" t="s">
        <v>248</v>
      </c>
      <c r="C124" s="0" t="s">
        <v>249</v>
      </c>
      <c r="D124" s="0" t="s">
        <v>250</v>
      </c>
      <c r="E124" s="0" t="s">
        <v>351</v>
      </c>
      <c r="F124" s="0" t="n">
        <v>25000</v>
      </c>
      <c r="H124" s="0" t="n">
        <v>750</v>
      </c>
      <c r="I124" s="0" t="n">
        <v>125</v>
      </c>
      <c r="J124" s="0" t="s">
        <v>68</v>
      </c>
      <c r="N124" s="0" t="n">
        <v>0.0475</v>
      </c>
    </row>
  </sheetData>
  <printOptions headings="false" gridLines="false" gridLinesSet="true" horizontalCentered="false" verticalCentered="false"/>
  <pageMargins left="0.7875" right="0.7875" top="1.05277777777778" bottom="1.05277777777778" header="0.7875" footer="0.7875"/>
  <pageSetup paperSize="9" scale="100" firstPageNumber="0" fitToWidth="1" fitToHeight="1" pageOrder="downThenOver" orientation="portrait" blackAndWhite="false" draft="false" cellComments="none" useFirstPageNumber="false" horizontalDpi="300" verticalDpi="300" copies="1"/>
  <headerFooter differentFirst="false" differentOddEven="false">
    <oddHeader>&amp;C&amp;"Times New Roman,Normal"&amp;12&amp;A</oddHeader>
    <oddFooter>&amp;C&amp;"Times New Roman,Normal"&amp;12Page &amp;P</oddFooter>
  </headerFooter>
</worksheet>
</file>

<file path=docProps/app.xml><?xml version="1.0" encoding="utf-8"?>
<Properties xmlns="http://schemas.openxmlformats.org/officeDocument/2006/extended-properties" xmlns:vt="http://schemas.openxmlformats.org/officeDocument/2006/docPropsVTypes">
  <Template/>
  <TotalTime>0</TotalTime>
  <Application>LibreOffice/6.2.8.2$Windows_X86_64 LibreOffice_project/f82ddfca21ebc1e222a662a32b25c0c9d20169ee</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2019-11-07T21:09:33Z</dcterms:created>
  <dc:creator/>
  <dc:description/>
  <dc:language>fr-FR</dc:language>
  <cp:lastModifiedBy/>
  <cp:revision>1</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